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local\Desktop\Aula 7 - Introdução a Função SE ANINHADA\"/>
    </mc:Choice>
  </mc:AlternateContent>
  <bookViews>
    <workbookView xWindow="-120" yWindow="-120" windowWidth="20730" windowHeight="11160" activeTab="4"/>
  </bookViews>
  <sheets>
    <sheet name="Introdução" sheetId="5" r:id="rId1"/>
    <sheet name="Plan1" sheetId="1" r:id="rId2"/>
    <sheet name="Plan2" sheetId="2" r:id="rId3"/>
    <sheet name="Plan3" sheetId="3" state="hidden" r:id="rId4"/>
    <sheet name="Plan4" sheetId="4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4" l="1"/>
  <c r="D16" i="4"/>
  <c r="E16" i="4"/>
  <c r="B16" i="4"/>
  <c r="F17" i="4"/>
  <c r="E15" i="4"/>
  <c r="D15" i="4"/>
  <c r="C15" i="4"/>
  <c r="B15" i="4"/>
  <c r="E14" i="4"/>
  <c r="D14" i="4"/>
  <c r="C14" i="4"/>
  <c r="B14" i="4"/>
  <c r="F8" i="4"/>
  <c r="F9" i="4"/>
  <c r="F10" i="4"/>
  <c r="F11" i="4"/>
  <c r="F12" i="4"/>
  <c r="F7" i="4"/>
  <c r="F4" i="4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4" i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2" i="5"/>
  <c r="F13" i="3" l="1"/>
  <c r="F12" i="3"/>
  <c r="F11" i="3"/>
  <c r="F10" i="3"/>
  <c r="F9" i="3"/>
  <c r="F8" i="3"/>
  <c r="F7" i="3"/>
  <c r="F6" i="3"/>
  <c r="F5" i="3"/>
  <c r="F4" i="3"/>
  <c r="F3" i="3"/>
</calcChain>
</file>

<file path=xl/comments1.xml><?xml version="1.0" encoding="utf-8"?>
<comments xmlns="http://schemas.openxmlformats.org/spreadsheetml/2006/main">
  <authors>
    <author>Genilson Nunes</author>
  </authors>
  <commentList>
    <comment ref="C3" authorId="0" shapeId="0">
      <text>
        <r>
          <rPr>
            <b/>
            <sz val="9"/>
            <color indexed="9"/>
            <rFont val="Tahoma"/>
            <family val="2"/>
          </rPr>
          <t>Caso Salário &lt; 1500, então 20% * Salário, Caso Salário &lt; 2000, então 15% * Salário, Caso Salário &lt; 3000; então 10% * Salário, caso contrário não tem gratificação</t>
        </r>
      </text>
    </comment>
  </commentList>
</comments>
</file>

<file path=xl/comments2.xml><?xml version="1.0" encoding="utf-8"?>
<comments xmlns="http://schemas.openxmlformats.org/spreadsheetml/2006/main">
  <authors>
    <author>Genilson Nunes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Se a Média Final for maior ou igual a 7,0 --&gt; APROVADO
Se a Média Final for menor ou igual a 6,9 e maior ou igual a 5 --&gt; RECUPERAÇÃO
Se a Média Final for menor ou igual a 4,9 --&gt; REPROVADO</t>
        </r>
      </text>
    </comment>
  </commentList>
</comments>
</file>

<file path=xl/comments3.xml><?xml version="1.0" encoding="utf-8"?>
<comments xmlns="http://schemas.openxmlformats.org/spreadsheetml/2006/main">
  <authors>
    <author>DCL</author>
  </authors>
  <commentList>
    <comment ref="H2" authorId="0" shapeId="0">
      <text>
        <r>
          <rPr>
            <b/>
            <sz val="8"/>
            <color indexed="81"/>
            <rFont val="Tahoma"/>
            <family val="2"/>
          </rPr>
          <t>Se a média for maior ou igual a 7 está aprovado ou reprovado
COM FORMATAÇÃO
APROVADO EM AZUL
REPROVADO EM VERMELHO</t>
        </r>
      </text>
    </comment>
    <comment ref="I2" authorId="0" shapeId="0">
      <text>
        <r>
          <rPr>
            <b/>
            <sz val="14"/>
            <color indexed="81"/>
            <rFont val="Calibri"/>
            <family val="2"/>
          </rPr>
          <t xml:space="preserve">Se a Média Final for maior ou igual a 7,0 --&gt; </t>
        </r>
        <r>
          <rPr>
            <b/>
            <sz val="14"/>
            <color indexed="81"/>
            <rFont val="Wingdings"/>
            <charset val="2"/>
          </rPr>
          <t>J</t>
        </r>
        <r>
          <rPr>
            <b/>
            <sz val="14"/>
            <color indexed="81"/>
            <rFont val="Calibri"/>
            <family val="2"/>
          </rPr>
          <t xml:space="preserve">
Se a Média Final for menor ou igual a 6,9 e maior ou igual a 5 --&gt; </t>
        </r>
        <r>
          <rPr>
            <b/>
            <sz val="14"/>
            <color indexed="81"/>
            <rFont val="Wingdings"/>
            <charset val="2"/>
          </rPr>
          <t>K</t>
        </r>
        <r>
          <rPr>
            <b/>
            <sz val="14"/>
            <color indexed="81"/>
            <rFont val="Calibri"/>
            <family val="2"/>
          </rPr>
          <t xml:space="preserve">
Se a Média Final for menor ou igual a 4,9 --&gt; </t>
        </r>
        <r>
          <rPr>
            <b/>
            <sz val="14"/>
            <color indexed="81"/>
            <rFont val="Wingdings"/>
            <charset val="2"/>
          </rPr>
          <t>L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Se a média for &gt;=7 e a Frequência for maior ou igual a 70%. Aprovado, caso contrário Reprovado</t>
        </r>
      </text>
    </comment>
  </commentList>
</comments>
</file>

<file path=xl/sharedStrings.xml><?xml version="1.0" encoding="utf-8"?>
<sst xmlns="http://schemas.openxmlformats.org/spreadsheetml/2006/main" count="183" uniqueCount="174">
  <si>
    <t>Nome do Aluno</t>
  </si>
  <si>
    <t>Fevereiro</t>
  </si>
  <si>
    <t>Março</t>
  </si>
  <si>
    <t>Abril</t>
  </si>
  <si>
    <t>Maio</t>
  </si>
  <si>
    <t>Junho</t>
  </si>
  <si>
    <t>Julho</t>
  </si>
  <si>
    <t>Total</t>
  </si>
  <si>
    <t>Situação</t>
  </si>
  <si>
    <t>Abílio</t>
  </si>
  <si>
    <t>Acauã</t>
  </si>
  <si>
    <t>Alex</t>
  </si>
  <si>
    <t>André</t>
  </si>
  <si>
    <t>Bruno Mauel</t>
  </si>
  <si>
    <t>Bruno Rodrigues</t>
  </si>
  <si>
    <t>Cássio</t>
  </si>
  <si>
    <t>Clóvis</t>
  </si>
  <si>
    <t>Davi</t>
  </si>
  <si>
    <t>Diego</t>
  </si>
  <si>
    <t>Djair</t>
  </si>
  <si>
    <t>Edmar</t>
  </si>
  <si>
    <t>Emerson</t>
  </si>
  <si>
    <t>Felipe Barbosa</t>
  </si>
  <si>
    <t>Felipe Fernandes</t>
  </si>
  <si>
    <t>Hector</t>
  </si>
  <si>
    <t>Jair João</t>
  </si>
  <si>
    <t>Jéssica</t>
  </si>
  <si>
    <t>Faltas</t>
  </si>
  <si>
    <t>Classificação</t>
  </si>
  <si>
    <t>0 até 10</t>
  </si>
  <si>
    <t>Aprovado</t>
  </si>
  <si>
    <t>11 até 35</t>
  </si>
  <si>
    <t>Conselho</t>
  </si>
  <si>
    <t>Acima de 35</t>
  </si>
  <si>
    <t>Reprovado</t>
  </si>
  <si>
    <t>Cálculo de bônus</t>
  </si>
  <si>
    <t>Colaborador</t>
  </si>
  <si>
    <t>Salário</t>
  </si>
  <si>
    <t>Gratificação</t>
  </si>
  <si>
    <t>Adoração Arabites</t>
  </si>
  <si>
    <t>Aeronauta Barata</t>
  </si>
  <si>
    <t>Agrícola Beterraba Areia</t>
  </si>
  <si>
    <t>Agrícola da Terra Fonseca</t>
  </si>
  <si>
    <t>Alce Barbuda</t>
  </si>
  <si>
    <t>Aldegunda Carames More</t>
  </si>
  <si>
    <t>Barrigudinha Seleida</t>
  </si>
  <si>
    <t>Bende Sande Branquinho Maracajá</t>
  </si>
  <si>
    <t>Benedito Autor da Purificação</t>
  </si>
  <si>
    <t>Benedito Camurça Aveludado</t>
  </si>
  <si>
    <t>Benigna Jarra</t>
  </si>
  <si>
    <t>Benvindo Viola</t>
  </si>
  <si>
    <t>Bispo de Paris</t>
  </si>
  <si>
    <t>Bizarro Assada</t>
  </si>
  <si>
    <t>Boaventura Torrada</t>
  </si>
  <si>
    <t>Bom Filho Persegonha</t>
  </si>
  <si>
    <t>Brandamente Brasil</t>
  </si>
  <si>
    <t>Brasil Washington C. A. Júnior</t>
  </si>
  <si>
    <t>Brígida de Samora Mora</t>
  </si>
  <si>
    <t>Vicente Mais ou Menos de Souza</t>
  </si>
  <si>
    <t>Vitimado José de Araújo</t>
  </si>
  <si>
    <t>Vitor Hugo Tocagaita</t>
  </si>
  <si>
    <t>Vitória Carne e Osso</t>
  </si>
  <si>
    <t>Vivelinda Cabrita</t>
  </si>
  <si>
    <t>Voltaire Rebelado de França</t>
  </si>
  <si>
    <t>Wanslívia Heitor de Paula</t>
  </si>
  <si>
    <t>Controle Escolar</t>
  </si>
  <si>
    <t>Notas de Excel</t>
  </si>
  <si>
    <t>Aluno</t>
  </si>
  <si>
    <t>Nota 1</t>
  </si>
  <si>
    <t>Nota 2</t>
  </si>
  <si>
    <t>Nota 3</t>
  </si>
  <si>
    <t>Nota 4</t>
  </si>
  <si>
    <t>Média Final</t>
  </si>
  <si>
    <t>Almeida</t>
  </si>
  <si>
    <t>Adilson</t>
  </si>
  <si>
    <t>Sidney</t>
  </si>
  <si>
    <t>Teru</t>
  </si>
  <si>
    <t>Antônio</t>
  </si>
  <si>
    <t>Marcos</t>
  </si>
  <si>
    <t>Nunes</t>
  </si>
  <si>
    <t>Silvana</t>
  </si>
  <si>
    <t>João</t>
  </si>
  <si>
    <t>Vanessa</t>
  </si>
  <si>
    <t>Ricardo</t>
  </si>
  <si>
    <t>Bernardo</t>
  </si>
  <si>
    <t>Camila</t>
  </si>
  <si>
    <t>Luiz</t>
  </si>
  <si>
    <t>Thiago</t>
  </si>
  <si>
    <t>Isabelle</t>
  </si>
  <si>
    <t>Kátia</t>
  </si>
  <si>
    <t>Alberto</t>
  </si>
  <si>
    <t>Olinda</t>
  </si>
  <si>
    <t>Wellington</t>
  </si>
  <si>
    <t>Carlos</t>
  </si>
  <si>
    <t>Wagner</t>
  </si>
  <si>
    <t>Léia</t>
  </si>
  <si>
    <t>Felippe</t>
  </si>
  <si>
    <t>Leonardo</t>
  </si>
  <si>
    <t>Adriana</t>
  </si>
  <si>
    <t>Valéria</t>
  </si>
  <si>
    <t>Igor</t>
  </si>
  <si>
    <t>Fernanda</t>
  </si>
  <si>
    <t>Priscilla</t>
  </si>
  <si>
    <t>Mara</t>
  </si>
  <si>
    <t>Perlla</t>
  </si>
  <si>
    <t>Fernado</t>
  </si>
  <si>
    <t>Ruy</t>
  </si>
  <si>
    <t>Vando</t>
  </si>
  <si>
    <t>Julia</t>
  </si>
  <si>
    <t>Gilmas</t>
  </si>
  <si>
    <t>Ana Maria</t>
  </si>
  <si>
    <t>Vera</t>
  </si>
  <si>
    <t>Valquiria</t>
  </si>
  <si>
    <t>Vanderlei</t>
  </si>
  <si>
    <t>Valmir</t>
  </si>
  <si>
    <t>Gerson</t>
  </si>
  <si>
    <t>Jardel</t>
  </si>
  <si>
    <t>Gilson</t>
  </si>
  <si>
    <t>Vargas</t>
  </si>
  <si>
    <t>CONTROLE GERAL DO ALUNO</t>
  </si>
  <si>
    <t>Nome</t>
  </si>
  <si>
    <t>1º Bim</t>
  </si>
  <si>
    <t>2º Bim</t>
  </si>
  <si>
    <t>3º Bim</t>
  </si>
  <si>
    <t>4º Bim</t>
  </si>
  <si>
    <t>Média</t>
  </si>
  <si>
    <t>Frequência</t>
  </si>
  <si>
    <t>Situação 2</t>
  </si>
  <si>
    <t>Situação 3</t>
  </si>
  <si>
    <t>Rocambole Simionato</t>
  </si>
  <si>
    <t>&gt;=7</t>
  </si>
  <si>
    <t>J</t>
  </si>
  <si>
    <t>Rolando Caio da Rocha</t>
  </si>
  <si>
    <t>&gt;=5</t>
  </si>
  <si>
    <t>K</t>
  </si>
  <si>
    <t>Rolando Escadabaixo</t>
  </si>
  <si>
    <t>L</t>
  </si>
  <si>
    <t>Rômulo Reme Remido Rodó</t>
  </si>
  <si>
    <t>Safira Azul Esverdeada</t>
  </si>
  <si>
    <t>Protestado Felix Correa</t>
  </si>
  <si>
    <t>Sebastião Salgado Doce</t>
  </si>
  <si>
    <t>Segundo Avelino Peito</t>
  </si>
  <si>
    <t>Sete Chagas de Jesus e Salve Pátria</t>
  </si>
  <si>
    <t>Simplício Simplório da Simplicidade Simples</t>
  </si>
  <si>
    <t>Soraiadite das Duas a Primeira</t>
  </si>
  <si>
    <t>Projeção para o ano de 2011</t>
  </si>
  <si>
    <t>Receita Bruta</t>
  </si>
  <si>
    <t>Jan - Mar</t>
  </si>
  <si>
    <t>Abr - Jun</t>
  </si>
  <si>
    <t>Jul - Set</t>
  </si>
  <si>
    <t>Out - Dez</t>
  </si>
  <si>
    <t>Total do Ano</t>
  </si>
  <si>
    <t>Despesa Liquida</t>
  </si>
  <si>
    <t>Salários</t>
  </si>
  <si>
    <t>Juros</t>
  </si>
  <si>
    <t>Aluguel</t>
  </si>
  <si>
    <t>Propaganda</t>
  </si>
  <si>
    <t>Suprimentos</t>
  </si>
  <si>
    <t>Diversos</t>
  </si>
  <si>
    <t>Total do Trim.</t>
  </si>
  <si>
    <t>Receita líquida</t>
  </si>
  <si>
    <t>Valor Acumulado do ano de despesas</t>
  </si>
  <si>
    <t>FÓRMULAS:</t>
  </si>
  <si>
    <r>
      <t>Total do Ano Receita Bruta:</t>
    </r>
    <r>
      <rPr>
        <sz val="12"/>
        <color indexed="8"/>
        <rFont val="Times New Roman"/>
        <family val="1"/>
      </rPr>
      <t xml:space="preserve"> Soma das receitas anuais.</t>
    </r>
  </si>
  <si>
    <r>
      <t>Total do Ano Despesa Líquida:</t>
    </r>
    <r>
      <rPr>
        <sz val="12"/>
        <color indexed="8"/>
        <rFont val="Times New Roman"/>
        <family val="1"/>
      </rPr>
      <t xml:space="preserve"> Soma das despesas anuais.</t>
    </r>
  </si>
  <si>
    <r>
      <t>Total do Trimestre:</t>
    </r>
    <r>
      <rPr>
        <sz val="12"/>
        <color indexed="8"/>
        <rFont val="Times New Roman"/>
        <family val="1"/>
      </rPr>
      <t xml:space="preserve">  Soma das despesas trimestrais.</t>
    </r>
  </si>
  <si>
    <r>
      <t>Receita Líquida:</t>
    </r>
    <r>
      <rPr>
        <sz val="12"/>
        <color indexed="8"/>
        <rFont val="Times New Roman"/>
        <family val="1"/>
      </rPr>
      <t xml:space="preserve">  Receita Bruta menos Total do Trimestre.</t>
    </r>
  </si>
  <si>
    <r>
      <t>Valor Acumulado do ano de despesas:</t>
    </r>
    <r>
      <rPr>
        <sz val="12"/>
        <color indexed="8"/>
        <rFont val="Times New Roman"/>
        <family val="1"/>
      </rPr>
      <t xml:space="preserve"> Soma do Total do Ano de Despesas</t>
    </r>
  </si>
  <si>
    <t xml:space="preserve">Situação: </t>
  </si>
  <si>
    <t xml:space="preserve">Se Receita Líquida for menor que R$ 1.000,00, "Prejuízo Total"; </t>
  </si>
  <si>
    <t>Se Receita Líquida for menor que R$ 5.000,00, "Lucro Médio";</t>
  </si>
  <si>
    <t xml:space="preserve">                </t>
  </si>
  <si>
    <t>Se Receita Líquida for maior que R$ 5.000,00, "Lucro Total'.</t>
  </si>
  <si>
    <t>Total de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</si>
</sst>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(* #,##0.0_);_(* \(#,##0.0\);_(* &quot;-&quot;??_);_(@_)"/>
    <numFmt numFmtId="166" formatCode="_(&quot;R$ &quot;* #,##0.00_);_(&quot;R$ &quot;* \(#,##0.00\);_(&quot;R$ &quot;* &quot;-&quot;??_);_(@_)"/>
    <numFmt numFmtId="167" formatCode="_-* #,##0.0_-;\-* #,##0.0_-;_-* &quot;-&quot;?_-;_-@_-"/>
  </numFmts>
  <fonts count="27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2"/>
      <name val="Wingdings"/>
      <charset val="2"/>
    </font>
    <font>
      <sz val="11"/>
      <name val="Verdana"/>
      <family val="2"/>
    </font>
    <font>
      <b/>
      <sz val="8"/>
      <color indexed="81"/>
      <name val="Tahoma"/>
      <family val="2"/>
    </font>
    <font>
      <b/>
      <sz val="14"/>
      <color indexed="81"/>
      <name val="Calibri"/>
      <family val="2"/>
    </font>
    <font>
      <b/>
      <sz val="14"/>
      <color indexed="81"/>
      <name val="Wingdings"/>
      <charset val="2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0"/>
      <color indexed="9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2"/>
        <bgColor indexed="64"/>
      </patternFill>
    </fill>
    <fill>
      <gradientFill type="path" left="0.5" right="0.5" top="0.5" bottom="0.5">
        <stop position="0">
          <color theme="0" tint="-5.0965910824915313E-2"/>
        </stop>
        <stop position="1">
          <color theme="0" tint="-0.1490218817712943"/>
        </stop>
      </gradient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2" tint="-0.89803765984069339"/>
        </stop>
        <stop position="0.5">
          <color theme="0"/>
        </stop>
        <stop position="1">
          <color theme="2" tint="-0.89803765984069339"/>
        </stop>
      </gradient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</cellStyleXfs>
  <cellXfs count="54">
    <xf numFmtId="0" fontId="0" fillId="0" borderId="0" xfId="0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4" borderId="3" xfId="0" applyFont="1" applyFill="1" applyBorder="1"/>
    <xf numFmtId="164" fontId="16" fillId="4" borderId="4" xfId="1" applyFont="1" applyFill="1" applyBorder="1"/>
    <xf numFmtId="164" fontId="16" fillId="4" borderId="5" xfId="0" applyNumberFormat="1" applyFont="1" applyFill="1" applyBorder="1"/>
    <xf numFmtId="0" fontId="2" fillId="4" borderId="6" xfId="0" applyFont="1" applyFill="1" applyBorder="1"/>
    <xf numFmtId="164" fontId="16" fillId="4" borderId="7" xfId="1" applyFont="1" applyFill="1" applyBorder="1"/>
    <xf numFmtId="0" fontId="4" fillId="0" borderId="0" xfId="0" applyFont="1"/>
    <xf numFmtId="0" fontId="17" fillId="0" borderId="0" xfId="0" applyFont="1"/>
    <xf numFmtId="0" fontId="6" fillId="0" borderId="0" xfId="0" applyFont="1"/>
    <xf numFmtId="0" fontId="18" fillId="5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/>
    </xf>
    <xf numFmtId="2" fontId="17" fillId="0" borderId="4" xfId="0" applyNumberFormat="1" applyFont="1" applyBorder="1"/>
    <xf numFmtId="9" fontId="17" fillId="0" borderId="4" xfId="0" applyNumberFormat="1" applyFont="1" applyBorder="1"/>
    <xf numFmtId="0" fontId="17" fillId="0" borderId="4" xfId="0" applyFont="1" applyBorder="1"/>
    <xf numFmtId="0" fontId="6" fillId="0" borderId="0" xfId="0" applyFont="1" applyAlignment="1">
      <alignment horizontal="center"/>
    </xf>
    <xf numFmtId="9" fontId="19" fillId="0" borderId="4" xfId="2" applyFont="1" applyBorder="1"/>
    <xf numFmtId="0" fontId="0" fillId="0" borderId="8" xfId="0" applyBorder="1" applyAlignment="1"/>
    <xf numFmtId="0" fontId="0" fillId="0" borderId="0" xfId="0" applyBorder="1"/>
    <xf numFmtId="0" fontId="0" fillId="0" borderId="4" xfId="0" applyBorder="1" applyAlignment="1">
      <alignment horizontal="center"/>
    </xf>
    <xf numFmtId="164" fontId="15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164" fontId="11" fillId="0" borderId="4" xfId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2" fillId="0" borderId="4" xfId="0" applyFont="1" applyBorder="1" applyAlignment="1">
      <alignment vertical="center"/>
    </xf>
    <xf numFmtId="0" fontId="0" fillId="0" borderId="4" xfId="0" applyBorder="1"/>
    <xf numFmtId="0" fontId="13" fillId="0" borderId="4" xfId="0" applyFont="1" applyBorder="1" applyAlignment="1">
      <alignment vertical="center"/>
    </xf>
    <xf numFmtId="164" fontId="15" fillId="6" borderId="4" xfId="1" applyFont="1" applyFill="1" applyBorder="1" applyAlignment="1">
      <alignment horizontal="center"/>
    </xf>
    <xf numFmtId="164" fontId="15" fillId="6" borderId="4" xfId="1" applyFont="1" applyFill="1" applyBorder="1"/>
    <xf numFmtId="166" fontId="0" fillId="6" borderId="4" xfId="0" applyNumberFormat="1" applyFill="1" applyBorder="1"/>
    <xf numFmtId="166" fontId="11" fillId="6" borderId="4" xfId="0" applyNumberFormat="1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20" fillId="0" borderId="4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14" fillId="2" borderId="0" xfId="0" applyFont="1" applyFill="1" applyAlignment="1">
      <alignment horizontal="centerContinuous"/>
    </xf>
    <xf numFmtId="0" fontId="25" fillId="0" borderId="0" xfId="0" applyFont="1"/>
    <xf numFmtId="0" fontId="14" fillId="3" borderId="4" xfId="0" applyFont="1" applyFill="1" applyBorder="1"/>
    <xf numFmtId="0" fontId="4" fillId="0" borderId="4" xfId="0" applyFont="1" applyBorder="1"/>
    <xf numFmtId="165" fontId="4" fillId="0" borderId="4" xfId="3" applyNumberFormat="1" applyFont="1" applyBorder="1"/>
    <xf numFmtId="0" fontId="11" fillId="0" borderId="4" xfId="0" applyFont="1" applyBorder="1" applyAlignment="1">
      <alignment horizontal="center" vertical="center" wrapText="1"/>
    </xf>
    <xf numFmtId="167" fontId="4" fillId="0" borderId="4" xfId="3" applyNumberFormat="1" applyFont="1" applyBorder="1"/>
    <xf numFmtId="0" fontId="26" fillId="7" borderId="4" xfId="0" applyFont="1" applyFill="1" applyBorder="1" applyAlignment="1">
      <alignment horizontal="center" vertical="center"/>
    </xf>
    <xf numFmtId="0" fontId="26" fillId="7" borderId="4" xfId="0" applyFont="1" applyFill="1" applyBorder="1" applyAlignment="1">
      <alignment horizontal="center" vertical="center" wrapText="1"/>
    </xf>
    <xf numFmtId="0" fontId="23" fillId="8" borderId="4" xfId="0" applyFont="1" applyFill="1" applyBorder="1" applyAlignment="1">
      <alignment horizontal="center"/>
    </xf>
    <xf numFmtId="0" fontId="24" fillId="9" borderId="0" xfId="0" applyFont="1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1" fillId="0" borderId="4" xfId="0" applyFont="1" applyBorder="1" applyAlignment="1">
      <alignment horizontal="center" vertical="center" wrapText="1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447675</xdr:colOff>
      <xdr:row>0</xdr:row>
      <xdr:rowOff>57150</xdr:rowOff>
    </xdr:from>
    <xdr:to>
      <xdr:col>11</xdr:col>
      <xdr:colOff>238125</xdr:colOff>
      <xdr:row>3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47BAD10-B799-4630-BFC7-4D94E7769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57150"/>
          <a:ext cx="28384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593568</xdr:colOff>
      <xdr:row>0</xdr:row>
      <xdr:rowOff>0</xdr:rowOff>
    </xdr:from>
    <xdr:to>
      <xdr:col>22</xdr:col>
      <xdr:colOff>409575</xdr:colOff>
      <xdr:row>51</xdr:row>
      <xdr:rowOff>57150</xdr:rowOff>
    </xdr:to>
    <xdr:pic>
      <xdr:nvPicPr>
        <xdr:cNvPr id="2051" name="Picture 3">
          <a:extLst>
            <a:ext uri="{FF2B5EF4-FFF2-40B4-BE49-F238E27FC236}">
              <a16:creationId xmlns:a16="http://schemas.microsoft.com/office/drawing/2014/main" id="{00000000-0008-0000-03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5243" y="0"/>
          <a:ext cx="4692807" cy="831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</xdr:colOff>
      <xdr:row>0</xdr:row>
      <xdr:rowOff>38100</xdr:rowOff>
    </xdr:from>
    <xdr:to>
      <xdr:col>14</xdr:col>
      <xdr:colOff>542925</xdr:colOff>
      <xdr:row>3</xdr:row>
      <xdr:rowOff>38100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C22B1C2-7940-424F-BC87-178FAFFC9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5" y="38100"/>
          <a:ext cx="47720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16</xdr:col>
      <xdr:colOff>66675</xdr:colOff>
      <xdr:row>13</xdr:row>
      <xdr:rowOff>123825</xdr:rowOff>
    </xdr:to>
    <xdr:pic>
      <xdr:nvPicPr>
        <xdr:cNvPr id="3077" name="Picture 5">
          <a:extLst>
            <a:ext uri="{FF2B5EF4-FFF2-40B4-BE49-F238E27FC236}">
              <a16:creationId xmlns:a16="http://schemas.microsoft.com/office/drawing/2014/main" id="{00000000-0008-0000-04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200025"/>
          <a:ext cx="2505075" cy="2524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workbookViewId="0">
      <selection activeCell="I24" sqref="I24"/>
    </sheetView>
  </sheetViews>
  <sheetFormatPr defaultRowHeight="15" x14ac:dyDescent="0.25"/>
  <cols>
    <col min="1" max="1" width="16.42578125" bestFit="1" customWidth="1"/>
    <col min="2" max="2" width="12.140625" bestFit="1" customWidth="1"/>
    <col min="8" max="8" width="17.140625" customWidth="1"/>
    <col min="9" max="9" width="72.140625" customWidth="1"/>
  </cols>
  <sheetData>
    <row r="1" spans="1:9" x14ac:dyDescent="0.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7" t="s">
        <v>173</v>
      </c>
      <c r="I1" s="46" t="s">
        <v>8</v>
      </c>
    </row>
    <row r="2" spans="1:9" x14ac:dyDescent="0.25">
      <c r="A2" s="20" t="s">
        <v>9</v>
      </c>
      <c r="B2" s="20">
        <v>12</v>
      </c>
      <c r="C2" s="20">
        <v>6</v>
      </c>
      <c r="D2" s="20">
        <v>6</v>
      </c>
      <c r="E2" s="20">
        <v>24</v>
      </c>
      <c r="F2" s="20">
        <v>10</v>
      </c>
      <c r="G2" s="20">
        <v>14</v>
      </c>
      <c r="H2" s="20">
        <f>SUM(B2:G2)</f>
        <v>72</v>
      </c>
      <c r="I2" s="20" t="str">
        <f>IF(H2&lt;=10,"Aprovado",IF(H2&gt;35,"Reprovado","Conselho"))</f>
        <v>Reprovado</v>
      </c>
    </row>
    <row r="3" spans="1:9" x14ac:dyDescent="0.25">
      <c r="A3" s="20" t="s">
        <v>10</v>
      </c>
      <c r="B3" s="20">
        <v>3</v>
      </c>
      <c r="C3" s="20">
        <v>6</v>
      </c>
      <c r="D3" s="20">
        <v>3</v>
      </c>
      <c r="E3" s="20">
        <v>10</v>
      </c>
      <c r="F3" s="20">
        <v>4</v>
      </c>
      <c r="G3" s="20">
        <v>10</v>
      </c>
      <c r="H3" s="20">
        <f t="shared" ref="H3:H15" si="0">SUM(B3:G3)</f>
        <v>36</v>
      </c>
      <c r="I3" s="20" t="str">
        <f t="shared" ref="I3:I15" si="1">IF(H3&lt;=10,"Aprovado",IF(H3&gt;35,"Reprovado","Conselho"))</f>
        <v>Reprovado</v>
      </c>
    </row>
    <row r="4" spans="1:9" x14ac:dyDescent="0.25">
      <c r="A4" s="20" t="s">
        <v>11</v>
      </c>
      <c r="B4" s="20">
        <v>0</v>
      </c>
      <c r="C4" s="20">
        <v>0</v>
      </c>
      <c r="D4" s="20">
        <v>5</v>
      </c>
      <c r="E4" s="20">
        <v>0</v>
      </c>
      <c r="F4" s="20">
        <v>0</v>
      </c>
      <c r="G4" s="20">
        <v>2.5</v>
      </c>
      <c r="H4" s="20">
        <f t="shared" si="0"/>
        <v>7.5</v>
      </c>
      <c r="I4" s="20" t="str">
        <f t="shared" si="1"/>
        <v>Aprovado</v>
      </c>
    </row>
    <row r="5" spans="1:9" x14ac:dyDescent="0.25">
      <c r="A5" s="20" t="s">
        <v>12</v>
      </c>
      <c r="B5" s="20">
        <v>20</v>
      </c>
      <c r="C5" s="20">
        <v>15</v>
      </c>
      <c r="D5" s="20">
        <v>5</v>
      </c>
      <c r="E5" s="20">
        <v>20</v>
      </c>
      <c r="F5" s="20">
        <v>10</v>
      </c>
      <c r="G5" s="20">
        <v>7.5</v>
      </c>
      <c r="H5" s="20">
        <f t="shared" si="0"/>
        <v>77.5</v>
      </c>
      <c r="I5" s="20" t="str">
        <f t="shared" si="1"/>
        <v>Reprovado</v>
      </c>
    </row>
    <row r="6" spans="1:9" x14ac:dyDescent="0.25">
      <c r="A6" s="20" t="s">
        <v>13</v>
      </c>
      <c r="B6" s="20">
        <v>10</v>
      </c>
      <c r="C6" s="20">
        <v>2</v>
      </c>
      <c r="D6" s="20">
        <v>2.5</v>
      </c>
      <c r="E6" s="20">
        <v>1</v>
      </c>
      <c r="F6" s="20">
        <v>1</v>
      </c>
      <c r="G6" s="20">
        <v>3.5</v>
      </c>
      <c r="H6" s="20">
        <f t="shared" si="0"/>
        <v>20</v>
      </c>
      <c r="I6" s="20" t="str">
        <f t="shared" si="1"/>
        <v>Conselho</v>
      </c>
    </row>
    <row r="7" spans="1:9" x14ac:dyDescent="0.25">
      <c r="A7" s="20" t="s">
        <v>14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5</v>
      </c>
      <c r="H7" s="20">
        <f t="shared" si="0"/>
        <v>5</v>
      </c>
      <c r="I7" s="20" t="str">
        <f t="shared" si="1"/>
        <v>Aprovado</v>
      </c>
    </row>
    <row r="8" spans="1:9" x14ac:dyDescent="0.25">
      <c r="A8" s="20" t="s">
        <v>15</v>
      </c>
      <c r="B8" s="20">
        <v>5</v>
      </c>
      <c r="C8" s="20">
        <v>10</v>
      </c>
      <c r="D8" s="20">
        <v>15</v>
      </c>
      <c r="E8" s="20">
        <v>5</v>
      </c>
      <c r="F8" s="20">
        <v>10</v>
      </c>
      <c r="G8" s="20">
        <v>2.5</v>
      </c>
      <c r="H8" s="20">
        <f t="shared" si="0"/>
        <v>47.5</v>
      </c>
      <c r="I8" s="20" t="str">
        <f t="shared" si="1"/>
        <v>Reprovado</v>
      </c>
    </row>
    <row r="9" spans="1:9" x14ac:dyDescent="0.25">
      <c r="A9" s="20" t="s">
        <v>16</v>
      </c>
      <c r="B9" s="20">
        <v>15</v>
      </c>
      <c r="C9" s="20">
        <v>15</v>
      </c>
      <c r="D9" s="20">
        <v>10</v>
      </c>
      <c r="E9" s="20">
        <v>15.5</v>
      </c>
      <c r="F9" s="20">
        <v>20</v>
      </c>
      <c r="G9" s="20">
        <v>15.5</v>
      </c>
      <c r="H9" s="20">
        <f t="shared" si="0"/>
        <v>91</v>
      </c>
      <c r="I9" s="20" t="str">
        <f t="shared" si="1"/>
        <v>Reprovado</v>
      </c>
    </row>
    <row r="10" spans="1:9" x14ac:dyDescent="0.25">
      <c r="A10" s="20" t="s">
        <v>17</v>
      </c>
      <c r="B10" s="20">
        <v>1</v>
      </c>
      <c r="C10" s="20">
        <v>1</v>
      </c>
      <c r="D10" s="20">
        <v>1.5</v>
      </c>
      <c r="E10" s="20">
        <v>2</v>
      </c>
      <c r="F10" s="20">
        <v>0</v>
      </c>
      <c r="G10" s="20">
        <v>1</v>
      </c>
      <c r="H10" s="20">
        <f t="shared" si="0"/>
        <v>6.5</v>
      </c>
      <c r="I10" s="20" t="str">
        <f t="shared" si="1"/>
        <v>Aprovado</v>
      </c>
    </row>
    <row r="11" spans="1:9" x14ac:dyDescent="0.25">
      <c r="A11" s="20" t="s">
        <v>18</v>
      </c>
      <c r="B11" s="20">
        <v>5</v>
      </c>
      <c r="C11" s="20">
        <v>0</v>
      </c>
      <c r="D11" s="20">
        <v>0</v>
      </c>
      <c r="E11" s="20">
        <v>5</v>
      </c>
      <c r="F11" s="20">
        <v>2.5</v>
      </c>
      <c r="G11" s="20">
        <v>0</v>
      </c>
      <c r="H11" s="20">
        <f t="shared" si="0"/>
        <v>12.5</v>
      </c>
      <c r="I11" s="20" t="str">
        <f t="shared" si="1"/>
        <v>Conselho</v>
      </c>
    </row>
    <row r="12" spans="1:9" x14ac:dyDescent="0.25">
      <c r="A12" s="20" t="s">
        <v>19</v>
      </c>
      <c r="B12" s="20">
        <v>1</v>
      </c>
      <c r="C12" s="20">
        <v>2</v>
      </c>
      <c r="D12" s="20">
        <v>0</v>
      </c>
      <c r="E12" s="20">
        <v>5</v>
      </c>
      <c r="F12" s="20">
        <v>1</v>
      </c>
      <c r="G12" s="20">
        <v>1</v>
      </c>
      <c r="H12" s="20">
        <f t="shared" si="0"/>
        <v>10</v>
      </c>
      <c r="I12" s="20" t="str">
        <f t="shared" si="1"/>
        <v>Aprovado</v>
      </c>
    </row>
    <row r="13" spans="1:9" x14ac:dyDescent="0.25">
      <c r="A13" s="20" t="s">
        <v>20</v>
      </c>
      <c r="B13" s="20">
        <v>2</v>
      </c>
      <c r="C13" s="20">
        <v>1</v>
      </c>
      <c r="D13" s="20">
        <v>1</v>
      </c>
      <c r="E13" s="20">
        <v>0</v>
      </c>
      <c r="F13" s="20">
        <v>0</v>
      </c>
      <c r="G13" s="20">
        <v>0</v>
      </c>
      <c r="H13" s="20">
        <f t="shared" si="0"/>
        <v>4</v>
      </c>
      <c r="I13" s="20" t="str">
        <f t="shared" si="1"/>
        <v>Aprovado</v>
      </c>
    </row>
    <row r="14" spans="1:9" x14ac:dyDescent="0.25">
      <c r="A14" s="20" t="s">
        <v>21</v>
      </c>
      <c r="B14" s="20">
        <v>5</v>
      </c>
      <c r="C14" s="20">
        <v>5</v>
      </c>
      <c r="D14" s="20">
        <v>1</v>
      </c>
      <c r="E14" s="20">
        <v>1</v>
      </c>
      <c r="F14" s="20">
        <v>14</v>
      </c>
      <c r="G14" s="20">
        <v>4</v>
      </c>
      <c r="H14" s="20">
        <f t="shared" si="0"/>
        <v>30</v>
      </c>
      <c r="I14" s="20" t="str">
        <f t="shared" si="1"/>
        <v>Conselho</v>
      </c>
    </row>
    <row r="15" spans="1:9" x14ac:dyDescent="0.25">
      <c r="A15" s="20" t="s">
        <v>22</v>
      </c>
      <c r="B15" s="20">
        <v>7</v>
      </c>
      <c r="C15" s="20">
        <v>10</v>
      </c>
      <c r="D15" s="20">
        <v>5</v>
      </c>
      <c r="E15" s="20">
        <v>3</v>
      </c>
      <c r="F15" s="20">
        <v>10</v>
      </c>
      <c r="G15" s="20">
        <v>3</v>
      </c>
      <c r="H15" s="20">
        <f t="shared" si="0"/>
        <v>38</v>
      </c>
      <c r="I15" s="20" t="str">
        <f t="shared" si="1"/>
        <v>Reprovado</v>
      </c>
    </row>
    <row r="16" spans="1:9" hidden="1" x14ac:dyDescent="0.25">
      <c r="A16" s="20" t="s">
        <v>23</v>
      </c>
      <c r="B16" s="20">
        <v>1</v>
      </c>
      <c r="C16" s="20">
        <v>0</v>
      </c>
      <c r="D16" s="20">
        <v>2</v>
      </c>
      <c r="E16" s="20">
        <v>10</v>
      </c>
      <c r="F16" s="20">
        <v>5</v>
      </c>
      <c r="G16" s="20">
        <v>5</v>
      </c>
      <c r="H16" s="20"/>
      <c r="I16" s="20"/>
    </row>
    <row r="17" spans="1:9" hidden="1" x14ac:dyDescent="0.25">
      <c r="A17" s="20" t="s">
        <v>24</v>
      </c>
      <c r="B17" s="20">
        <v>9</v>
      </c>
      <c r="C17" s="20">
        <v>0</v>
      </c>
      <c r="D17" s="20">
        <v>0</v>
      </c>
      <c r="E17" s="20">
        <v>9</v>
      </c>
      <c r="F17" s="20">
        <v>0</v>
      </c>
      <c r="G17" s="20">
        <v>0</v>
      </c>
      <c r="H17" s="20"/>
      <c r="I17" s="20"/>
    </row>
    <row r="18" spans="1:9" hidden="1" x14ac:dyDescent="0.25">
      <c r="A18" s="20" t="s">
        <v>25</v>
      </c>
      <c r="B18" s="20">
        <v>0</v>
      </c>
      <c r="C18" s="20">
        <v>0</v>
      </c>
      <c r="D18" s="20">
        <v>0</v>
      </c>
      <c r="E18" s="20">
        <v>5</v>
      </c>
      <c r="F18" s="20">
        <v>5</v>
      </c>
      <c r="G18" s="20">
        <v>5</v>
      </c>
      <c r="H18" s="20"/>
      <c r="I18" s="20"/>
    </row>
    <row r="19" spans="1:9" hidden="1" x14ac:dyDescent="0.25">
      <c r="A19" s="20" t="s">
        <v>26</v>
      </c>
      <c r="B19" s="20">
        <v>0</v>
      </c>
      <c r="C19" s="20">
        <v>5</v>
      </c>
      <c r="D19" s="20">
        <v>15</v>
      </c>
      <c r="E19" s="20">
        <v>5</v>
      </c>
      <c r="F19" s="20">
        <v>10</v>
      </c>
      <c r="G19" s="20">
        <v>10</v>
      </c>
      <c r="H19" s="20"/>
      <c r="I19" s="20"/>
    </row>
    <row r="20" spans="1:9" x14ac:dyDescent="0.25">
      <c r="A20" s="35"/>
      <c r="B20" s="35"/>
      <c r="C20" s="35"/>
      <c r="D20" s="35"/>
      <c r="E20" s="35"/>
      <c r="F20" s="35"/>
      <c r="G20" s="35"/>
      <c r="H20" s="35"/>
      <c r="I20" s="35"/>
    </row>
    <row r="21" spans="1:9" x14ac:dyDescent="0.25">
      <c r="A21" s="34" t="s">
        <v>27</v>
      </c>
      <c r="B21" s="34" t="s">
        <v>28</v>
      </c>
      <c r="C21" s="35"/>
      <c r="D21" s="35"/>
      <c r="E21" s="35"/>
      <c r="F21" s="35"/>
      <c r="G21" s="35"/>
      <c r="H21" s="35"/>
      <c r="I21" s="35"/>
    </row>
    <row r="22" spans="1:9" x14ac:dyDescent="0.25">
      <c r="A22" s="20" t="s">
        <v>29</v>
      </c>
      <c r="B22" s="36" t="s">
        <v>30</v>
      </c>
      <c r="C22" s="35"/>
      <c r="D22" s="35"/>
      <c r="E22" s="35"/>
      <c r="F22" s="35"/>
      <c r="G22" s="35"/>
      <c r="H22" s="35"/>
      <c r="I22" s="35"/>
    </row>
    <row r="23" spans="1:9" x14ac:dyDescent="0.25">
      <c r="A23" s="20" t="s">
        <v>31</v>
      </c>
      <c r="B23" s="37" t="s">
        <v>32</v>
      </c>
      <c r="C23" s="35"/>
      <c r="D23" s="35"/>
      <c r="E23" s="35"/>
      <c r="F23" s="35"/>
      <c r="G23" s="35"/>
      <c r="H23" s="35"/>
      <c r="I23" s="35"/>
    </row>
    <row r="24" spans="1:9" x14ac:dyDescent="0.25">
      <c r="A24" s="20" t="s">
        <v>33</v>
      </c>
      <c r="B24" s="38" t="s">
        <v>34</v>
      </c>
      <c r="C24" s="35"/>
      <c r="D24" s="35"/>
      <c r="E24" s="35"/>
      <c r="F24" s="35"/>
      <c r="G24" s="35"/>
      <c r="H24" s="35"/>
      <c r="I24" s="35"/>
    </row>
  </sheetData>
  <pageMargins left="0.51181102362204722" right="0.51181102362204722" top="0.78740157480314965" bottom="0.78740157480314965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0"/>
  <sheetViews>
    <sheetView showGridLines="0" topLeftCell="A3" zoomScaleNormal="100" workbookViewId="0">
      <selection activeCell="H23" sqref="H23"/>
    </sheetView>
  </sheetViews>
  <sheetFormatPr defaultRowHeight="15" x14ac:dyDescent="0.25"/>
  <cols>
    <col min="1" max="1" width="34.140625" bestFit="1" customWidth="1"/>
    <col min="2" max="2" width="20.7109375" customWidth="1"/>
    <col min="3" max="3" width="34.5703125" bestFit="1" customWidth="1"/>
    <col min="4" max="4" width="20.7109375" customWidth="1"/>
  </cols>
  <sheetData>
    <row r="1" spans="1:4" ht="21" x14ac:dyDescent="0.35">
      <c r="A1" s="48" t="s">
        <v>35</v>
      </c>
      <c r="B1" s="48"/>
      <c r="C1" s="48"/>
      <c r="D1" s="48"/>
    </row>
    <row r="2" spans="1:4" ht="15.75" thickBot="1" x14ac:dyDescent="0.3"/>
    <row r="3" spans="1:4" ht="15.75" thickTop="1" x14ac:dyDescent="0.25">
      <c r="A3" s="1" t="s">
        <v>36</v>
      </c>
      <c r="B3" s="1" t="s">
        <v>37</v>
      </c>
      <c r="C3" s="1" t="s">
        <v>38</v>
      </c>
      <c r="D3" s="2" t="s">
        <v>7</v>
      </c>
    </row>
    <row r="4" spans="1:4" x14ac:dyDescent="0.25">
      <c r="A4" s="3" t="s">
        <v>39</v>
      </c>
      <c r="B4" s="4">
        <v>3400</v>
      </c>
      <c r="C4" s="4">
        <f>IF(B4&lt;1500,B4*20%,IF(B4&lt;2000,B4*15%,IF(B4&lt;3000,B4*10%,0)))</f>
        <v>0</v>
      </c>
      <c r="D4" s="5">
        <f>SUM(B4+C4)</f>
        <v>3400</v>
      </c>
    </row>
    <row r="5" spans="1:4" x14ac:dyDescent="0.25">
      <c r="A5" s="3" t="s">
        <v>40</v>
      </c>
      <c r="B5" s="4">
        <v>860</v>
      </c>
      <c r="C5" s="4">
        <f t="shared" ref="C5:C29" si="0">IF(B5&lt;1500,B5*20%,IF(B5&lt;2000,B5*15%,IF(B5&lt;3000,B5*10%,0)))</f>
        <v>172</v>
      </c>
      <c r="D5" s="5">
        <f t="shared" ref="D5:D29" si="1">SUM(B5+C5)</f>
        <v>1032</v>
      </c>
    </row>
    <row r="6" spans="1:4" x14ac:dyDescent="0.25">
      <c r="A6" s="3" t="s">
        <v>41</v>
      </c>
      <c r="B6" s="4">
        <v>545</v>
      </c>
      <c r="C6" s="4">
        <f t="shared" si="0"/>
        <v>109</v>
      </c>
      <c r="D6" s="5">
        <f t="shared" si="1"/>
        <v>654</v>
      </c>
    </row>
    <row r="7" spans="1:4" x14ac:dyDescent="0.25">
      <c r="A7" s="3" t="s">
        <v>42</v>
      </c>
      <c r="B7" s="4">
        <v>1890</v>
      </c>
      <c r="C7" s="4">
        <f t="shared" si="0"/>
        <v>283.5</v>
      </c>
      <c r="D7" s="5">
        <f t="shared" si="1"/>
        <v>2173.5</v>
      </c>
    </row>
    <row r="8" spans="1:4" x14ac:dyDescent="0.25">
      <c r="A8" s="3" t="s">
        <v>43</v>
      </c>
      <c r="B8" s="4">
        <v>2200</v>
      </c>
      <c r="C8" s="4">
        <f t="shared" si="0"/>
        <v>220</v>
      </c>
      <c r="D8" s="5">
        <f t="shared" si="1"/>
        <v>2420</v>
      </c>
    </row>
    <row r="9" spans="1:4" x14ac:dyDescent="0.25">
      <c r="A9" s="3" t="s">
        <v>44</v>
      </c>
      <c r="B9" s="4">
        <v>2100</v>
      </c>
      <c r="C9" s="4">
        <f t="shared" si="0"/>
        <v>210</v>
      </c>
      <c r="D9" s="5">
        <f t="shared" si="1"/>
        <v>2310</v>
      </c>
    </row>
    <row r="10" spans="1:4" x14ac:dyDescent="0.25">
      <c r="A10" s="3" t="s">
        <v>45</v>
      </c>
      <c r="B10" s="4">
        <v>2300</v>
      </c>
      <c r="C10" s="4">
        <f t="shared" si="0"/>
        <v>230</v>
      </c>
      <c r="D10" s="5">
        <f t="shared" si="1"/>
        <v>2530</v>
      </c>
    </row>
    <row r="11" spans="1:4" x14ac:dyDescent="0.25">
      <c r="A11" s="3" t="s">
        <v>46</v>
      </c>
      <c r="B11" s="4">
        <v>2400</v>
      </c>
      <c r="C11" s="4">
        <f t="shared" si="0"/>
        <v>240</v>
      </c>
      <c r="D11" s="5">
        <f t="shared" si="1"/>
        <v>2640</v>
      </c>
    </row>
    <row r="12" spans="1:4" x14ac:dyDescent="0.25">
      <c r="A12" s="3" t="s">
        <v>47</v>
      </c>
      <c r="B12" s="4">
        <v>4100</v>
      </c>
      <c r="C12" s="4">
        <f t="shared" si="0"/>
        <v>0</v>
      </c>
      <c r="D12" s="5">
        <f t="shared" si="1"/>
        <v>4100</v>
      </c>
    </row>
    <row r="13" spans="1:4" x14ac:dyDescent="0.25">
      <c r="A13" s="3" t="s">
        <v>48</v>
      </c>
      <c r="B13" s="4">
        <v>4500</v>
      </c>
      <c r="C13" s="4">
        <f t="shared" si="0"/>
        <v>0</v>
      </c>
      <c r="D13" s="5">
        <f t="shared" si="1"/>
        <v>4500</v>
      </c>
    </row>
    <row r="14" spans="1:4" x14ac:dyDescent="0.25">
      <c r="A14" s="3" t="s">
        <v>49</v>
      </c>
      <c r="B14" s="4">
        <v>3000</v>
      </c>
      <c r="C14" s="4">
        <f t="shared" si="0"/>
        <v>0</v>
      </c>
      <c r="D14" s="5">
        <f t="shared" si="1"/>
        <v>3000</v>
      </c>
    </row>
    <row r="15" spans="1:4" x14ac:dyDescent="0.25">
      <c r="A15" s="3" t="s">
        <v>50</v>
      </c>
      <c r="B15" s="4">
        <v>3110</v>
      </c>
      <c r="C15" s="4">
        <f t="shared" si="0"/>
        <v>0</v>
      </c>
      <c r="D15" s="5">
        <f t="shared" si="1"/>
        <v>3110</v>
      </c>
    </row>
    <row r="16" spans="1:4" x14ac:dyDescent="0.25">
      <c r="A16" s="3" t="s">
        <v>51</v>
      </c>
      <c r="B16" s="4">
        <v>3500</v>
      </c>
      <c r="C16" s="4">
        <f t="shared" si="0"/>
        <v>0</v>
      </c>
      <c r="D16" s="5">
        <f t="shared" si="1"/>
        <v>3500</v>
      </c>
    </row>
    <row r="17" spans="1:4" x14ac:dyDescent="0.25">
      <c r="A17" s="3" t="s">
        <v>52</v>
      </c>
      <c r="B17" s="4">
        <v>1200</v>
      </c>
      <c r="C17" s="4">
        <f t="shared" si="0"/>
        <v>240</v>
      </c>
      <c r="D17" s="5">
        <f t="shared" si="1"/>
        <v>1440</v>
      </c>
    </row>
    <row r="18" spans="1:4" x14ac:dyDescent="0.25">
      <c r="A18" s="3" t="s">
        <v>53</v>
      </c>
      <c r="B18" s="4">
        <v>1500</v>
      </c>
      <c r="C18" s="4">
        <f t="shared" si="0"/>
        <v>225</v>
      </c>
      <c r="D18" s="5">
        <f t="shared" si="1"/>
        <v>1725</v>
      </c>
    </row>
    <row r="19" spans="1:4" x14ac:dyDescent="0.25">
      <c r="A19" s="3" t="s">
        <v>54</v>
      </c>
      <c r="B19" s="4">
        <v>1800</v>
      </c>
      <c r="C19" s="4">
        <f t="shared" si="0"/>
        <v>270</v>
      </c>
      <c r="D19" s="5">
        <f t="shared" si="1"/>
        <v>2070</v>
      </c>
    </row>
    <row r="20" spans="1:4" x14ac:dyDescent="0.25">
      <c r="A20" s="3" t="s">
        <v>55</v>
      </c>
      <c r="B20" s="4">
        <v>1900</v>
      </c>
      <c r="C20" s="4">
        <f t="shared" si="0"/>
        <v>285</v>
      </c>
      <c r="D20" s="5">
        <f t="shared" si="1"/>
        <v>2185</v>
      </c>
    </row>
    <row r="21" spans="1:4" x14ac:dyDescent="0.25">
      <c r="A21" s="3" t="s">
        <v>56</v>
      </c>
      <c r="B21" s="4">
        <v>4000</v>
      </c>
      <c r="C21" s="4">
        <f t="shared" si="0"/>
        <v>0</v>
      </c>
      <c r="D21" s="5">
        <f t="shared" si="1"/>
        <v>4000</v>
      </c>
    </row>
    <row r="22" spans="1:4" x14ac:dyDescent="0.25">
      <c r="A22" s="3" t="s">
        <v>57</v>
      </c>
      <c r="B22" s="4">
        <v>5000</v>
      </c>
      <c r="C22" s="4">
        <f t="shared" si="0"/>
        <v>0</v>
      </c>
      <c r="D22" s="5">
        <f t="shared" si="1"/>
        <v>5000</v>
      </c>
    </row>
    <row r="23" spans="1:4" x14ac:dyDescent="0.25">
      <c r="A23" s="3" t="s">
        <v>58</v>
      </c>
      <c r="B23" s="4">
        <v>2800</v>
      </c>
      <c r="C23" s="4">
        <f t="shared" si="0"/>
        <v>280</v>
      </c>
      <c r="D23" s="5">
        <f t="shared" si="1"/>
        <v>3080</v>
      </c>
    </row>
    <row r="24" spans="1:4" x14ac:dyDescent="0.25">
      <c r="A24" s="3" t="s">
        <v>59</v>
      </c>
      <c r="B24" s="4">
        <v>750</v>
      </c>
      <c r="C24" s="4">
        <f t="shared" si="0"/>
        <v>150</v>
      </c>
      <c r="D24" s="5">
        <f t="shared" si="1"/>
        <v>900</v>
      </c>
    </row>
    <row r="25" spans="1:4" x14ac:dyDescent="0.25">
      <c r="A25" s="3" t="s">
        <v>60</v>
      </c>
      <c r="B25" s="4">
        <v>1860</v>
      </c>
      <c r="C25" s="4">
        <f t="shared" si="0"/>
        <v>279</v>
      </c>
      <c r="D25" s="5">
        <f t="shared" si="1"/>
        <v>2139</v>
      </c>
    </row>
    <row r="26" spans="1:4" x14ac:dyDescent="0.25">
      <c r="A26" s="3" t="s">
        <v>61</v>
      </c>
      <c r="B26" s="4">
        <v>1300</v>
      </c>
      <c r="C26" s="4">
        <f t="shared" si="0"/>
        <v>260</v>
      </c>
      <c r="D26" s="5">
        <f t="shared" si="1"/>
        <v>1560</v>
      </c>
    </row>
    <row r="27" spans="1:4" x14ac:dyDescent="0.25">
      <c r="A27" s="3" t="s">
        <v>62</v>
      </c>
      <c r="B27" s="4">
        <v>3450</v>
      </c>
      <c r="C27" s="4">
        <f t="shared" si="0"/>
        <v>0</v>
      </c>
      <c r="D27" s="5">
        <f t="shared" si="1"/>
        <v>3450</v>
      </c>
    </row>
    <row r="28" spans="1:4" x14ac:dyDescent="0.25">
      <c r="A28" s="3" t="s">
        <v>63</v>
      </c>
      <c r="B28" s="4">
        <v>3200</v>
      </c>
      <c r="C28" s="4">
        <f t="shared" si="0"/>
        <v>0</v>
      </c>
      <c r="D28" s="5">
        <f t="shared" si="1"/>
        <v>3200</v>
      </c>
    </row>
    <row r="29" spans="1:4" ht="15.75" thickBot="1" x14ac:dyDescent="0.3">
      <c r="A29" s="6" t="s">
        <v>64</v>
      </c>
      <c r="B29" s="7">
        <v>2875</v>
      </c>
      <c r="C29" s="4">
        <f t="shared" si="0"/>
        <v>287.5</v>
      </c>
      <c r="D29" s="5">
        <f t="shared" si="1"/>
        <v>3162.5</v>
      </c>
    </row>
    <row r="30" spans="1:4" ht="15.75" thickTop="1" x14ac:dyDescent="0.25"/>
  </sheetData>
  <mergeCells count="1">
    <mergeCell ref="A1:D1"/>
  </mergeCells>
  <pageMargins left="0.51181102362204722" right="0.51181102362204722" top="0.78740157480314965" bottom="0.78740157480314965" header="0.31496062992125984" footer="0.31496062992125984"/>
  <pageSetup paperSize="9" scale="85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1"/>
  <sheetViews>
    <sheetView showGridLines="0" workbookViewId="0">
      <selection activeCell="H40" sqref="H40"/>
    </sheetView>
  </sheetViews>
  <sheetFormatPr defaultRowHeight="12.75" x14ac:dyDescent="0.2"/>
  <cols>
    <col min="1" max="1" width="10.140625" style="40" bestFit="1" customWidth="1"/>
    <col min="2" max="5" width="8.28515625" style="40" bestFit="1" customWidth="1"/>
    <col min="6" max="6" width="13.5703125" style="40" bestFit="1" customWidth="1"/>
    <col min="7" max="7" width="20.7109375" style="40" bestFit="1" customWidth="1"/>
    <col min="8" max="16384" width="9.140625" style="40"/>
  </cols>
  <sheetData>
    <row r="1" spans="1:14" x14ac:dyDescent="0.2">
      <c r="A1" s="39" t="s">
        <v>65</v>
      </c>
      <c r="B1" s="39"/>
      <c r="C1" s="39"/>
      <c r="D1" s="39"/>
      <c r="E1" s="39"/>
      <c r="F1" s="39"/>
      <c r="G1" s="39"/>
    </row>
    <row r="2" spans="1:14" x14ac:dyDescent="0.2">
      <c r="A2" s="39" t="s">
        <v>66</v>
      </c>
      <c r="B2" s="39"/>
      <c r="C2" s="39"/>
      <c r="D2" s="39"/>
      <c r="E2" s="39"/>
      <c r="F2" s="39"/>
      <c r="G2" s="39"/>
    </row>
    <row r="3" spans="1:14" x14ac:dyDescent="0.2">
      <c r="A3" s="8"/>
      <c r="B3" s="8"/>
      <c r="C3" s="8"/>
      <c r="D3" s="8"/>
      <c r="E3" s="8"/>
      <c r="F3" s="8"/>
      <c r="G3" s="8"/>
    </row>
    <row r="4" spans="1:14" x14ac:dyDescent="0.2">
      <c r="A4" s="41" t="s">
        <v>67</v>
      </c>
      <c r="B4" s="41" t="s">
        <v>68</v>
      </c>
      <c r="C4" s="41" t="s">
        <v>69</v>
      </c>
      <c r="D4" s="41" t="s">
        <v>70</v>
      </c>
      <c r="E4" s="41" t="s">
        <v>71</v>
      </c>
      <c r="F4" s="41" t="s">
        <v>72</v>
      </c>
      <c r="G4" s="41" t="s">
        <v>8</v>
      </c>
    </row>
    <row r="5" spans="1:14" x14ac:dyDescent="0.2">
      <c r="A5" s="42" t="s">
        <v>73</v>
      </c>
      <c r="B5" s="43">
        <v>10</v>
      </c>
      <c r="C5" s="43">
        <v>9</v>
      </c>
      <c r="D5" s="43">
        <v>8</v>
      </c>
      <c r="E5" s="43">
        <v>7</v>
      </c>
      <c r="F5" s="45">
        <f>AVERAGE(B5:E5)</f>
        <v>8.5</v>
      </c>
      <c r="G5" s="43" t="str">
        <f>IF(F5&gt;=7,"Aprovado",IF(AND(F5&lt;=6.9,F5&gt;=5),"Recuperação",IF(F5&lt;=4.9,"Reprovado")))</f>
        <v>Aprovado</v>
      </c>
    </row>
    <row r="6" spans="1:14" x14ac:dyDescent="0.2">
      <c r="A6" s="42" t="s">
        <v>74</v>
      </c>
      <c r="B6" s="43">
        <v>10</v>
      </c>
      <c r="C6" s="43">
        <v>9</v>
      </c>
      <c r="D6" s="43">
        <v>8</v>
      </c>
      <c r="E6" s="43">
        <v>7</v>
      </c>
      <c r="F6" s="45">
        <f t="shared" ref="F6:F51" si="0">AVERAGE(B6:E6)</f>
        <v>8.5</v>
      </c>
      <c r="G6" s="43" t="str">
        <f t="shared" ref="G6:G51" si="1">IF(F6&gt;=7,"Aprovado",IF(AND(F6&lt;=6.9,F6&gt;=5),"Recuperação",IF(F6&lt;=4.9,"Reprovado")))</f>
        <v>Aprovado</v>
      </c>
    </row>
    <row r="7" spans="1:14" x14ac:dyDescent="0.2">
      <c r="A7" s="42" t="s">
        <v>75</v>
      </c>
      <c r="B7" s="43">
        <v>10</v>
      </c>
      <c r="C7" s="43">
        <v>9</v>
      </c>
      <c r="D7" s="43">
        <v>8</v>
      </c>
      <c r="E7" s="43">
        <v>7</v>
      </c>
      <c r="F7" s="45">
        <f t="shared" si="0"/>
        <v>8.5</v>
      </c>
      <c r="G7" s="43" t="str">
        <f t="shared" si="1"/>
        <v>Aprovado</v>
      </c>
    </row>
    <row r="8" spans="1:14" x14ac:dyDescent="0.2">
      <c r="A8" s="42" t="s">
        <v>76</v>
      </c>
      <c r="B8" s="43">
        <v>10</v>
      </c>
      <c r="C8" s="43">
        <v>9</v>
      </c>
      <c r="D8" s="43">
        <v>8</v>
      </c>
      <c r="E8" s="43">
        <v>7</v>
      </c>
      <c r="F8" s="45">
        <f t="shared" si="0"/>
        <v>8.5</v>
      </c>
      <c r="G8" s="43" t="str">
        <f t="shared" si="1"/>
        <v>Aprovado</v>
      </c>
    </row>
    <row r="9" spans="1:14" x14ac:dyDescent="0.2">
      <c r="A9" s="42" t="s">
        <v>77</v>
      </c>
      <c r="B9" s="43">
        <v>8.5</v>
      </c>
      <c r="C9" s="43">
        <v>9</v>
      </c>
      <c r="D9" s="43">
        <v>7</v>
      </c>
      <c r="E9" s="43">
        <v>7</v>
      </c>
      <c r="F9" s="45">
        <f t="shared" si="0"/>
        <v>7.875</v>
      </c>
      <c r="G9" s="43" t="str">
        <f t="shared" si="1"/>
        <v>Aprovado</v>
      </c>
      <c r="H9" s="8"/>
      <c r="I9" s="8"/>
      <c r="J9" s="8"/>
      <c r="K9" s="8"/>
      <c r="L9" s="8"/>
      <c r="M9" s="8"/>
      <c r="N9" s="8"/>
    </row>
    <row r="10" spans="1:14" x14ac:dyDescent="0.2">
      <c r="A10" s="42" t="s">
        <v>78</v>
      </c>
      <c r="B10" s="43">
        <v>7</v>
      </c>
      <c r="C10" s="43">
        <v>3</v>
      </c>
      <c r="D10" s="43">
        <v>4</v>
      </c>
      <c r="E10" s="43">
        <v>5</v>
      </c>
      <c r="F10" s="45">
        <f t="shared" si="0"/>
        <v>4.75</v>
      </c>
      <c r="G10" s="43" t="str">
        <f t="shared" si="1"/>
        <v>Reprovado</v>
      </c>
      <c r="H10" s="8"/>
      <c r="I10" s="8"/>
      <c r="J10" s="8"/>
      <c r="K10" s="8"/>
      <c r="L10" s="8"/>
      <c r="M10" s="8"/>
      <c r="N10" s="8"/>
    </row>
    <row r="11" spans="1:14" x14ac:dyDescent="0.2">
      <c r="A11" s="42" t="s">
        <v>79</v>
      </c>
      <c r="B11" s="43">
        <v>10</v>
      </c>
      <c r="C11" s="43">
        <v>9</v>
      </c>
      <c r="D11" s="43">
        <v>8.5</v>
      </c>
      <c r="E11" s="43">
        <v>7.5</v>
      </c>
      <c r="F11" s="45">
        <f t="shared" si="0"/>
        <v>8.75</v>
      </c>
      <c r="G11" s="43" t="str">
        <f t="shared" si="1"/>
        <v>Aprovado</v>
      </c>
      <c r="H11" s="8"/>
      <c r="I11" s="8"/>
      <c r="J11" s="8"/>
      <c r="K11" s="8"/>
      <c r="L11" s="8"/>
      <c r="M11" s="8"/>
      <c r="N11" s="8"/>
    </row>
    <row r="12" spans="1:14" x14ac:dyDescent="0.2">
      <c r="A12" s="42" t="s">
        <v>80</v>
      </c>
      <c r="B12" s="43">
        <v>5</v>
      </c>
      <c r="C12" s="43">
        <v>5.5</v>
      </c>
      <c r="D12" s="43">
        <v>5.5</v>
      </c>
      <c r="E12" s="43">
        <v>6</v>
      </c>
      <c r="F12" s="45">
        <f t="shared" si="0"/>
        <v>5.5</v>
      </c>
      <c r="G12" s="43" t="str">
        <f t="shared" si="1"/>
        <v>Recuperação</v>
      </c>
    </row>
    <row r="13" spans="1:14" x14ac:dyDescent="0.2">
      <c r="A13" s="42" t="s">
        <v>81</v>
      </c>
      <c r="B13" s="43">
        <v>6.8</v>
      </c>
      <c r="C13" s="43">
        <v>6.2</v>
      </c>
      <c r="D13" s="43">
        <v>3.5</v>
      </c>
      <c r="E13" s="43">
        <v>3</v>
      </c>
      <c r="F13" s="45">
        <f t="shared" si="0"/>
        <v>4.875</v>
      </c>
      <c r="G13" s="43" t="str">
        <f t="shared" si="1"/>
        <v>Reprovado</v>
      </c>
    </row>
    <row r="14" spans="1:14" x14ac:dyDescent="0.2">
      <c r="A14" s="42" t="s">
        <v>82</v>
      </c>
      <c r="B14" s="43">
        <v>7</v>
      </c>
      <c r="C14" s="43">
        <v>7.3</v>
      </c>
      <c r="D14" s="43">
        <v>7</v>
      </c>
      <c r="E14" s="43">
        <v>7.2</v>
      </c>
      <c r="F14" s="45">
        <f t="shared" si="0"/>
        <v>7.125</v>
      </c>
      <c r="G14" s="43" t="str">
        <f t="shared" si="1"/>
        <v>Aprovado</v>
      </c>
    </row>
    <row r="15" spans="1:14" x14ac:dyDescent="0.2">
      <c r="A15" s="42" t="s">
        <v>83</v>
      </c>
      <c r="B15" s="43">
        <v>3</v>
      </c>
      <c r="C15" s="43">
        <v>8</v>
      </c>
      <c r="D15" s="43">
        <v>2</v>
      </c>
      <c r="E15" s="43">
        <v>5</v>
      </c>
      <c r="F15" s="45">
        <f t="shared" si="0"/>
        <v>4.5</v>
      </c>
      <c r="G15" s="43" t="str">
        <f t="shared" si="1"/>
        <v>Reprovado</v>
      </c>
    </row>
    <row r="16" spans="1:14" x14ac:dyDescent="0.2">
      <c r="A16" s="42" t="s">
        <v>84</v>
      </c>
      <c r="B16" s="43">
        <v>1</v>
      </c>
      <c r="C16" s="43">
        <v>2</v>
      </c>
      <c r="D16" s="43">
        <v>3</v>
      </c>
      <c r="E16" s="43">
        <v>4</v>
      </c>
      <c r="F16" s="45">
        <f t="shared" si="0"/>
        <v>2.5</v>
      </c>
      <c r="G16" s="43" t="str">
        <f t="shared" si="1"/>
        <v>Reprovado</v>
      </c>
    </row>
    <row r="17" spans="1:7" x14ac:dyDescent="0.2">
      <c r="A17" s="42" t="s">
        <v>85</v>
      </c>
      <c r="B17" s="43">
        <v>5</v>
      </c>
      <c r="C17" s="43">
        <v>4</v>
      </c>
      <c r="D17" s="43">
        <v>3</v>
      </c>
      <c r="E17" s="43">
        <v>2</v>
      </c>
      <c r="F17" s="45">
        <f t="shared" si="0"/>
        <v>3.5</v>
      </c>
      <c r="G17" s="43" t="str">
        <f t="shared" si="1"/>
        <v>Reprovado</v>
      </c>
    </row>
    <row r="18" spans="1:7" x14ac:dyDescent="0.2">
      <c r="A18" s="42" t="s">
        <v>86</v>
      </c>
      <c r="B18" s="43">
        <v>10</v>
      </c>
      <c r="C18" s="43">
        <v>9</v>
      </c>
      <c r="D18" s="43">
        <v>8</v>
      </c>
      <c r="E18" s="43">
        <v>7</v>
      </c>
      <c r="F18" s="45">
        <f t="shared" si="0"/>
        <v>8.5</v>
      </c>
      <c r="G18" s="43" t="str">
        <f t="shared" si="1"/>
        <v>Aprovado</v>
      </c>
    </row>
    <row r="19" spans="1:7" x14ac:dyDescent="0.2">
      <c r="A19" s="42" t="s">
        <v>12</v>
      </c>
      <c r="B19" s="43">
        <v>2.5</v>
      </c>
      <c r="C19" s="43">
        <v>3.5</v>
      </c>
      <c r="D19" s="43">
        <v>4.5</v>
      </c>
      <c r="E19" s="43">
        <v>5</v>
      </c>
      <c r="F19" s="45">
        <f t="shared" si="0"/>
        <v>3.875</v>
      </c>
      <c r="G19" s="43" t="str">
        <f t="shared" si="1"/>
        <v>Reprovado</v>
      </c>
    </row>
    <row r="20" spans="1:7" x14ac:dyDescent="0.2">
      <c r="A20" s="42" t="s">
        <v>87</v>
      </c>
      <c r="B20" s="43">
        <v>9.5</v>
      </c>
      <c r="C20" s="43">
        <v>7</v>
      </c>
      <c r="D20" s="43">
        <v>6.5</v>
      </c>
      <c r="E20" s="43">
        <v>7</v>
      </c>
      <c r="F20" s="45">
        <f t="shared" si="0"/>
        <v>7.5</v>
      </c>
      <c r="G20" s="43" t="str">
        <f t="shared" si="1"/>
        <v>Aprovado</v>
      </c>
    </row>
    <row r="21" spans="1:7" x14ac:dyDescent="0.2">
      <c r="A21" s="42" t="s">
        <v>88</v>
      </c>
      <c r="B21" s="43">
        <v>6.5</v>
      </c>
      <c r="C21" s="43">
        <v>8</v>
      </c>
      <c r="D21" s="43">
        <v>6.5</v>
      </c>
      <c r="E21" s="43">
        <v>7</v>
      </c>
      <c r="F21" s="45">
        <f t="shared" si="0"/>
        <v>7</v>
      </c>
      <c r="G21" s="43" t="str">
        <f t="shared" si="1"/>
        <v>Aprovado</v>
      </c>
    </row>
    <row r="22" spans="1:7" x14ac:dyDescent="0.2">
      <c r="A22" s="42" t="s">
        <v>89</v>
      </c>
      <c r="B22" s="43">
        <v>2</v>
      </c>
      <c r="C22" s="43">
        <v>9</v>
      </c>
      <c r="D22" s="43">
        <v>5.5</v>
      </c>
      <c r="E22" s="43">
        <v>5</v>
      </c>
      <c r="F22" s="45">
        <f t="shared" si="0"/>
        <v>5.375</v>
      </c>
      <c r="G22" s="43" t="str">
        <f t="shared" si="1"/>
        <v>Recuperação</v>
      </c>
    </row>
    <row r="23" spans="1:7" x14ac:dyDescent="0.2">
      <c r="A23" s="42" t="s">
        <v>90</v>
      </c>
      <c r="B23" s="43">
        <v>1</v>
      </c>
      <c r="C23" s="43">
        <v>4</v>
      </c>
      <c r="D23" s="43">
        <v>4.5</v>
      </c>
      <c r="E23" s="43">
        <v>5</v>
      </c>
      <c r="F23" s="45">
        <f t="shared" si="0"/>
        <v>3.625</v>
      </c>
      <c r="G23" s="43" t="str">
        <f t="shared" si="1"/>
        <v>Reprovado</v>
      </c>
    </row>
    <row r="24" spans="1:7" x14ac:dyDescent="0.2">
      <c r="A24" s="42" t="s">
        <v>91</v>
      </c>
      <c r="B24" s="43">
        <v>10</v>
      </c>
      <c r="C24" s="43">
        <v>5.5</v>
      </c>
      <c r="D24" s="43">
        <v>4</v>
      </c>
      <c r="E24" s="43">
        <v>8</v>
      </c>
      <c r="F24" s="45">
        <f t="shared" si="0"/>
        <v>6.875</v>
      </c>
      <c r="G24" s="43" t="str">
        <f t="shared" si="1"/>
        <v>Recuperação</v>
      </c>
    </row>
    <row r="25" spans="1:7" x14ac:dyDescent="0.2">
      <c r="A25" s="42" t="s">
        <v>92</v>
      </c>
      <c r="B25" s="43">
        <v>10</v>
      </c>
      <c r="C25" s="43">
        <v>7</v>
      </c>
      <c r="D25" s="43">
        <v>5</v>
      </c>
      <c r="E25" s="43">
        <v>8</v>
      </c>
      <c r="F25" s="45">
        <f t="shared" si="0"/>
        <v>7.5</v>
      </c>
      <c r="G25" s="43" t="str">
        <f t="shared" si="1"/>
        <v>Aprovado</v>
      </c>
    </row>
    <row r="26" spans="1:7" x14ac:dyDescent="0.2">
      <c r="A26" s="42" t="s">
        <v>93</v>
      </c>
      <c r="B26" s="43">
        <v>5.5</v>
      </c>
      <c r="C26" s="43">
        <v>3</v>
      </c>
      <c r="D26" s="43">
        <v>6</v>
      </c>
      <c r="E26" s="43">
        <v>9</v>
      </c>
      <c r="F26" s="45">
        <f t="shared" si="0"/>
        <v>5.875</v>
      </c>
      <c r="G26" s="43" t="str">
        <f t="shared" si="1"/>
        <v>Recuperação</v>
      </c>
    </row>
    <row r="27" spans="1:7" x14ac:dyDescent="0.2">
      <c r="A27" s="42" t="s">
        <v>94</v>
      </c>
      <c r="B27" s="43">
        <v>8.5</v>
      </c>
      <c r="C27" s="43">
        <v>7</v>
      </c>
      <c r="D27" s="43">
        <v>7</v>
      </c>
      <c r="E27" s="43">
        <v>10</v>
      </c>
      <c r="F27" s="45">
        <f t="shared" si="0"/>
        <v>8.125</v>
      </c>
      <c r="G27" s="43" t="str">
        <f t="shared" si="1"/>
        <v>Aprovado</v>
      </c>
    </row>
    <row r="28" spans="1:7" x14ac:dyDescent="0.2">
      <c r="A28" s="42" t="s">
        <v>95</v>
      </c>
      <c r="B28" s="43">
        <v>0.5</v>
      </c>
      <c r="C28" s="43">
        <v>8.5</v>
      </c>
      <c r="D28" s="43">
        <v>6.5</v>
      </c>
      <c r="E28" s="43">
        <v>7.5</v>
      </c>
      <c r="F28" s="45">
        <f t="shared" si="0"/>
        <v>5.75</v>
      </c>
      <c r="G28" s="43" t="str">
        <f t="shared" si="1"/>
        <v>Recuperação</v>
      </c>
    </row>
    <row r="29" spans="1:7" x14ac:dyDescent="0.2">
      <c r="A29" s="42" t="s">
        <v>96</v>
      </c>
      <c r="B29" s="43">
        <v>1</v>
      </c>
      <c r="C29" s="43">
        <v>8</v>
      </c>
      <c r="D29" s="43">
        <v>8.5</v>
      </c>
      <c r="E29" s="43">
        <v>9</v>
      </c>
      <c r="F29" s="45">
        <f t="shared" si="0"/>
        <v>6.625</v>
      </c>
      <c r="G29" s="43" t="str">
        <f t="shared" si="1"/>
        <v>Recuperação</v>
      </c>
    </row>
    <row r="30" spans="1:7" x14ac:dyDescent="0.2">
      <c r="A30" s="42" t="s">
        <v>97</v>
      </c>
      <c r="B30" s="43">
        <v>1.5</v>
      </c>
      <c r="C30" s="43">
        <v>7.5</v>
      </c>
      <c r="D30" s="43">
        <v>8</v>
      </c>
      <c r="E30" s="43">
        <v>10</v>
      </c>
      <c r="F30" s="45">
        <f t="shared" si="0"/>
        <v>6.75</v>
      </c>
      <c r="G30" s="43" t="str">
        <f t="shared" si="1"/>
        <v>Recuperação</v>
      </c>
    </row>
    <row r="31" spans="1:7" x14ac:dyDescent="0.2">
      <c r="A31" s="42" t="s">
        <v>98</v>
      </c>
      <c r="B31" s="43">
        <v>2</v>
      </c>
      <c r="C31" s="43">
        <v>7</v>
      </c>
      <c r="D31" s="43">
        <v>9</v>
      </c>
      <c r="E31" s="43">
        <v>8</v>
      </c>
      <c r="F31" s="45">
        <f t="shared" si="0"/>
        <v>6.5</v>
      </c>
      <c r="G31" s="43" t="str">
        <f t="shared" si="1"/>
        <v>Recuperação</v>
      </c>
    </row>
    <row r="32" spans="1:7" x14ac:dyDescent="0.2">
      <c r="A32" s="42" t="s">
        <v>99</v>
      </c>
      <c r="B32" s="43">
        <v>2.5</v>
      </c>
      <c r="C32" s="43">
        <v>6.5</v>
      </c>
      <c r="D32" s="43">
        <v>6</v>
      </c>
      <c r="E32" s="43">
        <v>6</v>
      </c>
      <c r="F32" s="45">
        <f t="shared" si="0"/>
        <v>5.25</v>
      </c>
      <c r="G32" s="43" t="str">
        <f t="shared" si="1"/>
        <v>Recuperação</v>
      </c>
    </row>
    <row r="33" spans="1:7" x14ac:dyDescent="0.2">
      <c r="A33" s="42" t="s">
        <v>100</v>
      </c>
      <c r="B33" s="43">
        <v>3</v>
      </c>
      <c r="C33" s="43">
        <v>6</v>
      </c>
      <c r="D33" s="43">
        <v>7</v>
      </c>
      <c r="E33" s="43">
        <v>8</v>
      </c>
      <c r="F33" s="45">
        <f t="shared" si="0"/>
        <v>6</v>
      </c>
      <c r="G33" s="43" t="str">
        <f t="shared" si="1"/>
        <v>Recuperação</v>
      </c>
    </row>
    <row r="34" spans="1:7" x14ac:dyDescent="0.2">
      <c r="A34" s="42" t="s">
        <v>101</v>
      </c>
      <c r="B34" s="43">
        <v>3.5</v>
      </c>
      <c r="C34" s="43">
        <v>5.5</v>
      </c>
      <c r="D34" s="43">
        <v>8</v>
      </c>
      <c r="E34" s="43">
        <v>9</v>
      </c>
      <c r="F34" s="45">
        <f t="shared" si="0"/>
        <v>6.5</v>
      </c>
      <c r="G34" s="43" t="str">
        <f t="shared" si="1"/>
        <v>Recuperação</v>
      </c>
    </row>
    <row r="35" spans="1:7" x14ac:dyDescent="0.2">
      <c r="A35" s="42" t="s">
        <v>102</v>
      </c>
      <c r="B35" s="43">
        <v>4</v>
      </c>
      <c r="C35" s="43">
        <v>5</v>
      </c>
      <c r="D35" s="43">
        <v>10</v>
      </c>
      <c r="E35" s="43">
        <v>9</v>
      </c>
      <c r="F35" s="45">
        <f t="shared" si="0"/>
        <v>7</v>
      </c>
      <c r="G35" s="43" t="str">
        <f t="shared" si="1"/>
        <v>Aprovado</v>
      </c>
    </row>
    <row r="36" spans="1:7" x14ac:dyDescent="0.2">
      <c r="A36" s="42" t="s">
        <v>103</v>
      </c>
      <c r="B36" s="43">
        <v>4.5</v>
      </c>
      <c r="C36" s="43">
        <v>4.5</v>
      </c>
      <c r="D36" s="43">
        <v>5.5</v>
      </c>
      <c r="E36" s="43">
        <v>6.5</v>
      </c>
      <c r="F36" s="45">
        <f t="shared" si="0"/>
        <v>5.25</v>
      </c>
      <c r="G36" s="43" t="str">
        <f t="shared" si="1"/>
        <v>Recuperação</v>
      </c>
    </row>
    <row r="37" spans="1:7" x14ac:dyDescent="0.2">
      <c r="A37" s="42" t="s">
        <v>104</v>
      </c>
      <c r="B37" s="43">
        <v>5</v>
      </c>
      <c r="C37" s="43">
        <v>4</v>
      </c>
      <c r="D37" s="43">
        <v>7</v>
      </c>
      <c r="E37" s="43">
        <v>7.5</v>
      </c>
      <c r="F37" s="45">
        <f t="shared" si="0"/>
        <v>5.875</v>
      </c>
      <c r="G37" s="43" t="str">
        <f t="shared" si="1"/>
        <v>Recuperação</v>
      </c>
    </row>
    <row r="38" spans="1:7" x14ac:dyDescent="0.2">
      <c r="A38" s="42" t="s">
        <v>105</v>
      </c>
      <c r="B38" s="43">
        <v>5.5</v>
      </c>
      <c r="C38" s="43">
        <v>3.5</v>
      </c>
      <c r="D38" s="43">
        <v>5</v>
      </c>
      <c r="E38" s="43">
        <v>9.5</v>
      </c>
      <c r="F38" s="45">
        <f t="shared" si="0"/>
        <v>5.875</v>
      </c>
      <c r="G38" s="43" t="str">
        <f t="shared" si="1"/>
        <v>Recuperação</v>
      </c>
    </row>
    <row r="39" spans="1:7" x14ac:dyDescent="0.2">
      <c r="A39" s="42" t="s">
        <v>106</v>
      </c>
      <c r="B39" s="43">
        <v>6</v>
      </c>
      <c r="C39" s="43">
        <v>3</v>
      </c>
      <c r="D39" s="43">
        <v>9</v>
      </c>
      <c r="E39" s="43">
        <v>10</v>
      </c>
      <c r="F39" s="45">
        <f t="shared" si="0"/>
        <v>7</v>
      </c>
      <c r="G39" s="43" t="str">
        <f t="shared" si="1"/>
        <v>Aprovado</v>
      </c>
    </row>
    <row r="40" spans="1:7" x14ac:dyDescent="0.2">
      <c r="A40" s="42" t="s">
        <v>107</v>
      </c>
      <c r="B40" s="43">
        <v>6.5</v>
      </c>
      <c r="C40" s="43">
        <v>2.5</v>
      </c>
      <c r="D40" s="43">
        <v>2.5</v>
      </c>
      <c r="E40" s="43">
        <v>9.5</v>
      </c>
      <c r="F40" s="45">
        <f t="shared" si="0"/>
        <v>5.25</v>
      </c>
      <c r="G40" s="43" t="str">
        <f t="shared" si="1"/>
        <v>Recuperação</v>
      </c>
    </row>
    <row r="41" spans="1:7" x14ac:dyDescent="0.2">
      <c r="A41" s="42" t="s">
        <v>108</v>
      </c>
      <c r="B41" s="43">
        <v>7</v>
      </c>
      <c r="C41" s="43">
        <v>2</v>
      </c>
      <c r="D41" s="43">
        <v>3.5</v>
      </c>
      <c r="E41" s="43">
        <v>4.5</v>
      </c>
      <c r="F41" s="45">
        <f t="shared" si="0"/>
        <v>4.25</v>
      </c>
      <c r="G41" s="43" t="str">
        <f t="shared" si="1"/>
        <v>Reprovado</v>
      </c>
    </row>
    <row r="42" spans="1:7" x14ac:dyDescent="0.2">
      <c r="A42" s="42" t="s">
        <v>109</v>
      </c>
      <c r="B42" s="43">
        <v>7.5</v>
      </c>
      <c r="C42" s="43">
        <v>1.5</v>
      </c>
      <c r="D42" s="43">
        <v>10</v>
      </c>
      <c r="E42" s="43">
        <v>10</v>
      </c>
      <c r="F42" s="45">
        <f t="shared" si="0"/>
        <v>7.25</v>
      </c>
      <c r="G42" s="43" t="str">
        <f t="shared" si="1"/>
        <v>Aprovado</v>
      </c>
    </row>
    <row r="43" spans="1:7" x14ac:dyDescent="0.2">
      <c r="A43" s="42" t="s">
        <v>110</v>
      </c>
      <c r="B43" s="43">
        <v>8</v>
      </c>
      <c r="C43" s="43">
        <v>1</v>
      </c>
      <c r="D43" s="43">
        <v>6.5</v>
      </c>
      <c r="E43" s="43">
        <v>5</v>
      </c>
      <c r="F43" s="45">
        <f t="shared" si="0"/>
        <v>5.125</v>
      </c>
      <c r="G43" s="43" t="str">
        <f t="shared" si="1"/>
        <v>Recuperação</v>
      </c>
    </row>
    <row r="44" spans="1:7" x14ac:dyDescent="0.2">
      <c r="A44" s="42" t="s">
        <v>111</v>
      </c>
      <c r="B44" s="43">
        <v>8.5</v>
      </c>
      <c r="C44" s="43">
        <v>0.5</v>
      </c>
      <c r="D44" s="43">
        <v>6</v>
      </c>
      <c r="E44" s="43">
        <v>5</v>
      </c>
      <c r="F44" s="45">
        <f t="shared" si="0"/>
        <v>5</v>
      </c>
      <c r="G44" s="43" t="str">
        <f t="shared" si="1"/>
        <v>Recuperação</v>
      </c>
    </row>
    <row r="45" spans="1:7" x14ac:dyDescent="0.2">
      <c r="A45" s="42" t="s">
        <v>112</v>
      </c>
      <c r="B45" s="43">
        <v>10</v>
      </c>
      <c r="C45" s="43">
        <v>9</v>
      </c>
      <c r="D45" s="43">
        <v>8.5</v>
      </c>
      <c r="E45" s="43">
        <v>7.5</v>
      </c>
      <c r="F45" s="45">
        <f t="shared" si="0"/>
        <v>8.75</v>
      </c>
      <c r="G45" s="43" t="str">
        <f t="shared" si="1"/>
        <v>Aprovado</v>
      </c>
    </row>
    <row r="46" spans="1:7" x14ac:dyDescent="0.2">
      <c r="A46" s="42" t="s">
        <v>113</v>
      </c>
      <c r="B46" s="43">
        <v>7</v>
      </c>
      <c r="C46" s="43">
        <v>7.3</v>
      </c>
      <c r="D46" s="43">
        <v>7</v>
      </c>
      <c r="E46" s="43">
        <v>7.2</v>
      </c>
      <c r="F46" s="45">
        <f t="shared" si="0"/>
        <v>7.125</v>
      </c>
      <c r="G46" s="43" t="str">
        <f t="shared" si="1"/>
        <v>Aprovado</v>
      </c>
    </row>
    <row r="47" spans="1:7" x14ac:dyDescent="0.2">
      <c r="A47" s="42" t="s">
        <v>114</v>
      </c>
      <c r="B47" s="43">
        <v>1</v>
      </c>
      <c r="C47" s="43">
        <v>2</v>
      </c>
      <c r="D47" s="43">
        <v>3</v>
      </c>
      <c r="E47" s="43">
        <v>4</v>
      </c>
      <c r="F47" s="45">
        <f t="shared" si="0"/>
        <v>2.5</v>
      </c>
      <c r="G47" s="43" t="str">
        <f t="shared" si="1"/>
        <v>Reprovado</v>
      </c>
    </row>
    <row r="48" spans="1:7" x14ac:dyDescent="0.2">
      <c r="A48" s="42" t="s">
        <v>115</v>
      </c>
      <c r="B48" s="43">
        <v>3</v>
      </c>
      <c r="C48" s="43">
        <v>6</v>
      </c>
      <c r="D48" s="43">
        <v>7</v>
      </c>
      <c r="E48" s="43">
        <v>8</v>
      </c>
      <c r="F48" s="45">
        <f t="shared" si="0"/>
        <v>6</v>
      </c>
      <c r="G48" s="43" t="str">
        <f t="shared" si="1"/>
        <v>Recuperação</v>
      </c>
    </row>
    <row r="49" spans="1:7" x14ac:dyDescent="0.2">
      <c r="A49" s="42" t="s">
        <v>116</v>
      </c>
      <c r="B49" s="43">
        <v>4</v>
      </c>
      <c r="C49" s="43">
        <v>5</v>
      </c>
      <c r="D49" s="43">
        <v>10</v>
      </c>
      <c r="E49" s="43">
        <v>9</v>
      </c>
      <c r="F49" s="45">
        <f t="shared" si="0"/>
        <v>7</v>
      </c>
      <c r="G49" s="43" t="str">
        <f t="shared" si="1"/>
        <v>Aprovado</v>
      </c>
    </row>
    <row r="50" spans="1:7" x14ac:dyDescent="0.2">
      <c r="A50" s="42" t="s">
        <v>117</v>
      </c>
      <c r="B50" s="43">
        <v>4.5</v>
      </c>
      <c r="C50" s="43">
        <v>4.5</v>
      </c>
      <c r="D50" s="43">
        <v>5.5</v>
      </c>
      <c r="E50" s="43">
        <v>6.5</v>
      </c>
      <c r="F50" s="45">
        <f t="shared" si="0"/>
        <v>5.25</v>
      </c>
      <c r="G50" s="43" t="str">
        <f t="shared" si="1"/>
        <v>Recuperação</v>
      </c>
    </row>
    <row r="51" spans="1:7" x14ac:dyDescent="0.2">
      <c r="A51" s="42" t="s">
        <v>118</v>
      </c>
      <c r="B51" s="43">
        <v>5.5</v>
      </c>
      <c r="C51" s="43">
        <v>3.5</v>
      </c>
      <c r="D51" s="43">
        <v>5</v>
      </c>
      <c r="E51" s="43">
        <v>9.5</v>
      </c>
      <c r="F51" s="45">
        <f t="shared" si="0"/>
        <v>5.875</v>
      </c>
      <c r="G51" s="43" t="str">
        <f t="shared" si="1"/>
        <v>Recuperação</v>
      </c>
    </row>
  </sheetData>
  <pageMargins left="0.51181102362204722" right="0.51181102362204722" top="0.19685039370078741" bottom="0.19685039370078741" header="0.31496062992125984" footer="0.31496062992125984"/>
  <pageSetup paperSize="9" scale="75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3"/>
  <sheetViews>
    <sheetView workbookViewId="0">
      <selection activeCell="H18" sqref="H18"/>
    </sheetView>
  </sheetViews>
  <sheetFormatPr defaultRowHeight="15.75" x14ac:dyDescent="0.25"/>
  <cols>
    <col min="1" max="1" width="48" style="9" bestFit="1" customWidth="1"/>
    <col min="2" max="2" width="7.5703125" style="9" bestFit="1" customWidth="1"/>
    <col min="3" max="5" width="7.42578125" style="9" bestFit="1" customWidth="1"/>
    <col min="6" max="6" width="8.85546875" style="9" bestFit="1" customWidth="1"/>
    <col min="7" max="7" width="11.7109375" style="9" bestFit="1" customWidth="1"/>
    <col min="8" max="8" width="13.140625" style="9" bestFit="1" customWidth="1"/>
    <col min="9" max="9" width="11.140625" style="9" bestFit="1" customWidth="1"/>
    <col min="10" max="10" width="13.140625" style="9" bestFit="1" customWidth="1"/>
    <col min="11" max="17" width="9.140625" style="9"/>
    <col min="18" max="18" width="4.42578125" style="9" bestFit="1" customWidth="1"/>
    <col min="19" max="16384" width="9.140625" style="9"/>
  </cols>
  <sheetData>
    <row r="1" spans="1:19" x14ac:dyDescent="0.25">
      <c r="A1" s="49" t="s">
        <v>119</v>
      </c>
      <c r="B1" s="49"/>
      <c r="C1" s="49"/>
      <c r="D1" s="49"/>
      <c r="E1" s="49"/>
      <c r="F1" s="49"/>
      <c r="G1" s="49"/>
      <c r="H1" s="49"/>
      <c r="I1" s="49"/>
      <c r="J1" s="49"/>
      <c r="Q1" s="10"/>
    </row>
    <row r="2" spans="1:19" x14ac:dyDescent="0.25">
      <c r="A2" s="11" t="s">
        <v>120</v>
      </c>
      <c r="B2" s="11" t="s">
        <v>121</v>
      </c>
      <c r="C2" s="11" t="s">
        <v>122</v>
      </c>
      <c r="D2" s="11" t="s">
        <v>123</v>
      </c>
      <c r="E2" s="11" t="s">
        <v>124</v>
      </c>
      <c r="F2" s="11" t="s">
        <v>125</v>
      </c>
      <c r="G2" s="11" t="s">
        <v>126</v>
      </c>
      <c r="H2" s="11" t="s">
        <v>8</v>
      </c>
      <c r="I2" s="11" t="s">
        <v>127</v>
      </c>
      <c r="J2" s="11" t="s">
        <v>128</v>
      </c>
      <c r="Q2" s="10"/>
    </row>
    <row r="3" spans="1:19" x14ac:dyDescent="0.25">
      <c r="A3" s="12" t="s">
        <v>129</v>
      </c>
      <c r="B3" s="13">
        <v>2</v>
      </c>
      <c r="C3" s="13">
        <v>10</v>
      </c>
      <c r="D3" s="13">
        <v>4</v>
      </c>
      <c r="E3" s="13">
        <v>6</v>
      </c>
      <c r="F3" s="13">
        <f>AVERAGE(B3:E3)</f>
        <v>5.5</v>
      </c>
      <c r="G3" s="14">
        <v>0.8</v>
      </c>
      <c r="H3" s="15"/>
      <c r="I3" s="15"/>
      <c r="J3" s="15"/>
      <c r="Q3" s="10"/>
      <c r="R3" s="9" t="s">
        <v>130</v>
      </c>
      <c r="S3" s="16" t="s">
        <v>131</v>
      </c>
    </row>
    <row r="4" spans="1:19" x14ac:dyDescent="0.25">
      <c r="A4" s="12" t="s">
        <v>132</v>
      </c>
      <c r="B4" s="13">
        <v>10</v>
      </c>
      <c r="C4" s="13">
        <v>6</v>
      </c>
      <c r="D4" s="13">
        <v>7</v>
      </c>
      <c r="E4" s="13">
        <v>8</v>
      </c>
      <c r="F4" s="13">
        <f t="shared" ref="F4:F9" si="0">AVERAGE(B4:E4)</f>
        <v>7.75</v>
      </c>
      <c r="G4" s="14">
        <v>1</v>
      </c>
      <c r="H4" s="15"/>
      <c r="I4" s="15"/>
      <c r="J4" s="15"/>
      <c r="R4" s="9" t="s">
        <v>133</v>
      </c>
      <c r="S4" s="16" t="s">
        <v>134</v>
      </c>
    </row>
    <row r="5" spans="1:19" x14ac:dyDescent="0.25">
      <c r="A5" s="12" t="s">
        <v>135</v>
      </c>
      <c r="B5" s="13">
        <v>1</v>
      </c>
      <c r="C5" s="13">
        <v>2</v>
      </c>
      <c r="D5" s="13">
        <v>3</v>
      </c>
      <c r="E5" s="13">
        <v>4</v>
      </c>
      <c r="F5" s="13">
        <f t="shared" si="0"/>
        <v>2.5</v>
      </c>
      <c r="G5" s="14">
        <v>0.98</v>
      </c>
      <c r="H5" s="15"/>
      <c r="I5" s="15"/>
      <c r="J5" s="15"/>
      <c r="S5" s="16" t="s">
        <v>136</v>
      </c>
    </row>
    <row r="6" spans="1:19" x14ac:dyDescent="0.25">
      <c r="A6" s="12" t="s">
        <v>137</v>
      </c>
      <c r="B6" s="13">
        <v>9.5</v>
      </c>
      <c r="C6" s="13">
        <v>9</v>
      </c>
      <c r="D6" s="13">
        <v>9.5</v>
      </c>
      <c r="E6" s="13">
        <v>9</v>
      </c>
      <c r="F6" s="13">
        <f t="shared" si="0"/>
        <v>9.25</v>
      </c>
      <c r="G6" s="14">
        <v>0.68</v>
      </c>
      <c r="H6" s="15"/>
      <c r="I6" s="15"/>
      <c r="J6" s="15"/>
    </row>
    <row r="7" spans="1:19" x14ac:dyDescent="0.25">
      <c r="A7" s="12" t="s">
        <v>138</v>
      </c>
      <c r="B7" s="13">
        <v>9</v>
      </c>
      <c r="C7" s="13">
        <v>7</v>
      </c>
      <c r="D7" s="13">
        <v>8.5</v>
      </c>
      <c r="E7" s="13">
        <v>9.5</v>
      </c>
      <c r="F7" s="13">
        <f t="shared" si="0"/>
        <v>8.5</v>
      </c>
      <c r="G7" s="14">
        <v>0.65</v>
      </c>
      <c r="H7" s="15"/>
      <c r="I7" s="15"/>
      <c r="J7" s="15"/>
    </row>
    <row r="8" spans="1:19" x14ac:dyDescent="0.25">
      <c r="A8" s="12" t="s">
        <v>139</v>
      </c>
      <c r="B8" s="13">
        <v>9.5</v>
      </c>
      <c r="C8" s="13">
        <v>10</v>
      </c>
      <c r="D8" s="13">
        <v>10</v>
      </c>
      <c r="E8" s="13">
        <v>8</v>
      </c>
      <c r="F8" s="13">
        <f t="shared" si="0"/>
        <v>9.375</v>
      </c>
      <c r="G8" s="17">
        <v>0.95</v>
      </c>
      <c r="H8" s="15"/>
      <c r="I8" s="15"/>
      <c r="J8" s="15"/>
    </row>
    <row r="9" spans="1:19" x14ac:dyDescent="0.25">
      <c r="A9" s="12" t="s">
        <v>140</v>
      </c>
      <c r="B9" s="13">
        <v>4.5</v>
      </c>
      <c r="C9" s="13">
        <v>5</v>
      </c>
      <c r="D9" s="13">
        <v>3.5</v>
      </c>
      <c r="E9" s="13">
        <v>1</v>
      </c>
      <c r="F9" s="13">
        <f t="shared" si="0"/>
        <v>3.5</v>
      </c>
      <c r="G9" s="17">
        <v>0.75</v>
      </c>
      <c r="H9" s="15"/>
      <c r="I9" s="15"/>
      <c r="J9" s="15"/>
    </row>
    <row r="10" spans="1:19" x14ac:dyDescent="0.25">
      <c r="A10" s="12" t="s">
        <v>141</v>
      </c>
      <c r="B10" s="13">
        <v>10</v>
      </c>
      <c r="C10" s="13">
        <v>8</v>
      </c>
      <c r="D10" s="13">
        <v>7</v>
      </c>
      <c r="E10" s="13">
        <v>6</v>
      </c>
      <c r="F10" s="13">
        <f>AVERAGE(B10:E10)</f>
        <v>7.75</v>
      </c>
      <c r="G10" s="14">
        <v>0.98</v>
      </c>
      <c r="H10" s="15"/>
      <c r="I10" s="15"/>
      <c r="J10" s="15"/>
    </row>
    <row r="11" spans="1:19" x14ac:dyDescent="0.25">
      <c r="A11" s="12" t="s">
        <v>142</v>
      </c>
      <c r="B11" s="13">
        <v>7.5</v>
      </c>
      <c r="C11" s="13">
        <v>9</v>
      </c>
      <c r="D11" s="13">
        <v>5.5</v>
      </c>
      <c r="E11" s="13">
        <v>8</v>
      </c>
      <c r="F11" s="13">
        <f>AVERAGE(B11:E11)</f>
        <v>7.5</v>
      </c>
      <c r="G11" s="14">
        <v>0.68</v>
      </c>
      <c r="H11" s="15"/>
      <c r="I11" s="15"/>
      <c r="J11" s="15"/>
    </row>
    <row r="12" spans="1:19" x14ac:dyDescent="0.25">
      <c r="A12" s="12" t="s">
        <v>143</v>
      </c>
      <c r="B12" s="13">
        <v>8</v>
      </c>
      <c r="C12" s="13">
        <v>5</v>
      </c>
      <c r="D12" s="13">
        <v>5</v>
      </c>
      <c r="E12" s="13">
        <v>5</v>
      </c>
      <c r="F12" s="13">
        <f>AVERAGE(B12:E12)</f>
        <v>5.75</v>
      </c>
      <c r="G12" s="14">
        <v>0.65</v>
      </c>
      <c r="H12" s="15"/>
      <c r="I12" s="15"/>
      <c r="J12" s="15"/>
    </row>
    <row r="13" spans="1:19" x14ac:dyDescent="0.25">
      <c r="A13" s="12" t="s">
        <v>144</v>
      </c>
      <c r="B13" s="13">
        <v>9.5</v>
      </c>
      <c r="C13" s="13">
        <v>9</v>
      </c>
      <c r="D13" s="13">
        <v>9.5</v>
      </c>
      <c r="E13" s="13">
        <v>9</v>
      </c>
      <c r="F13" s="13">
        <f>AVERAGE(B13:E13)</f>
        <v>9.25</v>
      </c>
      <c r="G13" s="14">
        <v>0.8</v>
      </c>
      <c r="H13" s="15"/>
      <c r="I13" s="15"/>
      <c r="J13" s="15"/>
    </row>
  </sheetData>
  <mergeCells count="1">
    <mergeCell ref="A1:J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showGridLines="0" tabSelected="1" workbookViewId="0">
      <selection activeCell="I23" sqref="I23"/>
    </sheetView>
  </sheetViews>
  <sheetFormatPr defaultRowHeight="15" x14ac:dyDescent="0.25"/>
  <cols>
    <col min="1" max="1" width="15.42578125" customWidth="1"/>
    <col min="2" max="2" width="15.85546875" customWidth="1"/>
    <col min="3" max="3" width="15.7109375" customWidth="1"/>
    <col min="4" max="4" width="17.140625" customWidth="1"/>
    <col min="5" max="5" width="15.5703125" customWidth="1"/>
    <col min="6" max="6" width="14.7109375" customWidth="1"/>
  </cols>
  <sheetData>
    <row r="1" spans="1:11" ht="15.75" thickBot="1" x14ac:dyDescent="0.3">
      <c r="A1" s="50" t="s">
        <v>145</v>
      </c>
      <c r="B1" s="51"/>
      <c r="C1" s="51"/>
      <c r="D1" s="51"/>
      <c r="E1" s="51"/>
      <c r="F1" s="52"/>
      <c r="G1" s="18"/>
      <c r="H1" s="18"/>
      <c r="I1" s="18"/>
      <c r="J1" s="18"/>
      <c r="K1" s="19"/>
    </row>
    <row r="2" spans="1:11" x14ac:dyDescent="0.25">
      <c r="G2" s="19"/>
      <c r="I2" s="19"/>
    </row>
    <row r="3" spans="1:11" x14ac:dyDescent="0.25">
      <c r="A3" s="20" t="s">
        <v>146</v>
      </c>
      <c r="B3" s="20" t="s">
        <v>147</v>
      </c>
      <c r="C3" s="20" t="s">
        <v>148</v>
      </c>
      <c r="D3" s="20" t="s">
        <v>149</v>
      </c>
      <c r="E3" s="20" t="s">
        <v>150</v>
      </c>
      <c r="F3" s="20" t="s">
        <v>151</v>
      </c>
    </row>
    <row r="4" spans="1:11" x14ac:dyDescent="0.25">
      <c r="A4" s="20"/>
      <c r="B4" s="21">
        <v>140000</v>
      </c>
      <c r="C4" s="21">
        <v>185000</v>
      </c>
      <c r="D4" s="21">
        <v>204100</v>
      </c>
      <c r="E4" s="21">
        <v>240000</v>
      </c>
      <c r="F4" s="29">
        <f>SUM(B4:E4)</f>
        <v>769100</v>
      </c>
    </row>
    <row r="6" spans="1:11" x14ac:dyDescent="0.25">
      <c r="A6" s="20" t="s">
        <v>152</v>
      </c>
      <c r="B6" s="21" t="s">
        <v>147</v>
      </c>
      <c r="C6" s="21" t="s">
        <v>148</v>
      </c>
      <c r="D6" s="21" t="s">
        <v>149</v>
      </c>
      <c r="E6" s="21" t="s">
        <v>150</v>
      </c>
      <c r="F6" s="22" t="s">
        <v>151</v>
      </c>
    </row>
    <row r="7" spans="1:11" x14ac:dyDescent="0.25">
      <c r="A7" s="20" t="s">
        <v>153</v>
      </c>
      <c r="B7" s="21">
        <v>20000</v>
      </c>
      <c r="C7" s="21">
        <v>26000</v>
      </c>
      <c r="D7" s="21">
        <v>33800</v>
      </c>
      <c r="E7" s="21">
        <v>43940</v>
      </c>
      <c r="F7" s="30">
        <f>SUM(B7:E7)</f>
        <v>123740</v>
      </c>
    </row>
    <row r="8" spans="1:11" x14ac:dyDescent="0.25">
      <c r="A8" s="20" t="s">
        <v>154</v>
      </c>
      <c r="B8" s="21">
        <v>20000</v>
      </c>
      <c r="C8" s="23">
        <v>15600</v>
      </c>
      <c r="D8" s="23">
        <v>20280</v>
      </c>
      <c r="E8" s="23">
        <v>26364</v>
      </c>
      <c r="F8" s="30">
        <f t="shared" ref="F8:F12" si="0">SUM(B8:E8)</f>
        <v>82244</v>
      </c>
    </row>
    <row r="9" spans="1:11" x14ac:dyDescent="0.25">
      <c r="A9" s="20" t="s">
        <v>155</v>
      </c>
      <c r="B9" s="23">
        <v>12000</v>
      </c>
      <c r="C9" s="23">
        <v>20930</v>
      </c>
      <c r="D9" s="23">
        <v>27209</v>
      </c>
      <c r="E9" s="23">
        <v>35371.699999999997</v>
      </c>
      <c r="F9" s="30">
        <f t="shared" si="0"/>
        <v>95510.7</v>
      </c>
    </row>
    <row r="10" spans="1:11" x14ac:dyDescent="0.25">
      <c r="A10" s="20" t="s">
        <v>156</v>
      </c>
      <c r="B10" s="23">
        <v>16100</v>
      </c>
      <c r="C10" s="23">
        <v>28870</v>
      </c>
      <c r="D10" s="23">
        <v>33631</v>
      </c>
      <c r="E10" s="23">
        <v>43720.3</v>
      </c>
      <c r="F10" s="30">
        <f t="shared" si="0"/>
        <v>122321.3</v>
      </c>
    </row>
    <row r="11" spans="1:11" x14ac:dyDescent="0.25">
      <c r="A11" s="20" t="s">
        <v>157</v>
      </c>
      <c r="B11" s="23">
        <v>19900</v>
      </c>
      <c r="C11" s="23">
        <v>39000</v>
      </c>
      <c r="D11" s="23">
        <v>50700</v>
      </c>
      <c r="E11" s="23">
        <v>65910</v>
      </c>
      <c r="F11" s="30">
        <f t="shared" si="0"/>
        <v>175510</v>
      </c>
    </row>
    <row r="12" spans="1:11" x14ac:dyDescent="0.25">
      <c r="A12" s="20" t="s">
        <v>158</v>
      </c>
      <c r="B12" s="23">
        <v>25000</v>
      </c>
      <c r="C12" s="23">
        <v>32500</v>
      </c>
      <c r="D12" s="23">
        <v>42250</v>
      </c>
      <c r="E12" s="23">
        <v>54925</v>
      </c>
      <c r="F12" s="30">
        <f t="shared" si="0"/>
        <v>154675</v>
      </c>
    </row>
    <row r="14" spans="1:11" x14ac:dyDescent="0.25">
      <c r="A14" s="44" t="s">
        <v>159</v>
      </c>
      <c r="B14" s="32">
        <f>SUM(B7:B12)</f>
        <v>113000</v>
      </c>
      <c r="C14" s="32">
        <f>SUM(C7:C12)</f>
        <v>162900</v>
      </c>
      <c r="D14" s="32">
        <f>SUM(D7:D12)</f>
        <v>207870</v>
      </c>
      <c r="E14" s="32">
        <f>SUM(E7:E12)</f>
        <v>270231</v>
      </c>
    </row>
    <row r="15" spans="1:11" x14ac:dyDescent="0.25">
      <c r="A15" s="44" t="s">
        <v>160</v>
      </c>
      <c r="B15" s="32">
        <f>B4-B14</f>
        <v>27000</v>
      </c>
      <c r="C15" s="32">
        <f>C4-C14</f>
        <v>22100</v>
      </c>
      <c r="D15" s="32">
        <f>D4-D14</f>
        <v>-3770</v>
      </c>
      <c r="E15" s="32">
        <f>E4-E14</f>
        <v>-30231</v>
      </c>
    </row>
    <row r="16" spans="1:11" x14ac:dyDescent="0.25">
      <c r="A16" s="44" t="s">
        <v>8</v>
      </c>
      <c r="B16" s="33" t="str">
        <f>IF(B15&lt;1000,"Prejuizo Total",IF(B15&lt;5000,"Lucro Médio",IF(B15&gt;5000,"Lucro Total")))</f>
        <v>Lucro Total</v>
      </c>
      <c r="C16" s="33" t="str">
        <f t="shared" ref="C16:E16" si="1">IF(C15&lt;1000,"Prejuizo Total",IF(C15&lt;5000,"Lucro Médio",IF(C15&gt;5000,"Lucro Total")))</f>
        <v>Lucro Total</v>
      </c>
      <c r="D16" s="33" t="str">
        <f t="shared" si="1"/>
        <v>Prejuizo Total</v>
      </c>
      <c r="E16" s="33" t="str">
        <f t="shared" si="1"/>
        <v>Prejuizo Total</v>
      </c>
    </row>
    <row r="17" spans="1:6" x14ac:dyDescent="0.25">
      <c r="A17" s="24"/>
      <c r="B17" s="25"/>
      <c r="C17" s="53" t="s">
        <v>161</v>
      </c>
      <c r="D17" s="53"/>
      <c r="E17" s="53"/>
      <c r="F17" s="31">
        <f>SUM(F7:F12)</f>
        <v>754001</v>
      </c>
    </row>
    <row r="18" spans="1:6" x14ac:dyDescent="0.25">
      <c r="A18" s="19"/>
      <c r="B18" s="19"/>
    </row>
    <row r="20" spans="1:6" ht="15.75" x14ac:dyDescent="0.25">
      <c r="A20" s="26" t="s">
        <v>162</v>
      </c>
      <c r="B20" s="27"/>
      <c r="C20" s="27"/>
      <c r="D20" s="27"/>
      <c r="E20" s="27"/>
      <c r="F20" s="27"/>
    </row>
    <row r="21" spans="1:6" ht="15.75" x14ac:dyDescent="0.25">
      <c r="A21" s="26" t="s">
        <v>163</v>
      </c>
      <c r="B21" s="27"/>
      <c r="C21" s="27"/>
      <c r="D21" s="27"/>
      <c r="E21" s="27"/>
      <c r="F21" s="27"/>
    </row>
    <row r="22" spans="1:6" ht="15.75" x14ac:dyDescent="0.25">
      <c r="A22" s="26" t="s">
        <v>164</v>
      </c>
      <c r="B22" s="27"/>
      <c r="C22" s="27"/>
      <c r="D22" s="27"/>
      <c r="E22" s="27"/>
      <c r="F22" s="27"/>
    </row>
    <row r="23" spans="1:6" ht="15.75" x14ac:dyDescent="0.25">
      <c r="A23" s="26" t="s">
        <v>165</v>
      </c>
      <c r="B23" s="27"/>
      <c r="C23" s="27"/>
      <c r="D23" s="27"/>
      <c r="E23" s="27"/>
      <c r="F23" s="27"/>
    </row>
    <row r="24" spans="1:6" ht="15.75" x14ac:dyDescent="0.25">
      <c r="A24" s="26" t="s">
        <v>166</v>
      </c>
      <c r="B24" s="27"/>
      <c r="C24" s="27"/>
      <c r="D24" s="27"/>
      <c r="E24" s="27"/>
      <c r="F24" s="27"/>
    </row>
    <row r="25" spans="1:6" ht="15.75" x14ac:dyDescent="0.25">
      <c r="A25" s="26" t="s">
        <v>167</v>
      </c>
      <c r="B25" s="27"/>
      <c r="C25" s="27"/>
      <c r="D25" s="27"/>
      <c r="E25" s="27"/>
      <c r="F25" s="27"/>
    </row>
    <row r="26" spans="1:6" ht="15.75" x14ac:dyDescent="0.25">
      <c r="A26" s="26" t="s">
        <v>168</v>
      </c>
      <c r="B26" s="28" t="s">
        <v>169</v>
      </c>
      <c r="C26" s="27"/>
      <c r="D26" s="27"/>
      <c r="E26" s="27"/>
      <c r="F26" s="27"/>
    </row>
    <row r="27" spans="1:6" ht="15.75" x14ac:dyDescent="0.25">
      <c r="A27" s="27"/>
      <c r="B27" s="28" t="s">
        <v>170</v>
      </c>
      <c r="C27" s="27"/>
      <c r="D27" s="27"/>
      <c r="E27" s="27"/>
      <c r="F27" s="27"/>
    </row>
    <row r="28" spans="1:6" ht="15.75" x14ac:dyDescent="0.25">
      <c r="A28" s="28" t="s">
        <v>171</v>
      </c>
      <c r="B28" s="28" t="s">
        <v>172</v>
      </c>
      <c r="C28" s="27"/>
      <c r="D28" s="27"/>
      <c r="E28" s="27"/>
      <c r="F28" s="27"/>
    </row>
    <row r="29" spans="1:6" x14ac:dyDescent="0.25">
      <c r="A29" s="27"/>
      <c r="B29" s="27"/>
      <c r="C29" s="27"/>
      <c r="D29" s="27"/>
      <c r="E29" s="27"/>
      <c r="F29" s="27"/>
    </row>
  </sheetData>
  <mergeCells count="2">
    <mergeCell ref="A1:F1"/>
    <mergeCell ref="C17:E17"/>
  </mergeCells>
  <pageMargins left="0.51181102362204722" right="0.51181102362204722" top="0.78740157480314965" bottom="0.78740157480314965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Introdução</vt:lpstr>
      <vt:lpstr>Plan1</vt:lpstr>
      <vt:lpstr>Plan2</vt:lpstr>
      <vt:lpstr>Plan3</vt:lpstr>
      <vt:lpstr>Plan4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</dc:creator>
  <cp:lastModifiedBy>userlocal</cp:lastModifiedBy>
  <cp:revision/>
  <dcterms:created xsi:type="dcterms:W3CDTF">2014-03-13T13:56:59Z</dcterms:created>
  <dcterms:modified xsi:type="dcterms:W3CDTF">2023-06-02T17:23:35Z</dcterms:modified>
</cp:coreProperties>
</file>