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9f2475f2172c607/Desktop/TradeMan/Trading App/App/excel/"/>
    </mc:Choice>
  </mc:AlternateContent>
  <xr:revisionPtr revIDLastSave="280" documentId="11_B05181C71CB9F00A650D5A9A1F414DDB020008D6" xr6:coauthVersionLast="47" xr6:coauthVersionMax="47" xr10:uidLastSave="{A9F059BB-34B6-4D1F-9488-90DCC9037064}"/>
  <bookViews>
    <workbookView xWindow="-108" yWindow="-108" windowWidth="23256" windowHeight="12456" activeTab="4" xr2:uid="{00000000-000D-0000-FFFF-FFFF00000000}"/>
  </bookViews>
  <sheets>
    <sheet name="Holdings" sheetId="1" r:id="rId1"/>
    <sheet name="MPWizard" sheetId="2" r:id="rId2"/>
    <sheet name="AmiPy" sheetId="3" r:id="rId3"/>
    <sheet name="Overnight_options" sheetId="4" r:id="rId4"/>
    <sheet name="DT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5" l="1"/>
  <c r="M6" i="5"/>
  <c r="M7" i="5"/>
  <c r="I4" i="5"/>
  <c r="I5" i="5"/>
  <c r="I6" i="5"/>
  <c r="I7" i="5"/>
  <c r="I8" i="5"/>
  <c r="K8" i="5" s="1"/>
  <c r="M8" i="5" s="1"/>
  <c r="I9" i="5"/>
  <c r="I10" i="5"/>
  <c r="K10" i="5" s="1"/>
  <c r="M10" i="5" s="1"/>
  <c r="I11" i="5"/>
  <c r="I12" i="5"/>
  <c r="K12" i="5" s="1"/>
  <c r="M12" i="5" s="1"/>
  <c r="I13" i="5"/>
  <c r="K13" i="5" s="1"/>
  <c r="M13" i="5" s="1"/>
  <c r="I14" i="5"/>
  <c r="K14" i="5" s="1"/>
  <c r="M14" i="5" s="1"/>
  <c r="I15" i="5"/>
  <c r="K15" i="5" s="1"/>
  <c r="M15" i="5" s="1"/>
  <c r="I16" i="5"/>
  <c r="K16" i="5" s="1"/>
  <c r="M16" i="5" s="1"/>
  <c r="O16" i="5" s="1"/>
  <c r="K21" i="5"/>
  <c r="M21" i="5" s="1"/>
  <c r="O21" i="5" s="1"/>
  <c r="N3" i="2"/>
  <c r="M3" i="2"/>
  <c r="N5" i="2"/>
  <c r="M5" i="2"/>
  <c r="N7" i="2"/>
  <c r="M7" i="2"/>
  <c r="N9" i="2"/>
  <c r="M9" i="2"/>
  <c r="N11" i="2"/>
  <c r="M11" i="2"/>
  <c r="N13" i="2"/>
  <c r="M13" i="2"/>
  <c r="N15" i="2"/>
  <c r="M15" i="2"/>
  <c r="N17" i="2"/>
  <c r="M17" i="2"/>
  <c r="N19" i="2"/>
  <c r="M19" i="2"/>
  <c r="N21" i="2"/>
  <c r="M21" i="2"/>
  <c r="N23" i="2"/>
  <c r="M23" i="2"/>
  <c r="N25" i="2"/>
  <c r="M25" i="2"/>
  <c r="N27" i="2"/>
  <c r="M27" i="2"/>
  <c r="I17" i="5"/>
  <c r="K17" i="5" s="1"/>
  <c r="M17" i="5" s="1"/>
  <c r="N29" i="2"/>
  <c r="M29" i="2"/>
  <c r="N31" i="2"/>
  <c r="I18" i="5"/>
  <c r="K18" i="5" s="1"/>
  <c r="M18" i="5" s="1"/>
  <c r="M31" i="2"/>
  <c r="N33" i="2"/>
  <c r="I19" i="5"/>
  <c r="K19" i="5" s="1"/>
  <c r="M19" i="5" s="1"/>
  <c r="M33" i="2"/>
  <c r="N35" i="2"/>
  <c r="I20" i="5"/>
  <c r="K20" i="5" s="1"/>
  <c r="M20" i="5" s="1"/>
  <c r="M35" i="2"/>
  <c r="I2" i="5"/>
  <c r="K2" i="5" s="1"/>
  <c r="M2" i="5" s="1"/>
  <c r="I3" i="5"/>
  <c r="K3" i="5" s="1"/>
  <c r="M3" i="5" s="1"/>
  <c r="I21" i="5"/>
  <c r="N37" i="2"/>
  <c r="M37" i="2"/>
  <c r="K4" i="5" l="1"/>
  <c r="M4" i="5" s="1"/>
  <c r="K5" i="5"/>
  <c r="M5" i="5" s="1"/>
  <c r="O5" i="5" s="1"/>
  <c r="K6" i="5"/>
  <c r="K7" i="5"/>
  <c r="O7" i="5" s="1"/>
  <c r="K9" i="5"/>
  <c r="M9" i="5" s="1"/>
  <c r="K11" i="5"/>
  <c r="M11" i="5" s="1"/>
</calcChain>
</file>

<file path=xl/sharedStrings.xml><?xml version="1.0" encoding="utf-8"?>
<sst xmlns="http://schemas.openxmlformats.org/spreadsheetml/2006/main" count="246" uniqueCount="110">
  <si>
    <t>Tr.No</t>
  </si>
  <si>
    <t>Equity</t>
  </si>
  <si>
    <t>Entry Date</t>
  </si>
  <si>
    <t>Exit Date</t>
  </si>
  <si>
    <t>Entry Price</t>
  </si>
  <si>
    <t>Exit Price</t>
  </si>
  <si>
    <t>Trade Points</t>
  </si>
  <si>
    <t>Qty</t>
  </si>
  <si>
    <t>PnL</t>
  </si>
  <si>
    <t xml:space="preserve">Margin Used </t>
  </si>
  <si>
    <t>SUNFLAG</t>
  </si>
  <si>
    <t>HPL</t>
  </si>
  <si>
    <t>Unionbank</t>
  </si>
  <si>
    <t>Strategy</t>
  </si>
  <si>
    <t>Index</t>
  </si>
  <si>
    <t>Strike Prc</t>
  </si>
  <si>
    <t>Date</t>
  </si>
  <si>
    <t>Entry Time</t>
  </si>
  <si>
    <t>Exit Time</t>
  </si>
  <si>
    <t>Trade points</t>
  </si>
  <si>
    <t>Tax</t>
  </si>
  <si>
    <t>MPWizard</t>
  </si>
  <si>
    <t>NIFTY</t>
  </si>
  <si>
    <t>10:25</t>
  </si>
  <si>
    <t>10:59</t>
  </si>
  <si>
    <t>BANKNIFTY</t>
  </si>
  <si>
    <t>10:21</t>
  </si>
  <si>
    <t>11:30</t>
  </si>
  <si>
    <t>FINNIFTY</t>
  </si>
  <si>
    <t>10:23</t>
  </si>
  <si>
    <t>11:16</t>
  </si>
  <si>
    <t>10:18</t>
  </si>
  <si>
    <t>15:10</t>
  </si>
  <si>
    <t>10:19</t>
  </si>
  <si>
    <t>13:48</t>
  </si>
  <si>
    <t>11:00</t>
  </si>
  <si>
    <t>13:40</t>
  </si>
  <si>
    <t>13:08</t>
  </si>
  <si>
    <t>13:18</t>
  </si>
  <si>
    <t>13:37</t>
  </si>
  <si>
    <t>14:12</t>
  </si>
  <si>
    <t>14:04</t>
  </si>
  <si>
    <t>10:17</t>
  </si>
  <si>
    <t>15:14</t>
  </si>
  <si>
    <t>12:41</t>
  </si>
  <si>
    <t>10:36</t>
  </si>
  <si>
    <t>11:18</t>
  </si>
  <si>
    <t>10:55</t>
  </si>
  <si>
    <t>10:46</t>
  </si>
  <si>
    <t>13:06</t>
  </si>
  <si>
    <t>10:16</t>
  </si>
  <si>
    <t>14:09</t>
  </si>
  <si>
    <t>10:31</t>
  </si>
  <si>
    <t>12:46</t>
  </si>
  <si>
    <t>12:19</t>
  </si>
  <si>
    <t>15:00</t>
  </si>
  <si>
    <t>11:07</t>
  </si>
  <si>
    <t>15:05</t>
  </si>
  <si>
    <t>11:25</t>
  </si>
  <si>
    <t>14:20</t>
  </si>
  <si>
    <t>13:19</t>
  </si>
  <si>
    <t>12:05</t>
  </si>
  <si>
    <t>14:58</t>
  </si>
  <si>
    <t>10:26</t>
  </si>
  <si>
    <t>11:58</t>
  </si>
  <si>
    <t>11:46</t>
  </si>
  <si>
    <t>14:24</t>
  </si>
  <si>
    <t>11:26</t>
  </si>
  <si>
    <t>14:15</t>
  </si>
  <si>
    <t>15:06</t>
  </si>
  <si>
    <t>10:20</t>
  </si>
  <si>
    <t>13:38</t>
  </si>
  <si>
    <t>14:32</t>
  </si>
  <si>
    <t>10:33</t>
  </si>
  <si>
    <t>10:38</t>
  </si>
  <si>
    <t>14:13</t>
  </si>
  <si>
    <t>19350</t>
  </si>
  <si>
    <t>10:30</t>
  </si>
  <si>
    <t>10:44</t>
  </si>
  <si>
    <t>93.25</t>
  </si>
  <si>
    <t>79.15</t>
  </si>
  <si>
    <t>19600</t>
  </si>
  <si>
    <t>10:41</t>
  </si>
  <si>
    <t>10:45</t>
  </si>
  <si>
    <t>85.70</t>
  </si>
  <si>
    <t>71.70</t>
  </si>
  <si>
    <t>Trade_Type</t>
  </si>
  <si>
    <t>Future_Entry</t>
  </si>
  <si>
    <t>Future_Exit</t>
  </si>
  <si>
    <t>Option_Entry</t>
  </si>
  <si>
    <t>Option_Exit</t>
  </si>
  <si>
    <t>Trade_Points</t>
  </si>
  <si>
    <t>BULLISH</t>
  </si>
  <si>
    <t>BEARISH</t>
  </si>
  <si>
    <t>SI NO</t>
  </si>
  <si>
    <t>Transaction</t>
  </si>
  <si>
    <t>Opening Balance</t>
  </si>
  <si>
    <t>MP Wizard</t>
  </si>
  <si>
    <t>AmiPy</t>
  </si>
  <si>
    <t>ZRM</t>
  </si>
  <si>
    <t>Overnight Options</t>
  </si>
  <si>
    <t>Gross PnL</t>
  </si>
  <si>
    <t>Transaction Amount</t>
  </si>
  <si>
    <t xml:space="preserve">Running Balance </t>
  </si>
  <si>
    <t>Telegram Balance</t>
  </si>
  <si>
    <t>Difference Amount</t>
  </si>
  <si>
    <t>Remarks</t>
  </si>
  <si>
    <t>Trade</t>
  </si>
  <si>
    <t>Difference</t>
  </si>
  <si>
    <t>Deposit/Withdrawal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</si>
</sst>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yyyy\-mm\-dd\ hh:mm:ss"/>
    <numFmt numFmtId="166" formatCode="yyyy\-mm\-dd"/>
    <numFmt numFmtId="167" formatCode="&quot;₹&quot;\ #,##0.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Border="1"/>
    <xf numFmtId="15" fontId="0" fillId="0" borderId="3" xfId="0" applyNumberFormat="1" applyBorder="1"/>
    <xf numFmtId="15" fontId="0" fillId="0" borderId="0" xfId="0" applyNumberFormat="1"/>
    <xf numFmtId="167" fontId="0" fillId="0" borderId="3" xfId="0" applyNumberFormat="1" applyBorder="1"/>
    <xf numFmtId="167" fontId="0" fillId="0" borderId="0" xfId="0" applyNumberFormat="1"/>
    <xf numFmtId="167" fontId="0" fillId="0" borderId="0" xfId="0" applyNumberFormat="1" applyBorder="1"/>
    <xf numFmtId="167" fontId="2" fillId="0" borderId="3" xfId="0" applyNumberFormat="1" applyFont="1" applyBorder="1"/>
    <xf numFmtId="167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C14" sqref="C14"/>
    </sheetView>
  </sheetViews>
  <sheetFormatPr defaultRowHeight="14.4" x14ac:dyDescent="0.3"/>
  <cols>
    <col min="3" max="4" width="18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s="2">
        <v>45146</v>
      </c>
      <c r="D2" s="2">
        <v>45152</v>
      </c>
      <c r="E2">
        <v>190.98</v>
      </c>
      <c r="F2">
        <v>198.7</v>
      </c>
      <c r="G2">
        <v>11.349999999999991</v>
      </c>
      <c r="H2">
        <v>12</v>
      </c>
      <c r="I2">
        <v>68.099999999999966</v>
      </c>
      <c r="J2">
        <v>1146.5999999999999</v>
      </c>
    </row>
    <row r="3" spans="1:10" x14ac:dyDescent="0.3">
      <c r="A3">
        <v>2</v>
      </c>
      <c r="B3" t="s">
        <v>11</v>
      </c>
      <c r="C3" s="2">
        <v>45147</v>
      </c>
      <c r="E3">
        <v>178</v>
      </c>
      <c r="H3">
        <v>24</v>
      </c>
    </row>
    <row r="4" spans="1:10" x14ac:dyDescent="0.3">
      <c r="A4">
        <v>3</v>
      </c>
      <c r="B4" t="s">
        <v>12</v>
      </c>
      <c r="C4" s="2">
        <v>45148</v>
      </c>
      <c r="D4" s="2">
        <v>45167</v>
      </c>
      <c r="E4">
        <v>77.8</v>
      </c>
      <c r="F4">
        <v>86.6</v>
      </c>
      <c r="G4">
        <v>8.7999999999999972</v>
      </c>
      <c r="H4">
        <v>50</v>
      </c>
      <c r="I4">
        <v>439.99999999999989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8"/>
  <sheetViews>
    <sheetView workbookViewId="0">
      <selection activeCell="N9" sqref="N9"/>
    </sheetView>
  </sheetViews>
  <sheetFormatPr defaultRowHeight="14.4" x14ac:dyDescent="0.3"/>
  <cols>
    <col min="4" max="4" width="18.109375" bestFit="1" customWidth="1"/>
    <col min="5" max="5" width="10" bestFit="1" customWidth="1"/>
    <col min="6" max="6" width="8.5546875" bestFit="1" customWidth="1"/>
    <col min="7" max="7" width="10" bestFit="1" customWidth="1"/>
    <col min="8" max="8" width="8.5546875" bestFit="1" customWidth="1"/>
    <col min="9" max="9" width="11.44140625" bestFit="1" customWidth="1"/>
  </cols>
  <sheetData>
    <row r="1" spans="1:14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4</v>
      </c>
      <c r="H1" s="1" t="s">
        <v>5</v>
      </c>
      <c r="I1" s="1" t="s">
        <v>19</v>
      </c>
      <c r="J1" s="1" t="s">
        <v>7</v>
      </c>
      <c r="K1" s="1" t="s">
        <v>8</v>
      </c>
      <c r="L1" s="1" t="s">
        <v>20</v>
      </c>
    </row>
    <row r="2" spans="1:14" x14ac:dyDescent="0.3">
      <c r="A2" t="s">
        <v>21</v>
      </c>
      <c r="B2" t="s">
        <v>22</v>
      </c>
      <c r="C2">
        <v>19600</v>
      </c>
      <c r="D2" s="2">
        <v>45145</v>
      </c>
      <c r="E2" t="s">
        <v>23</v>
      </c>
      <c r="F2" t="s">
        <v>24</v>
      </c>
      <c r="G2">
        <v>76.55</v>
      </c>
      <c r="H2">
        <v>59.45</v>
      </c>
      <c r="I2">
        <v>-17.099999999999991</v>
      </c>
      <c r="J2">
        <v>50</v>
      </c>
      <c r="K2">
        <v>-854.99999999999977</v>
      </c>
    </row>
    <row r="3" spans="1:14" x14ac:dyDescent="0.3">
      <c r="A3" t="s">
        <v>21</v>
      </c>
      <c r="B3" t="s">
        <v>25</v>
      </c>
      <c r="C3">
        <v>45000</v>
      </c>
      <c r="D3" s="2">
        <v>45146</v>
      </c>
      <c r="E3" t="s">
        <v>26</v>
      </c>
      <c r="F3" t="s">
        <v>27</v>
      </c>
      <c r="G3">
        <v>187.4</v>
      </c>
      <c r="H3">
        <v>157.05000000000001</v>
      </c>
      <c r="I3">
        <v>-30.349999999999991</v>
      </c>
      <c r="J3">
        <v>15</v>
      </c>
      <c r="K3">
        <v>-455.24999999999989</v>
      </c>
      <c r="L3">
        <v>38.335688535000003</v>
      </c>
      <c r="M3">
        <f>K3+K4</f>
        <v>-1297.2499999999998</v>
      </c>
      <c r="N3">
        <f>L3+L4</f>
        <v>75.67972933499999</v>
      </c>
    </row>
    <row r="4" spans="1:14" x14ac:dyDescent="0.3">
      <c r="A4" t="s">
        <v>21</v>
      </c>
      <c r="B4" t="s">
        <v>28</v>
      </c>
      <c r="C4">
        <v>20050</v>
      </c>
      <c r="D4" s="2">
        <v>45146</v>
      </c>
      <c r="E4" t="s">
        <v>29</v>
      </c>
      <c r="F4" t="s">
        <v>30</v>
      </c>
      <c r="G4">
        <v>60.05</v>
      </c>
      <c r="H4">
        <v>39</v>
      </c>
      <c r="I4">
        <v>-21.05</v>
      </c>
      <c r="J4">
        <v>40</v>
      </c>
      <c r="K4">
        <v>-841.99999999999989</v>
      </c>
      <c r="L4">
        <v>37.344040799999988</v>
      </c>
    </row>
    <row r="5" spans="1:14" x14ac:dyDescent="0.3">
      <c r="A5" t="s">
        <v>21</v>
      </c>
      <c r="B5" t="s">
        <v>22</v>
      </c>
      <c r="C5">
        <v>19500</v>
      </c>
      <c r="D5" s="2">
        <v>45147</v>
      </c>
      <c r="E5" t="s">
        <v>31</v>
      </c>
      <c r="F5" t="s">
        <v>32</v>
      </c>
      <c r="G5">
        <v>49.25</v>
      </c>
      <c r="H5">
        <v>154.55000000000001</v>
      </c>
      <c r="I5">
        <v>105.3</v>
      </c>
      <c r="J5">
        <v>50</v>
      </c>
      <c r="K5">
        <v>5265.0000000000009</v>
      </c>
      <c r="L5">
        <v>51.61110595000001</v>
      </c>
      <c r="M5">
        <f>K5+K6</f>
        <v>6395.2500000000009</v>
      </c>
      <c r="N5">
        <f>L5+L6</f>
        <v>93.810219955000008</v>
      </c>
    </row>
    <row r="6" spans="1:14" x14ac:dyDescent="0.3">
      <c r="A6" t="s">
        <v>21</v>
      </c>
      <c r="B6" t="s">
        <v>25</v>
      </c>
      <c r="C6">
        <v>44600</v>
      </c>
      <c r="D6" s="2">
        <v>45147</v>
      </c>
      <c r="E6" t="s">
        <v>29</v>
      </c>
      <c r="F6" t="s">
        <v>32</v>
      </c>
      <c r="G6">
        <v>212.8</v>
      </c>
      <c r="H6">
        <v>288.14999999999998</v>
      </c>
      <c r="I6">
        <v>75.349999999999966</v>
      </c>
      <c r="J6">
        <v>15</v>
      </c>
      <c r="K6">
        <v>1130.25</v>
      </c>
      <c r="L6">
        <v>42.199114004999998</v>
      </c>
    </row>
    <row r="7" spans="1:14" x14ac:dyDescent="0.3">
      <c r="A7" t="s">
        <v>21</v>
      </c>
      <c r="B7" t="s">
        <v>28</v>
      </c>
      <c r="C7">
        <v>20050</v>
      </c>
      <c r="D7" s="2">
        <v>45148</v>
      </c>
      <c r="E7" t="s">
        <v>33</v>
      </c>
      <c r="F7" t="s">
        <v>29</v>
      </c>
      <c r="G7">
        <v>102.95</v>
      </c>
      <c r="H7">
        <v>91.55</v>
      </c>
      <c r="I7">
        <v>-11.400000000000009</v>
      </c>
      <c r="J7">
        <v>40</v>
      </c>
      <c r="K7">
        <v>-456.00000000000023</v>
      </c>
      <c r="L7">
        <v>39.963511160000003</v>
      </c>
      <c r="M7">
        <f>K7+K8</f>
        <v>-1668.5000000000002</v>
      </c>
      <c r="N7">
        <f>L7+L8</f>
        <v>76.173528160000004</v>
      </c>
    </row>
    <row r="8" spans="1:14" x14ac:dyDescent="0.3">
      <c r="A8" t="s">
        <v>21</v>
      </c>
      <c r="B8" t="s">
        <v>22</v>
      </c>
      <c r="C8">
        <v>19550</v>
      </c>
      <c r="D8" s="2">
        <v>45148</v>
      </c>
      <c r="E8" t="s">
        <v>33</v>
      </c>
      <c r="F8" t="s">
        <v>34</v>
      </c>
      <c r="G8">
        <v>37.25</v>
      </c>
      <c r="H8">
        <v>13</v>
      </c>
      <c r="I8">
        <v>-24.25</v>
      </c>
      <c r="J8">
        <v>50</v>
      </c>
      <c r="K8">
        <v>-1212.5</v>
      </c>
      <c r="L8">
        <v>36.210017000000001</v>
      </c>
    </row>
    <row r="9" spans="1:14" x14ac:dyDescent="0.3">
      <c r="A9" t="s">
        <v>21</v>
      </c>
      <c r="B9" t="s">
        <v>22</v>
      </c>
      <c r="C9">
        <v>19450</v>
      </c>
      <c r="D9" s="2">
        <v>45149</v>
      </c>
      <c r="E9" t="s">
        <v>35</v>
      </c>
      <c r="F9" t="s">
        <v>36</v>
      </c>
      <c r="G9">
        <v>100.7</v>
      </c>
      <c r="H9">
        <v>102.95</v>
      </c>
      <c r="I9">
        <v>2.25</v>
      </c>
      <c r="J9">
        <v>50</v>
      </c>
      <c r="K9">
        <v>112.5</v>
      </c>
      <c r="L9">
        <v>41.955336549999998</v>
      </c>
      <c r="M9">
        <f>K9+K10</f>
        <v>-492.75000000000034</v>
      </c>
      <c r="N9">
        <f>L9+L10</f>
        <v>82.929499689999986</v>
      </c>
    </row>
    <row r="10" spans="1:14" x14ac:dyDescent="0.3">
      <c r="A10" t="s">
        <v>21</v>
      </c>
      <c r="B10" t="s">
        <v>25</v>
      </c>
      <c r="C10">
        <v>44400</v>
      </c>
      <c r="D10" s="2">
        <v>45149</v>
      </c>
      <c r="E10" t="s">
        <v>37</v>
      </c>
      <c r="F10" t="s">
        <v>38</v>
      </c>
      <c r="G10">
        <v>338.55</v>
      </c>
      <c r="H10">
        <v>298.2</v>
      </c>
      <c r="I10">
        <v>-40.350000000000023</v>
      </c>
      <c r="J10">
        <v>15</v>
      </c>
      <c r="K10">
        <v>-605.25000000000034</v>
      </c>
      <c r="L10">
        <v>40.974163139999987</v>
      </c>
    </row>
    <row r="11" spans="1:14" x14ac:dyDescent="0.3">
      <c r="A11" t="s">
        <v>21</v>
      </c>
      <c r="B11" t="s">
        <v>22</v>
      </c>
      <c r="C11">
        <v>19400</v>
      </c>
      <c r="D11" s="2">
        <v>45152</v>
      </c>
      <c r="E11" t="s">
        <v>39</v>
      </c>
      <c r="F11" t="s">
        <v>40</v>
      </c>
      <c r="G11">
        <v>67.45</v>
      </c>
      <c r="H11">
        <v>50.5</v>
      </c>
      <c r="I11">
        <v>-16.95</v>
      </c>
      <c r="J11">
        <v>50</v>
      </c>
      <c r="K11">
        <v>-847.50000000000011</v>
      </c>
      <c r="L11">
        <v>38.546604500000001</v>
      </c>
      <c r="M11">
        <f>K11+K12</f>
        <v>-690.74999999999977</v>
      </c>
      <c r="N11">
        <f>L11+L12</f>
        <v>77.804441929999996</v>
      </c>
    </row>
    <row r="12" spans="1:14" x14ac:dyDescent="0.3">
      <c r="A12" t="s">
        <v>21</v>
      </c>
      <c r="B12" t="s">
        <v>25</v>
      </c>
      <c r="C12">
        <v>44100</v>
      </c>
      <c r="D12" s="2">
        <v>45152</v>
      </c>
      <c r="E12" t="s">
        <v>41</v>
      </c>
      <c r="F12" t="s">
        <v>32</v>
      </c>
      <c r="G12">
        <v>185.45</v>
      </c>
      <c r="H12">
        <v>195.9</v>
      </c>
      <c r="I12">
        <v>10.450000000000021</v>
      </c>
      <c r="J12">
        <v>15</v>
      </c>
      <c r="K12">
        <v>156.75000000000031</v>
      </c>
      <c r="L12">
        <v>39.257837430000002</v>
      </c>
    </row>
    <row r="13" spans="1:14" x14ac:dyDescent="0.3">
      <c r="A13" t="s">
        <v>21</v>
      </c>
      <c r="B13" t="s">
        <v>22</v>
      </c>
      <c r="C13">
        <v>19400</v>
      </c>
      <c r="D13" s="2">
        <v>45154</v>
      </c>
      <c r="E13" t="s">
        <v>42</v>
      </c>
      <c r="F13" t="s">
        <v>43</v>
      </c>
      <c r="G13">
        <v>51.7</v>
      </c>
      <c r="H13">
        <v>78.3</v>
      </c>
      <c r="I13">
        <v>26.599999999999991</v>
      </c>
      <c r="J13">
        <v>50</v>
      </c>
      <c r="K13">
        <v>1330</v>
      </c>
      <c r="L13">
        <v>41.9412947</v>
      </c>
      <c r="M13">
        <f>K13+K14</f>
        <v>1189</v>
      </c>
      <c r="N13">
        <f>L13+L14</f>
        <v>79.913410220000003</v>
      </c>
    </row>
    <row r="14" spans="1:14" x14ac:dyDescent="0.3">
      <c r="A14" t="s">
        <v>21</v>
      </c>
      <c r="B14" t="s">
        <v>25</v>
      </c>
      <c r="C14">
        <v>43900</v>
      </c>
      <c r="D14" s="2">
        <v>45154</v>
      </c>
      <c r="E14" t="s">
        <v>26</v>
      </c>
      <c r="F14" t="s">
        <v>43</v>
      </c>
      <c r="G14">
        <v>147</v>
      </c>
      <c r="H14">
        <v>137.6</v>
      </c>
      <c r="I14">
        <v>-9.4000000000000057</v>
      </c>
      <c r="J14">
        <v>15</v>
      </c>
      <c r="K14">
        <v>-141.00000000000011</v>
      </c>
      <c r="L14">
        <v>37.972115520000003</v>
      </c>
    </row>
    <row r="15" spans="1:14" x14ac:dyDescent="0.3">
      <c r="A15" t="s">
        <v>21</v>
      </c>
      <c r="B15" t="s">
        <v>25</v>
      </c>
      <c r="C15">
        <v>44000</v>
      </c>
      <c r="D15" s="2">
        <v>45155</v>
      </c>
      <c r="E15" t="s">
        <v>29</v>
      </c>
      <c r="F15" t="s">
        <v>44</v>
      </c>
      <c r="G15">
        <v>109.65</v>
      </c>
      <c r="H15">
        <v>20.8</v>
      </c>
      <c r="I15">
        <v>-88.850000000000009</v>
      </c>
      <c r="J15">
        <v>15</v>
      </c>
      <c r="K15">
        <v>-1332.75</v>
      </c>
      <c r="L15">
        <v>35.788808160000002</v>
      </c>
      <c r="M15">
        <f>K15+K16</f>
        <v>-1812.75</v>
      </c>
      <c r="N15">
        <f>L15+L16</f>
        <v>75.899368559999999</v>
      </c>
    </row>
    <row r="16" spans="1:14" x14ac:dyDescent="0.3">
      <c r="A16" t="s">
        <v>21</v>
      </c>
      <c r="B16" t="s">
        <v>28</v>
      </c>
      <c r="C16">
        <v>19600</v>
      </c>
      <c r="D16" s="2">
        <v>45155</v>
      </c>
      <c r="E16" t="s">
        <v>45</v>
      </c>
      <c r="F16" t="s">
        <v>46</v>
      </c>
      <c r="G16">
        <v>106.5</v>
      </c>
      <c r="H16">
        <v>94.5</v>
      </c>
      <c r="I16">
        <v>-12</v>
      </c>
      <c r="J16">
        <v>40</v>
      </c>
      <c r="K16">
        <v>-480</v>
      </c>
      <c r="L16">
        <v>40.110560399999997</v>
      </c>
    </row>
    <row r="17" spans="1:14" x14ac:dyDescent="0.3">
      <c r="A17" t="s">
        <v>21</v>
      </c>
      <c r="B17" t="s">
        <v>25</v>
      </c>
      <c r="C17">
        <v>43900</v>
      </c>
      <c r="D17" s="2">
        <v>45156</v>
      </c>
      <c r="E17" t="s">
        <v>45</v>
      </c>
      <c r="F17" t="s">
        <v>47</v>
      </c>
      <c r="G17">
        <v>281.89999999999998</v>
      </c>
      <c r="H17">
        <v>262.89999999999998</v>
      </c>
      <c r="I17">
        <v>-19</v>
      </c>
      <c r="J17">
        <v>15</v>
      </c>
      <c r="K17">
        <v>-285</v>
      </c>
      <c r="L17">
        <v>40.314310829999997</v>
      </c>
      <c r="M17">
        <f>K17+K18</f>
        <v>-185</v>
      </c>
      <c r="N17">
        <f>L17+L18</f>
        <v>82.437833929999996</v>
      </c>
    </row>
    <row r="18" spans="1:14" x14ac:dyDescent="0.3">
      <c r="A18" t="s">
        <v>21</v>
      </c>
      <c r="B18" t="s">
        <v>22</v>
      </c>
      <c r="C18">
        <v>19250</v>
      </c>
      <c r="D18" s="2">
        <v>45156</v>
      </c>
      <c r="E18" t="s">
        <v>48</v>
      </c>
      <c r="F18" t="s">
        <v>49</v>
      </c>
      <c r="G18">
        <v>103.9</v>
      </c>
      <c r="H18">
        <v>105.9</v>
      </c>
      <c r="I18">
        <v>2</v>
      </c>
      <c r="J18">
        <v>50</v>
      </c>
      <c r="K18">
        <v>100</v>
      </c>
      <c r="L18">
        <v>42.1235231</v>
      </c>
    </row>
    <row r="19" spans="1:14" x14ac:dyDescent="0.3">
      <c r="A19" t="s">
        <v>21</v>
      </c>
      <c r="B19" t="s">
        <v>22</v>
      </c>
      <c r="C19">
        <v>19300</v>
      </c>
      <c r="D19" s="2">
        <v>45159</v>
      </c>
      <c r="E19" t="s">
        <v>50</v>
      </c>
      <c r="F19" t="s">
        <v>51</v>
      </c>
      <c r="G19">
        <v>78.900000000000006</v>
      </c>
      <c r="H19">
        <v>114</v>
      </c>
      <c r="I19">
        <v>35.099999999999987</v>
      </c>
      <c r="J19">
        <v>50</v>
      </c>
      <c r="K19">
        <v>1755</v>
      </c>
      <c r="L19">
        <v>44.696975999999999</v>
      </c>
      <c r="M19">
        <f>K19+K20</f>
        <v>2165.2500000000005</v>
      </c>
      <c r="N19">
        <f>L19+L20</f>
        <v>84.755829359999993</v>
      </c>
    </row>
    <row r="20" spans="1:14" x14ac:dyDescent="0.3">
      <c r="A20" t="s">
        <v>21</v>
      </c>
      <c r="B20" t="s">
        <v>25</v>
      </c>
      <c r="C20">
        <v>44000</v>
      </c>
      <c r="D20" s="2">
        <v>45159</v>
      </c>
      <c r="E20" t="s">
        <v>52</v>
      </c>
      <c r="F20" t="s">
        <v>51</v>
      </c>
      <c r="G20">
        <v>194.45</v>
      </c>
      <c r="H20">
        <v>221.8</v>
      </c>
      <c r="I20">
        <v>27.350000000000019</v>
      </c>
      <c r="J20">
        <v>15</v>
      </c>
      <c r="K20">
        <v>410.25000000000028</v>
      </c>
      <c r="L20">
        <v>40.058853359999993</v>
      </c>
    </row>
    <row r="21" spans="1:14" x14ac:dyDescent="0.3">
      <c r="A21" t="s">
        <v>21</v>
      </c>
      <c r="B21" t="s">
        <v>28</v>
      </c>
      <c r="C21">
        <v>19650</v>
      </c>
      <c r="D21" s="2">
        <v>45160</v>
      </c>
      <c r="E21" t="s">
        <v>45</v>
      </c>
      <c r="F21" t="s">
        <v>53</v>
      </c>
      <c r="G21">
        <v>26.55</v>
      </c>
      <c r="H21">
        <v>6.65</v>
      </c>
      <c r="I21">
        <v>-19.899999999999999</v>
      </c>
      <c r="J21">
        <v>40</v>
      </c>
      <c r="K21">
        <v>-796</v>
      </c>
      <c r="L21">
        <v>35.731483880000013</v>
      </c>
      <c r="M21">
        <f>K21+K22</f>
        <v>-1065.2499999999998</v>
      </c>
      <c r="N21">
        <f>L21+L22</f>
        <v>73.699860860000015</v>
      </c>
    </row>
    <row r="22" spans="1:14" x14ac:dyDescent="0.3">
      <c r="A22" t="s">
        <v>21</v>
      </c>
      <c r="B22" t="s">
        <v>25</v>
      </c>
      <c r="C22">
        <v>44000</v>
      </c>
      <c r="D22" s="2">
        <v>45160</v>
      </c>
      <c r="E22" t="s">
        <v>54</v>
      </c>
      <c r="F22" t="s">
        <v>55</v>
      </c>
      <c r="G22">
        <v>155.35</v>
      </c>
      <c r="H22">
        <v>137.4</v>
      </c>
      <c r="I22">
        <v>-17.949999999999989</v>
      </c>
      <c r="J22">
        <v>15</v>
      </c>
      <c r="K22">
        <v>-269.24999999999977</v>
      </c>
      <c r="L22">
        <v>37.968376980000002</v>
      </c>
    </row>
    <row r="23" spans="1:14" x14ac:dyDescent="0.3">
      <c r="A23" t="s">
        <v>21</v>
      </c>
      <c r="B23" t="s">
        <v>25</v>
      </c>
      <c r="C23">
        <v>44100</v>
      </c>
      <c r="D23" s="2">
        <v>45161</v>
      </c>
      <c r="E23" t="s">
        <v>56</v>
      </c>
      <c r="F23" t="s">
        <v>57</v>
      </c>
      <c r="G23">
        <v>140.15</v>
      </c>
      <c r="H23">
        <v>385.5</v>
      </c>
      <c r="I23">
        <v>245.35</v>
      </c>
      <c r="J23">
        <v>15</v>
      </c>
      <c r="K23">
        <v>3680.25</v>
      </c>
      <c r="L23">
        <v>47.206348350000013</v>
      </c>
      <c r="M23">
        <f>K23+K24</f>
        <v>6068.25</v>
      </c>
      <c r="N23">
        <f>L23+L24</f>
        <v>94.464149950000021</v>
      </c>
    </row>
    <row r="24" spans="1:14" x14ac:dyDescent="0.3">
      <c r="A24" t="s">
        <v>21</v>
      </c>
      <c r="B24" t="s">
        <v>28</v>
      </c>
      <c r="C24">
        <v>19600</v>
      </c>
      <c r="D24" s="2">
        <v>45161</v>
      </c>
      <c r="E24" t="s">
        <v>58</v>
      </c>
      <c r="F24" t="s">
        <v>59</v>
      </c>
      <c r="G24">
        <v>118.3</v>
      </c>
      <c r="H24">
        <v>178</v>
      </c>
      <c r="I24">
        <v>59.7</v>
      </c>
      <c r="J24">
        <v>40</v>
      </c>
      <c r="K24">
        <v>2388</v>
      </c>
      <c r="L24">
        <v>47.257801600000008</v>
      </c>
    </row>
    <row r="25" spans="1:14" x14ac:dyDescent="0.3">
      <c r="A25" t="s">
        <v>21</v>
      </c>
      <c r="B25" t="s">
        <v>22</v>
      </c>
      <c r="C25">
        <v>19500</v>
      </c>
      <c r="D25" s="2">
        <v>45162</v>
      </c>
      <c r="E25" t="s">
        <v>35</v>
      </c>
      <c r="F25" t="s">
        <v>60</v>
      </c>
      <c r="G25">
        <v>26.7</v>
      </c>
      <c r="H25">
        <v>4</v>
      </c>
      <c r="I25">
        <v>-22.7</v>
      </c>
      <c r="J25">
        <v>50</v>
      </c>
      <c r="K25">
        <v>-1135</v>
      </c>
      <c r="L25">
        <v>35.649236000000002</v>
      </c>
      <c r="M25">
        <f>K25+K26</f>
        <v>-2095.75</v>
      </c>
      <c r="N25">
        <f>L25+L26</f>
        <v>71.086621399999999</v>
      </c>
    </row>
    <row r="26" spans="1:14" x14ac:dyDescent="0.3">
      <c r="A26" t="s">
        <v>21</v>
      </c>
      <c r="B26" t="s">
        <v>25</v>
      </c>
      <c r="C26">
        <v>44600</v>
      </c>
      <c r="D26" s="2">
        <v>45162</v>
      </c>
      <c r="E26" t="s">
        <v>61</v>
      </c>
      <c r="F26" t="s">
        <v>62</v>
      </c>
      <c r="G26">
        <v>66.05</v>
      </c>
      <c r="H26">
        <v>2</v>
      </c>
      <c r="I26">
        <v>-64.05</v>
      </c>
      <c r="J26">
        <v>15</v>
      </c>
      <c r="K26">
        <v>-960.75</v>
      </c>
      <c r="L26">
        <v>35.437385399999997</v>
      </c>
    </row>
    <row r="27" spans="1:14" x14ac:dyDescent="0.3">
      <c r="A27" t="s">
        <v>21</v>
      </c>
      <c r="B27" t="s">
        <v>22</v>
      </c>
      <c r="C27">
        <v>19250</v>
      </c>
      <c r="D27" s="2">
        <v>45163</v>
      </c>
      <c r="E27" t="s">
        <v>63</v>
      </c>
      <c r="F27" t="s">
        <v>64</v>
      </c>
      <c r="G27">
        <v>101.5</v>
      </c>
      <c r="H27">
        <v>114.05</v>
      </c>
      <c r="I27">
        <v>12.55</v>
      </c>
      <c r="J27">
        <v>100</v>
      </c>
      <c r="K27">
        <v>1255</v>
      </c>
      <c r="L27">
        <v>51.181432899999997</v>
      </c>
      <c r="M27">
        <f>K27+K28</f>
        <v>68.5</v>
      </c>
      <c r="N27">
        <f>L27+L28</f>
        <v>96.081063040000004</v>
      </c>
    </row>
    <row r="28" spans="1:14" x14ac:dyDescent="0.3">
      <c r="A28" t="s">
        <v>21</v>
      </c>
      <c r="B28" t="s">
        <v>25</v>
      </c>
      <c r="C28">
        <v>44100</v>
      </c>
      <c r="D28" s="2">
        <v>45163</v>
      </c>
      <c r="E28" t="s">
        <v>63</v>
      </c>
      <c r="F28" t="s">
        <v>65</v>
      </c>
      <c r="G28">
        <v>293.64999999999998</v>
      </c>
      <c r="H28">
        <v>254.1</v>
      </c>
      <c r="I28">
        <v>-39.549999999999983</v>
      </c>
      <c r="J28">
        <v>30</v>
      </c>
      <c r="K28">
        <v>-1186.5</v>
      </c>
      <c r="L28">
        <v>44.899630140000014</v>
      </c>
    </row>
    <row r="29" spans="1:14" x14ac:dyDescent="0.3">
      <c r="A29" t="s">
        <v>21</v>
      </c>
      <c r="B29" t="s">
        <v>22</v>
      </c>
      <c r="C29">
        <v>19300</v>
      </c>
      <c r="D29" s="2">
        <v>45166</v>
      </c>
      <c r="E29" t="s">
        <v>58</v>
      </c>
      <c r="F29" t="s">
        <v>66</v>
      </c>
      <c r="G29">
        <v>89.8</v>
      </c>
      <c r="H29">
        <v>81</v>
      </c>
      <c r="I29">
        <v>-8.7999999999999972</v>
      </c>
      <c r="J29">
        <v>50</v>
      </c>
      <c r="K29">
        <v>-439.99999999999989</v>
      </c>
      <c r="L29">
        <v>40.447028999999993</v>
      </c>
      <c r="M29">
        <f>K29+K30</f>
        <v>1130.5000000000009</v>
      </c>
      <c r="N29">
        <f>L29+L30</f>
        <v>90.745502399999992</v>
      </c>
    </row>
    <row r="30" spans="1:14" x14ac:dyDescent="0.3">
      <c r="A30" t="s">
        <v>21</v>
      </c>
      <c r="B30" t="s">
        <v>25</v>
      </c>
      <c r="C30">
        <v>44300</v>
      </c>
      <c r="D30" s="2">
        <v>45166</v>
      </c>
      <c r="E30" t="s">
        <v>67</v>
      </c>
      <c r="F30" t="s">
        <v>68</v>
      </c>
      <c r="G30">
        <v>293.64999999999998</v>
      </c>
      <c r="H30">
        <v>346</v>
      </c>
      <c r="I30">
        <v>52.350000000000023</v>
      </c>
      <c r="J30">
        <v>30</v>
      </c>
      <c r="K30">
        <v>1570.5000000000009</v>
      </c>
      <c r="L30">
        <v>50.298473399999999</v>
      </c>
    </row>
    <row r="31" spans="1:14" x14ac:dyDescent="0.3">
      <c r="A31" t="s">
        <v>21</v>
      </c>
      <c r="B31" t="s">
        <v>25</v>
      </c>
      <c r="C31">
        <v>44500</v>
      </c>
      <c r="D31" s="2">
        <v>45167</v>
      </c>
      <c r="E31" t="s">
        <v>31</v>
      </c>
      <c r="F31" t="s">
        <v>69</v>
      </c>
      <c r="G31">
        <v>188.5</v>
      </c>
      <c r="H31">
        <v>153.69999999999999</v>
      </c>
      <c r="I31">
        <v>-34.800000000000011</v>
      </c>
      <c r="J31">
        <v>15</v>
      </c>
      <c r="K31">
        <v>-522.00000000000023</v>
      </c>
      <c r="L31">
        <v>38.273067989999987</v>
      </c>
      <c r="M31">
        <f>K31+K32</f>
        <v>-2190</v>
      </c>
      <c r="N31">
        <f>L31+L32</f>
        <v>75.168483989999984</v>
      </c>
    </row>
    <row r="32" spans="1:14" x14ac:dyDescent="0.3">
      <c r="A32" t="s">
        <v>21</v>
      </c>
      <c r="B32" t="s">
        <v>28</v>
      </c>
      <c r="C32">
        <v>19800</v>
      </c>
      <c r="D32" s="2">
        <v>45167</v>
      </c>
      <c r="E32" t="s">
        <v>70</v>
      </c>
      <c r="F32" t="s">
        <v>71</v>
      </c>
      <c r="G32">
        <v>35.85</v>
      </c>
      <c r="H32">
        <v>15</v>
      </c>
      <c r="I32">
        <v>-20.85</v>
      </c>
      <c r="J32">
        <v>80</v>
      </c>
      <c r="K32">
        <v>-1668</v>
      </c>
      <c r="L32">
        <v>36.895415999999997</v>
      </c>
    </row>
    <row r="33" spans="1:14" x14ac:dyDescent="0.3">
      <c r="A33" t="s">
        <v>21</v>
      </c>
      <c r="B33" t="s">
        <v>22</v>
      </c>
      <c r="C33">
        <v>19450</v>
      </c>
      <c r="D33" s="2">
        <v>45168</v>
      </c>
      <c r="E33" t="s">
        <v>50</v>
      </c>
      <c r="F33" t="s">
        <v>72</v>
      </c>
      <c r="G33">
        <v>37.799999999999997</v>
      </c>
      <c r="H33">
        <v>14.8</v>
      </c>
      <c r="I33">
        <v>-23</v>
      </c>
      <c r="J33">
        <v>50</v>
      </c>
      <c r="K33">
        <v>-1150</v>
      </c>
      <c r="L33">
        <v>36.322173200000002</v>
      </c>
      <c r="M33">
        <f>K33+K34</f>
        <v>1565.75</v>
      </c>
      <c r="N33">
        <f>L33+L34</f>
        <v>80.742428765</v>
      </c>
    </row>
    <row r="34" spans="1:14" x14ac:dyDescent="0.3">
      <c r="A34" t="s">
        <v>21</v>
      </c>
      <c r="B34" t="s">
        <v>25</v>
      </c>
      <c r="C34">
        <v>44600</v>
      </c>
      <c r="D34" s="2">
        <v>45168</v>
      </c>
      <c r="E34" t="s">
        <v>73</v>
      </c>
      <c r="F34" t="s">
        <v>57</v>
      </c>
      <c r="G34">
        <v>119.9</v>
      </c>
      <c r="H34">
        <v>300.95</v>
      </c>
      <c r="I34">
        <v>181.05</v>
      </c>
      <c r="J34">
        <v>15</v>
      </c>
      <c r="K34">
        <v>2715.75</v>
      </c>
      <c r="L34">
        <v>44.420255564999998</v>
      </c>
    </row>
    <row r="35" spans="1:14" x14ac:dyDescent="0.3">
      <c r="A35" t="s">
        <v>21</v>
      </c>
      <c r="B35" t="s">
        <v>25</v>
      </c>
      <c r="C35">
        <v>44100</v>
      </c>
      <c r="D35" s="2">
        <v>45169</v>
      </c>
      <c r="E35" t="s">
        <v>45</v>
      </c>
      <c r="F35" t="s">
        <v>68</v>
      </c>
      <c r="G35">
        <v>77.3</v>
      </c>
      <c r="H35">
        <v>11</v>
      </c>
      <c r="I35">
        <v>-66.3</v>
      </c>
      <c r="J35">
        <v>15</v>
      </c>
      <c r="K35">
        <v>-994.5</v>
      </c>
      <c r="L35">
        <v>35.605619699999998</v>
      </c>
      <c r="M35">
        <f>K35+K36</f>
        <v>-2197</v>
      </c>
      <c r="N35">
        <f>L35+L36</f>
        <v>71.435551799999999</v>
      </c>
    </row>
    <row r="36" spans="1:14" x14ac:dyDescent="0.3">
      <c r="A36" t="s">
        <v>21</v>
      </c>
      <c r="B36" t="s">
        <v>22</v>
      </c>
      <c r="C36">
        <v>19300</v>
      </c>
      <c r="D36" s="2">
        <v>45169</v>
      </c>
      <c r="E36" t="s">
        <v>74</v>
      </c>
      <c r="F36" t="s">
        <v>75</v>
      </c>
      <c r="G36">
        <v>30.95</v>
      </c>
      <c r="H36">
        <v>6.9</v>
      </c>
      <c r="I36">
        <v>-24.05</v>
      </c>
      <c r="J36">
        <v>50</v>
      </c>
      <c r="K36">
        <v>-1202.5</v>
      </c>
      <c r="L36">
        <v>35.829932100000001</v>
      </c>
    </row>
    <row r="37" spans="1:14" x14ac:dyDescent="0.3">
      <c r="A37" t="s">
        <v>21</v>
      </c>
      <c r="B37" t="s">
        <v>22</v>
      </c>
      <c r="C37" t="s">
        <v>76</v>
      </c>
      <c r="D37" s="3">
        <v>45170</v>
      </c>
      <c r="E37" t="s">
        <v>77</v>
      </c>
      <c r="F37" t="s">
        <v>78</v>
      </c>
      <c r="G37" t="s">
        <v>79</v>
      </c>
      <c r="H37" t="s">
        <v>80</v>
      </c>
      <c r="I37">
        <v>-14.099999999999991</v>
      </c>
      <c r="J37">
        <v>100</v>
      </c>
      <c r="K37">
        <v>-1410</v>
      </c>
      <c r="L37">
        <v>45.263514700000002</v>
      </c>
      <c r="M37">
        <f>K37+K38</f>
        <v>-2530</v>
      </c>
      <c r="N37">
        <f>L37+L38</f>
        <v>87.811603179999992</v>
      </c>
    </row>
    <row r="38" spans="1:14" x14ac:dyDescent="0.3">
      <c r="A38" t="s">
        <v>21</v>
      </c>
      <c r="B38" t="s">
        <v>28</v>
      </c>
      <c r="C38" t="s">
        <v>81</v>
      </c>
      <c r="D38" s="3">
        <v>45170</v>
      </c>
      <c r="E38" t="s">
        <v>82</v>
      </c>
      <c r="F38" t="s">
        <v>83</v>
      </c>
      <c r="G38" t="s">
        <v>84</v>
      </c>
      <c r="H38" t="s">
        <v>85</v>
      </c>
      <c r="I38">
        <v>-14</v>
      </c>
      <c r="J38">
        <v>80</v>
      </c>
      <c r="K38">
        <v>-1120</v>
      </c>
      <c r="L38">
        <v>42.548088479999997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topLeftCell="A2" workbookViewId="0">
      <selection activeCell="D28" sqref="D27:D28"/>
    </sheetView>
  </sheetViews>
  <sheetFormatPr defaultRowHeight="14.4" x14ac:dyDescent="0.3"/>
  <cols>
    <col min="2" max="2" width="9.77734375" bestFit="1" customWidth="1"/>
    <col min="3" max="4" width="18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s="2">
        <v>45146</v>
      </c>
      <c r="D2" s="2">
        <v>45152</v>
      </c>
      <c r="E2">
        <v>190.98</v>
      </c>
      <c r="F2">
        <v>198.7</v>
      </c>
      <c r="G2">
        <v>7.7199999999999989</v>
      </c>
      <c r="H2">
        <v>12</v>
      </c>
      <c r="I2">
        <v>92.639999999999986</v>
      </c>
      <c r="J2">
        <v>2291.7600000000002</v>
      </c>
    </row>
    <row r="3" spans="1:10" x14ac:dyDescent="0.3">
      <c r="A3">
        <v>2</v>
      </c>
      <c r="B3" t="s">
        <v>11</v>
      </c>
      <c r="C3" s="2">
        <v>45147</v>
      </c>
      <c r="E3">
        <v>178</v>
      </c>
      <c r="H3">
        <v>24</v>
      </c>
      <c r="J3">
        <v>4272</v>
      </c>
    </row>
    <row r="4" spans="1:10" x14ac:dyDescent="0.3">
      <c r="A4">
        <v>3</v>
      </c>
      <c r="B4" t="s">
        <v>12</v>
      </c>
      <c r="C4" s="2">
        <v>45148</v>
      </c>
      <c r="E4">
        <v>77.8</v>
      </c>
      <c r="H4">
        <v>50</v>
      </c>
      <c r="J4">
        <v>3890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>
      <selection activeCell="J13" sqref="J13"/>
    </sheetView>
  </sheetViews>
  <sheetFormatPr defaultRowHeight="14.4" x14ac:dyDescent="0.3"/>
  <cols>
    <col min="1" max="1" width="10.88671875" bestFit="1" customWidth="1"/>
    <col min="2" max="2" width="4" bestFit="1" customWidth="1"/>
    <col min="3" max="3" width="11.88671875" bestFit="1" customWidth="1"/>
    <col min="4" max="4" width="10.44140625" bestFit="1" customWidth="1"/>
    <col min="5" max="5" width="12.21875" bestFit="1" customWidth="1"/>
    <col min="6" max="6" width="10.77734375" bestFit="1" customWidth="1"/>
    <col min="7" max="7" width="12" bestFit="1" customWidth="1"/>
  </cols>
  <sheetData>
    <row r="1" spans="1:9" x14ac:dyDescent="0.3">
      <c r="A1" s="1" t="s">
        <v>86</v>
      </c>
      <c r="B1" s="1" t="s">
        <v>7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8</v>
      </c>
      <c r="I1" s="1" t="s">
        <v>20</v>
      </c>
    </row>
    <row r="2" spans="1:9" x14ac:dyDescent="0.3">
      <c r="A2" t="s">
        <v>92</v>
      </c>
      <c r="B2">
        <v>100</v>
      </c>
      <c r="C2">
        <v>19320</v>
      </c>
      <c r="D2">
        <v>19341</v>
      </c>
      <c r="E2">
        <v>20.05</v>
      </c>
      <c r="F2">
        <v>13.15</v>
      </c>
      <c r="G2">
        <v>14.1</v>
      </c>
      <c r="H2">
        <v>1410</v>
      </c>
      <c r="I2">
        <v>569.5919725</v>
      </c>
    </row>
    <row r="3" spans="1:9" x14ac:dyDescent="0.3">
      <c r="A3" t="s">
        <v>92</v>
      </c>
      <c r="B3">
        <v>100</v>
      </c>
      <c r="C3">
        <v>19338.95</v>
      </c>
      <c r="D3">
        <v>19405</v>
      </c>
      <c r="E3">
        <v>13.95</v>
      </c>
      <c r="F3">
        <v>4.45</v>
      </c>
      <c r="G3">
        <v>56.549999999999272</v>
      </c>
      <c r="H3">
        <v>5654.9999999999272</v>
      </c>
      <c r="I3">
        <v>569.45203910000009</v>
      </c>
    </row>
    <row r="4" spans="1:9" x14ac:dyDescent="0.3">
      <c r="A4" t="s">
        <v>92</v>
      </c>
      <c r="B4">
        <v>100</v>
      </c>
      <c r="C4">
        <v>19335.099999999999</v>
      </c>
      <c r="D4">
        <v>19357.3</v>
      </c>
      <c r="E4">
        <v>6.35</v>
      </c>
      <c r="F4">
        <v>2.15</v>
      </c>
      <c r="G4">
        <v>18.000000000000728</v>
      </c>
      <c r="H4">
        <v>1800.000000000073</v>
      </c>
      <c r="I4">
        <v>568.46166143999994</v>
      </c>
    </row>
    <row r="5" spans="1:9" x14ac:dyDescent="0.3">
      <c r="A5" t="s">
        <v>93</v>
      </c>
      <c r="B5">
        <v>100</v>
      </c>
      <c r="C5">
        <v>19424.349999999999</v>
      </c>
      <c r="D5">
        <v>19403.599999999999</v>
      </c>
      <c r="E5">
        <v>86.17</v>
      </c>
      <c r="F5">
        <v>65.62</v>
      </c>
      <c r="G5">
        <v>0.20000000000000279</v>
      </c>
      <c r="H5">
        <v>20.000000000000281</v>
      </c>
      <c r="I5">
        <v>577.05426684000008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E228-91DF-458E-8655-F62F42DFF5A7}">
  <dimension ref="A1:R21"/>
  <sheetViews>
    <sheetView tabSelected="1" workbookViewId="0">
      <selection activeCell="N22" sqref="N22"/>
    </sheetView>
  </sheetViews>
  <sheetFormatPr defaultRowHeight="14.4" x14ac:dyDescent="0.3"/>
  <cols>
    <col min="2" max="2" width="9.33203125" bestFit="1" customWidth="1"/>
    <col min="3" max="3" width="11.88671875" bestFit="1" customWidth="1"/>
    <col min="4" max="4" width="16.77734375" bestFit="1" customWidth="1"/>
    <col min="5" max="5" width="11.21875" bestFit="1" customWidth="1"/>
    <col min="6" max="7" width="0" hidden="1" customWidth="1"/>
    <col min="8" max="8" width="18.44140625" hidden="1" customWidth="1"/>
    <col min="9" max="9" width="10.109375" bestFit="1" customWidth="1"/>
    <col min="11" max="11" width="20.21875" bestFit="1" customWidth="1"/>
    <col min="12" max="12" width="20.21875" customWidth="1"/>
    <col min="13" max="13" width="17.21875" bestFit="1" customWidth="1"/>
    <col min="14" max="14" width="17.5546875" bestFit="1" customWidth="1"/>
    <col min="15" max="15" width="18.88671875" bestFit="1" customWidth="1"/>
    <col min="16" max="16" width="9.5546875" bestFit="1" customWidth="1"/>
  </cols>
  <sheetData>
    <row r="1" spans="1:18" s="4" customFormat="1" ht="31.2" customHeight="1" x14ac:dyDescent="0.3">
      <c r="A1" s="4" t="s">
        <v>94</v>
      </c>
      <c r="B1" s="4" t="s">
        <v>16</v>
      </c>
      <c r="C1" s="4" t="s">
        <v>95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100</v>
      </c>
      <c r="I1" s="4" t="s">
        <v>101</v>
      </c>
      <c r="J1" s="4" t="s">
        <v>20</v>
      </c>
      <c r="K1" s="4" t="s">
        <v>102</v>
      </c>
      <c r="L1" s="4" t="s">
        <v>109</v>
      </c>
      <c r="M1" s="4" t="s">
        <v>103</v>
      </c>
      <c r="N1" s="4" t="s">
        <v>104</v>
      </c>
      <c r="O1" s="4" t="s">
        <v>105</v>
      </c>
      <c r="P1" s="4" t="s">
        <v>106</v>
      </c>
      <c r="Q1" s="5"/>
      <c r="R1" s="6"/>
    </row>
    <row r="2" spans="1:18" ht="15" thickBot="1" x14ac:dyDescent="0.35">
      <c r="A2" s="7">
        <v>1</v>
      </c>
      <c r="B2" s="8">
        <v>45142</v>
      </c>
      <c r="C2" s="7" t="s">
        <v>107</v>
      </c>
      <c r="D2" s="10">
        <v>68073.17</v>
      </c>
      <c r="E2" s="10">
        <v>-2375</v>
      </c>
      <c r="F2" s="10"/>
      <c r="G2" s="10"/>
      <c r="H2" s="10"/>
      <c r="I2" s="10">
        <f t="shared" ref="I2:I20" si="0">E2+F2+G2+H2</f>
        <v>-2375</v>
      </c>
      <c r="J2" s="10">
        <v>98.35</v>
      </c>
      <c r="K2" s="10">
        <f t="shared" ref="K2:K19" si="1">I2-J2</f>
        <v>-2473.35</v>
      </c>
      <c r="L2" s="10"/>
      <c r="M2" s="13">
        <f t="shared" ref="M2:M17" si="2">D2-(-K2)</f>
        <v>65599.819999999992</v>
      </c>
      <c r="N2" s="10"/>
      <c r="O2" s="10"/>
      <c r="P2" s="7"/>
    </row>
    <row r="3" spans="1:18" x14ac:dyDescent="0.3">
      <c r="A3">
        <v>2</v>
      </c>
      <c r="B3" s="9">
        <v>45145</v>
      </c>
      <c r="C3" t="s">
        <v>107</v>
      </c>
      <c r="D3" s="14">
        <v>65599.820000000007</v>
      </c>
      <c r="E3" s="11">
        <v>-854.99999999999977</v>
      </c>
      <c r="F3" s="11"/>
      <c r="G3" s="11"/>
      <c r="H3" s="11"/>
      <c r="I3" s="12">
        <f t="shared" si="0"/>
        <v>-854.99999999999977</v>
      </c>
      <c r="J3" s="11">
        <v>41.46</v>
      </c>
      <c r="K3" s="11">
        <f t="shared" si="1"/>
        <v>-896.45999999999981</v>
      </c>
      <c r="L3" s="11"/>
      <c r="M3" s="11">
        <f t="shared" si="2"/>
        <v>64703.360000000008</v>
      </c>
      <c r="N3" s="11"/>
      <c r="O3" s="11"/>
    </row>
    <row r="4" spans="1:18" x14ac:dyDescent="0.3">
      <c r="A4">
        <v>3</v>
      </c>
      <c r="B4" s="9">
        <v>45146</v>
      </c>
      <c r="C4" t="s">
        <v>107</v>
      </c>
      <c r="D4" s="11">
        <v>64703.360000000001</v>
      </c>
      <c r="E4" s="11">
        <v>-1297.2499999999998</v>
      </c>
      <c r="F4" s="11"/>
      <c r="G4" s="11"/>
      <c r="H4" s="11"/>
      <c r="I4" s="12">
        <f t="shared" si="0"/>
        <v>-1297.2499999999998</v>
      </c>
      <c r="J4" s="11">
        <v>75.67972933499999</v>
      </c>
      <c r="K4" s="11">
        <f t="shared" si="1"/>
        <v>-1372.9297293349998</v>
      </c>
      <c r="L4" s="11"/>
      <c r="M4" s="11">
        <f t="shared" si="2"/>
        <v>63330.430270664998</v>
      </c>
      <c r="N4" s="11">
        <v>63327.87</v>
      </c>
      <c r="O4" s="11">
        <f>M4-D5</f>
        <v>2.560270664995187</v>
      </c>
      <c r="P4" t="s">
        <v>108</v>
      </c>
    </row>
    <row r="5" spans="1:18" x14ac:dyDescent="0.3">
      <c r="A5">
        <v>4</v>
      </c>
      <c r="B5" s="9">
        <v>45147</v>
      </c>
      <c r="C5" t="s">
        <v>107</v>
      </c>
      <c r="D5" s="11">
        <v>63327.87</v>
      </c>
      <c r="E5" s="11">
        <v>6395.2500000000009</v>
      </c>
      <c r="F5" s="11"/>
      <c r="G5" s="11"/>
      <c r="H5" s="11"/>
      <c r="I5" s="12">
        <f t="shared" si="0"/>
        <v>6395.2500000000009</v>
      </c>
      <c r="J5" s="11">
        <v>93.810219955000008</v>
      </c>
      <c r="K5" s="11">
        <f t="shared" si="1"/>
        <v>6301.4397800450006</v>
      </c>
      <c r="L5" s="11"/>
      <c r="M5" s="11">
        <f t="shared" si="2"/>
        <v>69629.309780045005</v>
      </c>
      <c r="N5" s="11">
        <v>69232.91</v>
      </c>
      <c r="O5" s="11">
        <f>M5-D6</f>
        <v>396.39978004500153</v>
      </c>
      <c r="P5" t="s">
        <v>108</v>
      </c>
    </row>
    <row r="6" spans="1:18" x14ac:dyDescent="0.3">
      <c r="A6">
        <v>5</v>
      </c>
      <c r="B6" s="9">
        <v>45148</v>
      </c>
      <c r="C6" t="s">
        <v>107</v>
      </c>
      <c r="D6" s="11">
        <v>69232.91</v>
      </c>
      <c r="E6" s="11">
        <v>-1668.5000000000002</v>
      </c>
      <c r="F6" s="11"/>
      <c r="G6" s="11"/>
      <c r="H6" s="11"/>
      <c r="I6" s="12">
        <f t="shared" si="0"/>
        <v>-1668.5000000000002</v>
      </c>
      <c r="J6" s="11">
        <v>76.173528160000004</v>
      </c>
      <c r="K6" s="11">
        <f t="shared" si="1"/>
        <v>-1744.6735281600002</v>
      </c>
      <c r="L6" s="11">
        <v>1131.07</v>
      </c>
      <c r="M6" s="11">
        <f>D6+K6-L6</f>
        <v>66357.166471839999</v>
      </c>
      <c r="N6" s="11"/>
      <c r="O6" s="11"/>
    </row>
    <row r="7" spans="1:18" ht="15" thickBot="1" x14ac:dyDescent="0.35">
      <c r="A7" s="7">
        <v>6</v>
      </c>
      <c r="B7" s="8">
        <v>45149</v>
      </c>
      <c r="C7" s="7" t="s">
        <v>107</v>
      </c>
      <c r="D7" s="10">
        <v>66357.17</v>
      </c>
      <c r="E7" s="10">
        <v>-492.75000000000034</v>
      </c>
      <c r="F7" s="10"/>
      <c r="G7" s="10"/>
      <c r="H7" s="10"/>
      <c r="I7" s="10">
        <f t="shared" si="0"/>
        <v>-492.75000000000034</v>
      </c>
      <c r="J7" s="10">
        <v>82.929499689999986</v>
      </c>
      <c r="K7" s="10">
        <f t="shared" si="1"/>
        <v>-575.67949969000028</v>
      </c>
      <c r="L7" s="10"/>
      <c r="M7" s="13">
        <f>D7-(-K7)</f>
        <v>65781.490500309999</v>
      </c>
      <c r="N7" s="10">
        <v>65775.850000000006</v>
      </c>
      <c r="O7" s="10">
        <f>M7-D8</f>
        <v>5.6405003099935129</v>
      </c>
      <c r="P7" s="7" t="s">
        <v>108</v>
      </c>
    </row>
    <row r="8" spans="1:18" x14ac:dyDescent="0.3">
      <c r="A8">
        <v>7</v>
      </c>
      <c r="B8" s="9">
        <v>45152</v>
      </c>
      <c r="C8" t="s">
        <v>107</v>
      </c>
      <c r="D8" s="14">
        <v>65775.850000000006</v>
      </c>
      <c r="E8" s="11">
        <v>-690.74999999999977</v>
      </c>
      <c r="F8" s="11"/>
      <c r="G8" s="11"/>
      <c r="H8" s="11"/>
      <c r="I8" s="12">
        <f t="shared" si="0"/>
        <v>-690.74999999999977</v>
      </c>
      <c r="J8" s="11">
        <v>77.804441929999996</v>
      </c>
      <c r="K8" s="11">
        <f t="shared" si="1"/>
        <v>-768.55444192999971</v>
      </c>
      <c r="L8" s="11"/>
      <c r="M8" s="11">
        <f t="shared" si="2"/>
        <v>65007.295558070007</v>
      </c>
      <c r="N8" s="11"/>
      <c r="O8" s="11"/>
    </row>
    <row r="9" spans="1:18" x14ac:dyDescent="0.3">
      <c r="A9">
        <v>8</v>
      </c>
      <c r="B9" s="9">
        <v>45154</v>
      </c>
      <c r="C9" t="s">
        <v>107</v>
      </c>
      <c r="D9" s="11">
        <v>65007.3</v>
      </c>
      <c r="E9" s="11">
        <v>1189</v>
      </c>
      <c r="F9" s="11"/>
      <c r="G9" s="11"/>
      <c r="H9" s="11"/>
      <c r="I9" s="12">
        <f t="shared" si="0"/>
        <v>1189</v>
      </c>
      <c r="J9" s="11">
        <v>79.913410220000003</v>
      </c>
      <c r="K9" s="11">
        <f t="shared" si="1"/>
        <v>1109.0865897799999</v>
      </c>
      <c r="L9" s="11"/>
      <c r="M9" s="11">
        <f t="shared" si="2"/>
        <v>66116.386589779999</v>
      </c>
      <c r="N9" s="11"/>
      <c r="O9" s="11"/>
    </row>
    <row r="10" spans="1:18" x14ac:dyDescent="0.3">
      <c r="A10">
        <v>9</v>
      </c>
      <c r="B10" s="9">
        <v>45155</v>
      </c>
      <c r="C10" t="s">
        <v>107</v>
      </c>
      <c r="D10" s="11">
        <v>66116.39</v>
      </c>
      <c r="E10" s="11">
        <v>-1812.75</v>
      </c>
      <c r="F10" s="11"/>
      <c r="G10" s="11"/>
      <c r="H10" s="11"/>
      <c r="I10" s="12">
        <f t="shared" si="0"/>
        <v>-1812.75</v>
      </c>
      <c r="J10" s="11">
        <v>75.899368559999999</v>
      </c>
      <c r="K10" s="11">
        <f t="shared" si="1"/>
        <v>-1888.6493685600001</v>
      </c>
      <c r="L10" s="11"/>
      <c r="M10" s="11">
        <f t="shared" si="2"/>
        <v>64227.74063144</v>
      </c>
      <c r="N10" s="11"/>
      <c r="O10" s="11"/>
    </row>
    <row r="11" spans="1:18" ht="15" thickBot="1" x14ac:dyDescent="0.35">
      <c r="A11" s="7">
        <v>10</v>
      </c>
      <c r="B11" s="8">
        <v>45156</v>
      </c>
      <c r="C11" s="7" t="s">
        <v>107</v>
      </c>
      <c r="D11" s="10">
        <v>64227.75</v>
      </c>
      <c r="E11" s="10">
        <v>-185</v>
      </c>
      <c r="F11" s="10"/>
      <c r="G11" s="10"/>
      <c r="H11" s="10"/>
      <c r="I11" s="10">
        <f t="shared" si="0"/>
        <v>-185</v>
      </c>
      <c r="J11" s="10">
        <v>82.437833929999996</v>
      </c>
      <c r="K11" s="10">
        <f t="shared" si="1"/>
        <v>-267.43783393000001</v>
      </c>
      <c r="L11" s="10">
        <v>-146.02000000000001</v>
      </c>
      <c r="M11" s="13">
        <f>D11-(-K11)</f>
        <v>63960.312166069998</v>
      </c>
      <c r="N11" s="10">
        <v>63960.35</v>
      </c>
      <c r="O11" s="10"/>
      <c r="P11" s="7"/>
    </row>
    <row r="12" spans="1:18" x14ac:dyDescent="0.3">
      <c r="A12">
        <v>11</v>
      </c>
      <c r="B12" s="9">
        <v>45159</v>
      </c>
      <c r="C12" t="s">
        <v>107</v>
      </c>
      <c r="D12" s="14">
        <v>63840.77</v>
      </c>
      <c r="E12" s="11">
        <v>2165.2500000000005</v>
      </c>
      <c r="F12" s="11"/>
      <c r="G12" s="11"/>
      <c r="H12" s="11"/>
      <c r="I12" s="12">
        <f t="shared" si="0"/>
        <v>2165.2500000000005</v>
      </c>
      <c r="J12" s="11">
        <v>84.755829359999993</v>
      </c>
      <c r="K12" s="11">
        <f t="shared" si="1"/>
        <v>2080.4941706400004</v>
      </c>
      <c r="L12" s="11"/>
      <c r="M12" s="11">
        <f t="shared" si="2"/>
        <v>65921.264170640003</v>
      </c>
      <c r="N12" s="11"/>
      <c r="O12" s="11"/>
    </row>
    <row r="13" spans="1:18" x14ac:dyDescent="0.3">
      <c r="A13">
        <v>12</v>
      </c>
      <c r="B13" s="9">
        <v>45160</v>
      </c>
      <c r="C13" t="s">
        <v>107</v>
      </c>
      <c r="D13" s="11">
        <v>65921.259999999995</v>
      </c>
      <c r="E13" s="11">
        <v>-1065.2499999999998</v>
      </c>
      <c r="F13" s="11"/>
      <c r="G13" s="11"/>
      <c r="H13" s="11"/>
      <c r="I13" s="12">
        <f t="shared" si="0"/>
        <v>-1065.2499999999998</v>
      </c>
      <c r="J13" s="11">
        <v>73.699860860000015</v>
      </c>
      <c r="K13" s="11">
        <f t="shared" si="1"/>
        <v>-1138.9498608599997</v>
      </c>
      <c r="L13" s="11"/>
      <c r="M13" s="11">
        <f t="shared" si="2"/>
        <v>64782.310139139998</v>
      </c>
      <c r="N13" s="11"/>
      <c r="O13" s="11"/>
    </row>
    <row r="14" spans="1:18" x14ac:dyDescent="0.3">
      <c r="A14">
        <v>13</v>
      </c>
      <c r="B14" s="9">
        <v>45161</v>
      </c>
      <c r="C14" t="s">
        <v>107</v>
      </c>
      <c r="D14" s="11">
        <v>64782.31</v>
      </c>
      <c r="E14" s="11">
        <v>6068.25</v>
      </c>
      <c r="F14" s="11"/>
      <c r="G14" s="11"/>
      <c r="H14" s="11"/>
      <c r="I14" s="12">
        <f t="shared" si="0"/>
        <v>6068.25</v>
      </c>
      <c r="J14" s="11">
        <v>94.464149950000021</v>
      </c>
      <c r="K14" s="11">
        <f t="shared" si="1"/>
        <v>5973.7858500499997</v>
      </c>
      <c r="L14" s="11"/>
      <c r="M14" s="11">
        <f t="shared" si="2"/>
        <v>70756.095850049998</v>
      </c>
      <c r="N14" s="11"/>
      <c r="O14" s="11"/>
    </row>
    <row r="15" spans="1:18" x14ac:dyDescent="0.3">
      <c r="A15">
        <v>14</v>
      </c>
      <c r="B15" s="9">
        <v>45162</v>
      </c>
      <c r="C15" t="s">
        <v>107</v>
      </c>
      <c r="D15" s="11">
        <v>70756.100000000006</v>
      </c>
      <c r="E15" s="11">
        <v>-2095.75</v>
      </c>
      <c r="F15" s="11"/>
      <c r="G15" s="11"/>
      <c r="H15" s="11"/>
      <c r="I15" s="12">
        <f t="shared" si="0"/>
        <v>-2095.75</v>
      </c>
      <c r="J15" s="11">
        <v>71.086621399999999</v>
      </c>
      <c r="K15" s="11">
        <f t="shared" si="1"/>
        <v>-2166.8366213999998</v>
      </c>
      <c r="L15" s="11"/>
      <c r="M15" s="11">
        <f t="shared" si="2"/>
        <v>68589.263378600008</v>
      </c>
      <c r="N15" s="11"/>
      <c r="O15" s="11"/>
    </row>
    <row r="16" spans="1:18" ht="15" thickBot="1" x14ac:dyDescent="0.35">
      <c r="A16" s="7">
        <v>15</v>
      </c>
      <c r="B16" s="8">
        <v>45163</v>
      </c>
      <c r="C16" s="7" t="s">
        <v>107</v>
      </c>
      <c r="D16" s="10">
        <v>68589.259999999995</v>
      </c>
      <c r="E16" s="10">
        <v>68.5</v>
      </c>
      <c r="F16" s="10"/>
      <c r="G16" s="10"/>
      <c r="H16" s="10"/>
      <c r="I16" s="10">
        <f t="shared" si="0"/>
        <v>68.5</v>
      </c>
      <c r="J16" s="10">
        <v>96.081063040000004</v>
      </c>
      <c r="K16" s="10">
        <f t="shared" si="1"/>
        <v>-27.581063040000004</v>
      </c>
      <c r="L16" s="10"/>
      <c r="M16" s="13">
        <f t="shared" si="2"/>
        <v>68561.678936960001</v>
      </c>
      <c r="N16" s="10">
        <v>68551.929999999993</v>
      </c>
      <c r="O16" s="10">
        <f>M16-N16</f>
        <v>9.7489369600079954</v>
      </c>
      <c r="P16" s="7" t="s">
        <v>108</v>
      </c>
    </row>
    <row r="17" spans="1:16" x14ac:dyDescent="0.3">
      <c r="A17">
        <v>16</v>
      </c>
      <c r="B17" s="9">
        <v>45166</v>
      </c>
      <c r="C17" t="s">
        <v>107</v>
      </c>
      <c r="D17" s="14">
        <v>68552.929999999993</v>
      </c>
      <c r="E17" s="11">
        <v>1130.5000000000009</v>
      </c>
      <c r="F17" s="11"/>
      <c r="G17" s="11"/>
      <c r="H17" s="11"/>
      <c r="I17" s="12">
        <f t="shared" si="0"/>
        <v>1130.5000000000009</v>
      </c>
      <c r="J17" s="11">
        <v>90.745502399999992</v>
      </c>
      <c r="K17" s="11">
        <f t="shared" si="1"/>
        <v>1039.7544976000008</v>
      </c>
      <c r="L17" s="11"/>
      <c r="M17" s="11">
        <f t="shared" si="2"/>
        <v>69592.684497599999</v>
      </c>
      <c r="N17" s="11"/>
      <c r="O17" s="11"/>
    </row>
    <row r="18" spans="1:16" x14ac:dyDescent="0.3">
      <c r="A18">
        <v>17</v>
      </c>
      <c r="B18" s="9">
        <v>45167</v>
      </c>
      <c r="C18" t="s">
        <v>107</v>
      </c>
      <c r="D18" s="11">
        <v>69591.679999999993</v>
      </c>
      <c r="E18" s="11">
        <v>-2190</v>
      </c>
      <c r="F18" s="11"/>
      <c r="G18" s="11"/>
      <c r="H18" s="11"/>
      <c r="I18" s="12">
        <f t="shared" si="0"/>
        <v>-2190</v>
      </c>
      <c r="J18" s="11">
        <v>75.168483989999984</v>
      </c>
      <c r="K18" s="11">
        <f t="shared" si="1"/>
        <v>-2265.1684839899999</v>
      </c>
      <c r="L18" s="11"/>
      <c r="M18" s="11">
        <f>D18-(-K18)</f>
        <v>67326.511516009996</v>
      </c>
      <c r="N18" s="11"/>
      <c r="O18" s="11"/>
    </row>
    <row r="19" spans="1:16" x14ac:dyDescent="0.3">
      <c r="A19">
        <v>18</v>
      </c>
      <c r="B19" s="9">
        <v>45168</v>
      </c>
      <c r="C19" t="s">
        <v>107</v>
      </c>
      <c r="D19" s="11">
        <v>67766.509999999995</v>
      </c>
      <c r="E19" s="11">
        <v>1565.75</v>
      </c>
      <c r="F19" s="11"/>
      <c r="G19" s="11"/>
      <c r="H19" s="11"/>
      <c r="I19" s="12">
        <f t="shared" si="0"/>
        <v>1565.75</v>
      </c>
      <c r="J19" s="12">
        <v>80.742428765</v>
      </c>
      <c r="K19" s="11">
        <f t="shared" si="1"/>
        <v>1485.0075712349999</v>
      </c>
      <c r="L19" s="11"/>
      <c r="M19" s="11">
        <f>D19-(-K19)</f>
        <v>69251.517571234988</v>
      </c>
      <c r="N19" s="11"/>
      <c r="O19" s="11"/>
    </row>
    <row r="20" spans="1:16" x14ac:dyDescent="0.3">
      <c r="A20">
        <v>19</v>
      </c>
      <c r="B20" s="9">
        <v>45169</v>
      </c>
      <c r="C20" t="s">
        <v>107</v>
      </c>
      <c r="D20" s="11">
        <v>69251.520000000004</v>
      </c>
      <c r="E20" s="12">
        <v>-2197</v>
      </c>
      <c r="F20" s="11"/>
      <c r="G20" s="11"/>
      <c r="H20" s="11"/>
      <c r="I20" s="12">
        <f t="shared" si="0"/>
        <v>-2197</v>
      </c>
      <c r="J20" s="12">
        <v>71.435551799999999</v>
      </c>
      <c r="K20" s="11">
        <f>I20-J20</f>
        <v>-2268.4355518000002</v>
      </c>
      <c r="L20" s="11"/>
      <c r="M20" s="11">
        <f>D20-(-K20)</f>
        <v>66983.08444820001</v>
      </c>
      <c r="N20" s="11"/>
      <c r="O20" s="11"/>
    </row>
    <row r="21" spans="1:16" ht="15" thickBot="1" x14ac:dyDescent="0.35">
      <c r="A21" s="7">
        <v>20</v>
      </c>
      <c r="B21" s="8">
        <v>45170</v>
      </c>
      <c r="C21" s="7" t="s">
        <v>107</v>
      </c>
      <c r="D21" s="10">
        <v>66983.08</v>
      </c>
      <c r="E21" s="10">
        <v>-2530</v>
      </c>
      <c r="F21" s="10"/>
      <c r="G21" s="10"/>
      <c r="H21" s="10"/>
      <c r="I21" s="10">
        <f>E21+F21+G21+H21</f>
        <v>-2530</v>
      </c>
      <c r="J21" s="10">
        <v>87.811603179999992</v>
      </c>
      <c r="K21" s="10">
        <f>I21-J21</f>
        <v>-2617.81160318</v>
      </c>
      <c r="L21" s="10"/>
      <c r="M21" s="13">
        <f>D21-(-K21)</f>
        <v>64365.26839682</v>
      </c>
      <c r="N21" s="10">
        <v>64325.26</v>
      </c>
      <c r="O21" s="10">
        <f>M21-N21</f>
        <v>40.00839681999787</v>
      </c>
      <c r="P21" s="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Holdings</vt:lpstr>
      <vt:lpstr>MPWizard</vt:lpstr>
      <vt:lpstr>AmiPy</vt:lpstr>
      <vt:lpstr>Overnight_options</vt:lpstr>
      <vt:lpstr>DTD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vani shree</cp:lastModifiedBy>
  <dcterms:created xsi:type="dcterms:W3CDTF">2023-09-01T09:42:59Z</dcterms:created>
  <dcterms:modified xsi:type="dcterms:W3CDTF">2023-09-07T08:37:02Z</dcterms:modified>
</cp:coreProperties>
</file>