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immyg1997/Desktop/[ 🎓DEREE  FINANCE ]/FN 4329/Project/"/>
    </mc:Choice>
  </mc:AlternateContent>
  <bookViews>
    <workbookView xWindow="5800" yWindow="460" windowWidth="28560" windowHeight="17380"/>
  </bookViews>
  <sheets>
    <sheet name="Efficient Frontier" sheetId="1" r:id="rId1"/>
    <sheet name="Sheet4" sheetId="5" r:id="rId2"/>
  </sheets>
  <definedNames>
    <definedName name="solver_adj" localSheetId="0" hidden="1">'Efficient Frontier'!$AI$222:$AI$232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'Efficient Frontier'!$AI$222:$AI$232</definedName>
    <definedName name="solver_lhs2" localSheetId="0" hidden="1">'Efficient Frontier'!$AI$233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'Efficient Frontier'!$AK$225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0.01</definedName>
    <definedName name="solver_rhs2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M185" i="1" l="1"/>
  <c r="AM184" i="1"/>
  <c r="AE205" i="1"/>
  <c r="AE204" i="1"/>
  <c r="AE203" i="1"/>
  <c r="AE202" i="1"/>
  <c r="AE201" i="1"/>
  <c r="AE200" i="1"/>
  <c r="AE199" i="1"/>
  <c r="AE198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AE6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AF6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AG6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AH6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AI6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AJ6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AK6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AL6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AM6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AN6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AO6" i="1"/>
  <c r="AF122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AP6" i="1"/>
  <c r="AF125" i="1"/>
  <c r="AF159" i="1"/>
  <c r="AG160" i="1"/>
  <c r="AH161" i="1"/>
  <c r="AI162" i="1"/>
  <c r="AJ163" i="1"/>
  <c r="AK164" i="1"/>
  <c r="AL165" i="1"/>
  <c r="AM166" i="1"/>
  <c r="AN167" i="1"/>
  <c r="AO168" i="1"/>
  <c r="AP169" i="1"/>
  <c r="AF123" i="1" a="1"/>
  <c r="AF123" i="1"/>
  <c r="AF126" i="1"/>
  <c r="AE197" i="1"/>
  <c r="AE196" i="1"/>
  <c r="AK222" i="1"/>
  <c r="AK223" i="1" a="1"/>
  <c r="AK223" i="1"/>
  <c r="AK224" i="1"/>
  <c r="AK225" i="1"/>
  <c r="AI233" i="1"/>
  <c r="AF223" i="1" a="1"/>
  <c r="AF223" i="1"/>
  <c r="AF224" i="1"/>
  <c r="AF222" i="1"/>
  <c r="AF225" i="1"/>
  <c r="AD233" i="1"/>
  <c r="AE123" i="1" a="1"/>
  <c r="AE123" i="1"/>
  <c r="AE126" i="1"/>
  <c r="AE122" i="1"/>
  <c r="AE125" i="1"/>
  <c r="AE190" i="1"/>
  <c r="AE189" i="1"/>
  <c r="AE188" i="1"/>
  <c r="AE187" i="1"/>
  <c r="AE186" i="1"/>
  <c r="AE185" i="1"/>
  <c r="AE184" i="1"/>
  <c r="AE183" i="1"/>
  <c r="AE182" i="1"/>
  <c r="AE181" i="1"/>
  <c r="AU116" i="1"/>
  <c r="AF127" i="1"/>
  <c r="AF124" i="1"/>
  <c r="AE127" i="1"/>
  <c r="AE124" i="1"/>
  <c r="L12" i="5"/>
  <c r="K11" i="5"/>
  <c r="J10" i="5"/>
  <c r="I9" i="5"/>
  <c r="H8" i="5"/>
  <c r="G7" i="5"/>
  <c r="F6" i="5"/>
  <c r="E5" i="5"/>
  <c r="D4" i="5"/>
  <c r="C3" i="5"/>
  <c r="B2" i="5"/>
  <c r="AL20" i="1"/>
  <c r="AM20" i="1"/>
  <c r="AN20" i="1"/>
  <c r="AO20" i="1"/>
  <c r="AP20" i="1"/>
  <c r="AQ20" i="1"/>
  <c r="AR20" i="1"/>
  <c r="AL22" i="1"/>
  <c r="AM22" i="1"/>
  <c r="AN22" i="1"/>
  <c r="AO22" i="1"/>
  <c r="AP22" i="1"/>
  <c r="AQ22" i="1"/>
  <c r="AR22" i="1"/>
  <c r="AL24" i="1"/>
  <c r="AM24" i="1"/>
  <c r="AN24" i="1"/>
  <c r="AO24" i="1"/>
  <c r="AP24" i="1"/>
  <c r="AQ24" i="1"/>
  <c r="AR24" i="1"/>
  <c r="AL26" i="1"/>
  <c r="AM26" i="1"/>
  <c r="AN26" i="1"/>
  <c r="AO26" i="1"/>
  <c r="AP26" i="1"/>
  <c r="AQ26" i="1"/>
  <c r="AR26" i="1"/>
  <c r="AL28" i="1"/>
  <c r="AM28" i="1"/>
  <c r="AN28" i="1"/>
  <c r="AO28" i="1"/>
  <c r="AP28" i="1"/>
  <c r="AQ28" i="1"/>
  <c r="AR28" i="1"/>
  <c r="AL30" i="1"/>
  <c r="AM30" i="1"/>
  <c r="AN30" i="1"/>
  <c r="AO30" i="1"/>
  <c r="AP30" i="1"/>
  <c r="AQ30" i="1"/>
  <c r="AR30" i="1"/>
  <c r="AL32" i="1"/>
  <c r="AM32" i="1"/>
  <c r="AN32" i="1"/>
  <c r="AO32" i="1"/>
  <c r="AP32" i="1"/>
  <c r="AQ32" i="1"/>
  <c r="AR32" i="1"/>
  <c r="AL46" i="1"/>
  <c r="AS20" i="1"/>
  <c r="AT20" i="1"/>
  <c r="AS22" i="1"/>
  <c r="AT22" i="1"/>
  <c r="AS24" i="1"/>
  <c r="AT24" i="1"/>
  <c r="AS26" i="1"/>
  <c r="AT26" i="1"/>
  <c r="AS28" i="1"/>
  <c r="AT28" i="1"/>
  <c r="AS30" i="1"/>
  <c r="AT30" i="1"/>
  <c r="AS32" i="1"/>
  <c r="AT32" i="1"/>
  <c r="AM46" i="1"/>
  <c r="AU20" i="1"/>
  <c r="AV20" i="1"/>
  <c r="AU22" i="1"/>
  <c r="AV22" i="1"/>
  <c r="AU24" i="1"/>
  <c r="AV24" i="1"/>
  <c r="AU26" i="1"/>
  <c r="AV26" i="1"/>
  <c r="AU28" i="1"/>
  <c r="AV28" i="1"/>
  <c r="AU30" i="1"/>
  <c r="AV30" i="1"/>
  <c r="AU32" i="1"/>
  <c r="AV32" i="1"/>
  <c r="AN46" i="1"/>
  <c r="AL34" i="1"/>
  <c r="AM34" i="1"/>
  <c r="AN34" i="1"/>
  <c r="AO34" i="1"/>
  <c r="AP34" i="1"/>
  <c r="AQ34" i="1"/>
  <c r="AR34" i="1"/>
  <c r="AL36" i="1"/>
  <c r="AM36" i="1"/>
  <c r="AN36" i="1"/>
  <c r="AO36" i="1"/>
  <c r="AP36" i="1"/>
  <c r="AQ36" i="1"/>
  <c r="AR36" i="1"/>
  <c r="AL47" i="1"/>
  <c r="AS34" i="1"/>
  <c r="AT34" i="1"/>
  <c r="AS36" i="1"/>
  <c r="AT36" i="1"/>
  <c r="AM47" i="1"/>
  <c r="AU34" i="1"/>
  <c r="AV34" i="1"/>
  <c r="AU36" i="1"/>
  <c r="AV36" i="1"/>
  <c r="AN47" i="1"/>
  <c r="AL38" i="1"/>
  <c r="AM38" i="1"/>
  <c r="AN38" i="1"/>
  <c r="AO38" i="1"/>
  <c r="AP38" i="1"/>
  <c r="AQ38" i="1"/>
  <c r="AR38" i="1"/>
  <c r="AL40" i="1"/>
  <c r="AM40" i="1"/>
  <c r="AN40" i="1"/>
  <c r="AO40" i="1"/>
  <c r="AP40" i="1"/>
  <c r="AQ40" i="1"/>
  <c r="AR40" i="1"/>
  <c r="AL48" i="1"/>
  <c r="AS38" i="1"/>
  <c r="AT38" i="1"/>
  <c r="AS40" i="1"/>
  <c r="AT40" i="1"/>
  <c r="AM48" i="1"/>
  <c r="AU38" i="1"/>
  <c r="AV38" i="1"/>
  <c r="AU40" i="1"/>
  <c r="AV40" i="1"/>
  <c r="AN48" i="1"/>
  <c r="AU115" i="1"/>
  <c r="AU114" i="1"/>
  <c r="AU113" i="1"/>
  <c r="AU112" i="1"/>
  <c r="AU111" i="1"/>
  <c r="AG71" i="1"/>
  <c r="AL75" i="1"/>
  <c r="AE8" i="1"/>
  <c r="AF8" i="1"/>
  <c r="AG8" i="1"/>
  <c r="AH8" i="1"/>
  <c r="AI8" i="1"/>
  <c r="AJ8" i="1"/>
  <c r="AK8" i="1"/>
  <c r="AL8" i="1"/>
  <c r="AM8" i="1"/>
  <c r="AN8" i="1"/>
  <c r="AO8" i="1"/>
  <c r="BF38" i="1"/>
  <c r="BG38" i="1"/>
  <c r="BF40" i="1"/>
  <c r="BG40" i="1"/>
  <c r="BA53" i="1"/>
  <c r="AY38" i="1"/>
  <c r="AZ38" i="1"/>
  <c r="BA38" i="1"/>
  <c r="BB38" i="1"/>
  <c r="BC38" i="1"/>
  <c r="BD38" i="1"/>
  <c r="BE38" i="1"/>
  <c r="AY40" i="1"/>
  <c r="AZ40" i="1"/>
  <c r="BA40" i="1"/>
  <c r="BB40" i="1"/>
  <c r="BC40" i="1"/>
  <c r="BD40" i="1"/>
  <c r="BE40" i="1"/>
  <c r="AY53" i="1"/>
  <c r="BH34" i="1"/>
  <c r="BI34" i="1"/>
  <c r="BH36" i="1"/>
  <c r="BI36" i="1"/>
  <c r="BC50" i="1"/>
  <c r="AY34" i="1"/>
  <c r="AZ34" i="1"/>
  <c r="BA34" i="1"/>
  <c r="BB34" i="1"/>
  <c r="BC34" i="1"/>
  <c r="BD34" i="1"/>
  <c r="BE34" i="1"/>
  <c r="AY36" i="1"/>
  <c r="AZ36" i="1"/>
  <c r="BA36" i="1"/>
  <c r="BB36" i="1"/>
  <c r="BC36" i="1"/>
  <c r="BD36" i="1"/>
  <c r="BE36" i="1"/>
  <c r="AY50" i="1"/>
  <c r="BH20" i="1"/>
  <c r="BI20" i="1"/>
  <c r="BH22" i="1"/>
  <c r="BI22" i="1"/>
  <c r="BH24" i="1"/>
  <c r="BI24" i="1"/>
  <c r="BH26" i="1"/>
  <c r="BI26" i="1"/>
  <c r="BH28" i="1"/>
  <c r="BI28" i="1"/>
  <c r="BH30" i="1"/>
  <c r="BI30" i="1"/>
  <c r="BH32" i="1"/>
  <c r="BI32" i="1"/>
  <c r="BC47" i="1"/>
  <c r="BF20" i="1"/>
  <c r="BG20" i="1"/>
  <c r="BF22" i="1"/>
  <c r="BG22" i="1"/>
  <c r="BF24" i="1"/>
  <c r="BG24" i="1"/>
  <c r="BF26" i="1"/>
  <c r="BG26" i="1"/>
  <c r="BF28" i="1"/>
  <c r="BG28" i="1"/>
  <c r="BF30" i="1"/>
  <c r="BG30" i="1"/>
  <c r="BF32" i="1"/>
  <c r="BG32" i="1"/>
  <c r="BA47" i="1"/>
  <c r="BI40" i="1"/>
  <c r="BI38" i="1"/>
  <c r="BH40" i="1"/>
  <c r="BH38" i="1"/>
  <c r="BG36" i="1"/>
  <c r="BG34" i="1"/>
  <c r="BF36" i="1"/>
  <c r="BF34" i="1"/>
  <c r="BE32" i="1"/>
  <c r="BE30" i="1"/>
  <c r="BE28" i="1"/>
  <c r="BE26" i="1"/>
  <c r="BE24" i="1"/>
  <c r="BE22" i="1"/>
  <c r="BE20" i="1"/>
  <c r="BD32" i="1"/>
  <c r="BD30" i="1"/>
  <c r="BD28" i="1"/>
  <c r="BD26" i="1"/>
  <c r="BD24" i="1"/>
  <c r="BD22" i="1"/>
  <c r="BD20" i="1"/>
  <c r="BC32" i="1"/>
  <c r="BC30" i="1"/>
  <c r="BC28" i="1"/>
  <c r="BC26" i="1"/>
  <c r="BC24" i="1"/>
  <c r="BC22" i="1"/>
  <c r="BC20" i="1"/>
  <c r="BB32" i="1"/>
  <c r="BB30" i="1"/>
  <c r="BB28" i="1"/>
  <c r="BB26" i="1"/>
  <c r="BB24" i="1"/>
  <c r="BB22" i="1"/>
  <c r="BB20" i="1"/>
  <c r="BA32" i="1"/>
  <c r="BA30" i="1"/>
  <c r="BA28" i="1"/>
  <c r="BA26" i="1"/>
  <c r="BA24" i="1"/>
  <c r="BA22" i="1"/>
  <c r="BA20" i="1"/>
  <c r="AZ32" i="1"/>
  <c r="AZ30" i="1"/>
  <c r="AZ28" i="1"/>
  <c r="AZ26" i="1"/>
  <c r="AZ24" i="1"/>
  <c r="AZ22" i="1"/>
  <c r="AY32" i="1"/>
  <c r="AY30" i="1"/>
  <c r="AY28" i="1"/>
  <c r="AY26" i="1"/>
  <c r="AY24" i="1"/>
  <c r="AY22" i="1"/>
  <c r="AZ20" i="1"/>
  <c r="AY20" i="1"/>
  <c r="AG20" i="1"/>
  <c r="AN10" i="1"/>
  <c r="AO10" i="1"/>
  <c r="AX10" i="1"/>
  <c r="AL10" i="1"/>
  <c r="AM10" i="1"/>
  <c r="AV10" i="1"/>
  <c r="AE10" i="1"/>
  <c r="AF10" i="1"/>
  <c r="AG10" i="1"/>
  <c r="AH10" i="1"/>
  <c r="AI10" i="1"/>
  <c r="AJ10" i="1"/>
  <c r="AK10" i="1"/>
  <c r="AT10" i="1"/>
  <c r="AX8" i="1"/>
  <c r="AV8" i="1"/>
  <c r="AT8" i="1"/>
  <c r="AX6" i="1"/>
  <c r="AV6" i="1"/>
  <c r="AT6" i="1"/>
  <c r="AK96" i="1"/>
  <c r="AK97" i="1"/>
  <c r="AK98" i="1"/>
  <c r="AK99" i="1"/>
  <c r="AK100" i="1"/>
  <c r="AK101" i="1"/>
  <c r="AK102" i="1"/>
  <c r="AK103" i="1"/>
  <c r="AK104" i="1"/>
  <c r="AF104" i="1"/>
  <c r="AF103" i="1"/>
  <c r="AF102" i="1"/>
  <c r="AF101" i="1"/>
  <c r="AF100" i="1"/>
  <c r="AF99" i="1"/>
  <c r="AF98" i="1"/>
  <c r="AF95" i="1"/>
  <c r="AF96" i="1"/>
  <c r="AF97" i="1"/>
  <c r="AF105" i="1"/>
  <c r="AF94" i="1"/>
  <c r="AG77" i="1"/>
  <c r="AG85" i="1"/>
  <c r="AG84" i="1"/>
  <c r="AG83" i="1"/>
  <c r="AG82" i="1"/>
  <c r="AG81" i="1"/>
  <c r="AG80" i="1"/>
  <c r="AG79" i="1"/>
  <c r="AG78" i="1"/>
  <c r="AG76" i="1"/>
  <c r="AG75" i="1"/>
  <c r="AG74" i="1"/>
  <c r="AG73" i="1"/>
  <c r="AG72" i="1"/>
  <c r="AG70" i="1"/>
  <c r="AG69" i="1"/>
  <c r="AG68" i="1"/>
  <c r="AG67" i="1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H21" i="1" a="1"/>
  <c r="AH21" i="1"/>
  <c r="AI21" i="1"/>
  <c r="AH22" i="1" a="1"/>
  <c r="AH22" i="1"/>
  <c r="AI22" i="1"/>
  <c r="AH23" i="1" a="1"/>
  <c r="AH23" i="1"/>
  <c r="AI23" i="1"/>
  <c r="AH24" i="1" a="1"/>
  <c r="AH24" i="1"/>
  <c r="AI24" i="1"/>
  <c r="AH25" i="1" a="1"/>
  <c r="AH25" i="1"/>
  <c r="AI25" i="1"/>
  <c r="AH26" i="1" a="1"/>
  <c r="AH26" i="1"/>
  <c r="AI26" i="1"/>
  <c r="AH27" i="1" a="1"/>
  <c r="AH27" i="1"/>
  <c r="AI27" i="1"/>
  <c r="AH28" i="1" a="1"/>
  <c r="AH28" i="1"/>
  <c r="AI28" i="1"/>
  <c r="AH29" i="1" a="1"/>
  <c r="AH29" i="1"/>
  <c r="AI29" i="1"/>
  <c r="AH30" i="1" a="1"/>
  <c r="AH30" i="1"/>
  <c r="AI30" i="1"/>
  <c r="AH31" i="1" a="1"/>
  <c r="AH31" i="1"/>
  <c r="AI31" i="1"/>
  <c r="AH32" i="1" a="1"/>
  <c r="AH32" i="1"/>
  <c r="AI32" i="1"/>
  <c r="AH33" i="1" a="1"/>
  <c r="AH33" i="1"/>
  <c r="AI33" i="1"/>
  <c r="AH34" i="1" a="1"/>
  <c r="AH34" i="1"/>
  <c r="AI34" i="1"/>
  <c r="AH35" i="1" a="1"/>
  <c r="AH35" i="1"/>
  <c r="AI35" i="1"/>
  <c r="AH36" i="1" a="1"/>
  <c r="AH36" i="1"/>
  <c r="AI36" i="1"/>
  <c r="AH37" i="1" a="1"/>
  <c r="AH37" i="1"/>
  <c r="AI37" i="1"/>
  <c r="AH38" i="1" a="1"/>
  <c r="AH38" i="1"/>
  <c r="AI38" i="1"/>
  <c r="AH39" i="1" a="1"/>
  <c r="AH39" i="1"/>
  <c r="AI39" i="1"/>
  <c r="AH40" i="1" a="1"/>
  <c r="AH40" i="1"/>
  <c r="AI40" i="1"/>
  <c r="AH41" i="1" a="1"/>
  <c r="AH41" i="1"/>
  <c r="AI41" i="1"/>
  <c r="AH42" i="1" a="1"/>
  <c r="AH42" i="1"/>
  <c r="AI42" i="1"/>
  <c r="AH43" i="1" a="1"/>
  <c r="AH43" i="1"/>
  <c r="AI43" i="1"/>
  <c r="AH44" i="1" a="1"/>
  <c r="AH44" i="1"/>
  <c r="AI44" i="1"/>
  <c r="AH45" i="1" a="1"/>
  <c r="AH45" i="1"/>
  <c r="AI45" i="1"/>
  <c r="AH46" i="1" a="1"/>
  <c r="AH46" i="1"/>
  <c r="AI46" i="1"/>
  <c r="AH47" i="1" a="1"/>
  <c r="AH47" i="1"/>
  <c r="AI47" i="1"/>
  <c r="AH48" i="1" a="1"/>
  <c r="AH48" i="1"/>
  <c r="AI48" i="1"/>
  <c r="AH49" i="1" a="1"/>
  <c r="AH49" i="1"/>
  <c r="AI49" i="1"/>
  <c r="AH50" i="1" a="1"/>
  <c r="AH50" i="1"/>
  <c r="AI50" i="1"/>
  <c r="AH51" i="1" a="1"/>
  <c r="AH51" i="1"/>
  <c r="AI51" i="1"/>
  <c r="AH52" i="1" a="1"/>
  <c r="AH52" i="1"/>
  <c r="AI52" i="1"/>
  <c r="AH53" i="1" a="1"/>
  <c r="AH53" i="1"/>
  <c r="AI53" i="1"/>
  <c r="AH54" i="1" a="1"/>
  <c r="AH54" i="1"/>
  <c r="AI54" i="1"/>
  <c r="AH55" i="1" a="1"/>
  <c r="AH55" i="1"/>
  <c r="AI55" i="1"/>
  <c r="AH56" i="1" a="1"/>
  <c r="AH56" i="1"/>
  <c r="AI56" i="1"/>
  <c r="AH57" i="1" a="1"/>
  <c r="AH57" i="1"/>
  <c r="AI57" i="1"/>
  <c r="AH58" i="1" a="1"/>
  <c r="AH58" i="1"/>
  <c r="AI58" i="1"/>
  <c r="AH59" i="1" a="1"/>
  <c r="AH59" i="1"/>
  <c r="AI59" i="1"/>
  <c r="AH60" i="1" a="1"/>
  <c r="AH60" i="1"/>
  <c r="AI60" i="1"/>
  <c r="AH61" i="1" a="1"/>
  <c r="AH61" i="1"/>
  <c r="AI61" i="1"/>
  <c r="AH62" i="1" a="1"/>
  <c r="AH62" i="1"/>
  <c r="AI62" i="1"/>
  <c r="AH63" i="1" a="1"/>
  <c r="AH63" i="1"/>
  <c r="AI63" i="1"/>
  <c r="AH64" i="1" a="1"/>
  <c r="AH64" i="1"/>
  <c r="AI64" i="1"/>
  <c r="AH65" i="1" a="1"/>
  <c r="AH65" i="1"/>
  <c r="AI65" i="1"/>
  <c r="AH66" i="1" a="1"/>
  <c r="AH66" i="1"/>
  <c r="AI66" i="1"/>
  <c r="AH67" i="1" a="1"/>
  <c r="AH67" i="1"/>
  <c r="AI67" i="1"/>
  <c r="AH68" i="1" a="1"/>
  <c r="AH68" i="1"/>
  <c r="AI68" i="1"/>
  <c r="AH69" i="1" a="1"/>
  <c r="AH69" i="1"/>
  <c r="AI69" i="1"/>
  <c r="AH70" i="1" a="1"/>
  <c r="AH70" i="1"/>
  <c r="AI70" i="1"/>
  <c r="AH71" i="1" a="1"/>
  <c r="AH71" i="1"/>
  <c r="AI71" i="1"/>
  <c r="AH72" i="1" a="1"/>
  <c r="AH72" i="1"/>
  <c r="AI72" i="1"/>
  <c r="AH73" i="1" a="1"/>
  <c r="AH73" i="1"/>
  <c r="AI73" i="1"/>
  <c r="AH74" i="1" a="1"/>
  <c r="AH74" i="1"/>
  <c r="AI74" i="1"/>
  <c r="AH75" i="1" a="1"/>
  <c r="AH75" i="1"/>
  <c r="AI75" i="1"/>
  <c r="AH76" i="1" a="1"/>
  <c r="AH76" i="1"/>
  <c r="AI76" i="1"/>
  <c r="AH77" i="1" a="1"/>
  <c r="AH77" i="1"/>
  <c r="AI77" i="1"/>
  <c r="AH78" i="1" a="1"/>
  <c r="AH78" i="1"/>
  <c r="AI78" i="1"/>
  <c r="AH79" i="1" a="1"/>
  <c r="AH79" i="1"/>
  <c r="AI79" i="1"/>
  <c r="AH80" i="1" a="1"/>
  <c r="AH80" i="1"/>
  <c r="AI80" i="1"/>
  <c r="AH81" i="1" a="1"/>
  <c r="AH81" i="1"/>
  <c r="AI81" i="1"/>
  <c r="AH82" i="1" a="1"/>
  <c r="AH82" i="1"/>
  <c r="AI82" i="1"/>
  <c r="AH83" i="1" a="1"/>
  <c r="AH83" i="1"/>
  <c r="AI83" i="1"/>
  <c r="AH84" i="1" a="1"/>
  <c r="AH84" i="1"/>
  <c r="AI84" i="1"/>
  <c r="AH85" i="1" a="1"/>
  <c r="AH85" i="1"/>
  <c r="AI85" i="1"/>
  <c r="AJ21" i="1"/>
  <c r="AJ29" i="1"/>
  <c r="AJ28" i="1"/>
  <c r="AJ27" i="1"/>
  <c r="AJ26" i="1"/>
  <c r="AJ25" i="1"/>
  <c r="AJ24" i="1"/>
  <c r="AJ23" i="1"/>
  <c r="AJ22" i="1"/>
  <c r="AJ85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69" i="1"/>
  <c r="AJ68" i="1"/>
  <c r="AJ67" i="1"/>
  <c r="AJ66" i="1"/>
  <c r="AJ65" i="1"/>
  <c r="AJ64" i="1"/>
  <c r="AJ63" i="1"/>
  <c r="AJ62" i="1"/>
  <c r="AJ61" i="1"/>
  <c r="AJ60" i="1"/>
  <c r="AJ59" i="1"/>
  <c r="AJ58" i="1"/>
  <c r="AJ57" i="1"/>
  <c r="AJ56" i="1"/>
  <c r="AJ55" i="1"/>
  <c r="AJ54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L76" i="1" a="1"/>
  <c r="AL76" i="1"/>
  <c r="AG94" i="1"/>
  <c r="AI94" i="1"/>
  <c r="AG95" i="1"/>
  <c r="AI95" i="1"/>
  <c r="AG104" i="1"/>
  <c r="AI104" i="1"/>
  <c r="AG103" i="1"/>
  <c r="AI103" i="1"/>
  <c r="AG102" i="1"/>
  <c r="AI102" i="1"/>
  <c r="AG101" i="1"/>
  <c r="AI101" i="1"/>
  <c r="AG100" i="1"/>
  <c r="AI100" i="1"/>
  <c r="AG99" i="1"/>
  <c r="AI99" i="1"/>
  <c r="AG98" i="1"/>
  <c r="AI98" i="1"/>
  <c r="AG97" i="1"/>
  <c r="AI97" i="1"/>
  <c r="AG96" i="1"/>
  <c r="AI96" i="1"/>
  <c r="AG105" i="1"/>
  <c r="AH105" i="1"/>
  <c r="AI105" i="1"/>
  <c r="AH97" i="1"/>
  <c r="AL97" i="1"/>
  <c r="AH96" i="1"/>
  <c r="AL96" i="1"/>
  <c r="AH95" i="1"/>
  <c r="AL95" i="1"/>
  <c r="AH98" i="1"/>
  <c r="AL98" i="1"/>
  <c r="AH99" i="1"/>
  <c r="AL99" i="1"/>
  <c r="AH100" i="1"/>
  <c r="AL100" i="1"/>
  <c r="AH101" i="1"/>
  <c r="AL101" i="1"/>
  <c r="AH102" i="1"/>
  <c r="AL102" i="1"/>
  <c r="AH103" i="1"/>
  <c r="AL103" i="1"/>
  <c r="AH104" i="1"/>
  <c r="AL10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H20" i="1" a="1"/>
  <c r="AH20" i="1"/>
  <c r="AI20" i="1"/>
  <c r="AJ20" i="1"/>
  <c r="AL77" i="1"/>
</calcChain>
</file>

<file path=xl/sharedStrings.xml><?xml version="1.0" encoding="utf-8"?>
<sst xmlns="http://schemas.openxmlformats.org/spreadsheetml/2006/main" count="269" uniqueCount="82">
  <si>
    <t>Date</t>
  </si>
  <si>
    <t>AAPL</t>
  </si>
  <si>
    <t>MSFT</t>
  </si>
  <si>
    <t>AMZN</t>
  </si>
  <si>
    <t>GOOG</t>
  </si>
  <si>
    <t>FB</t>
  </si>
  <si>
    <t>NFLX</t>
  </si>
  <si>
    <t>NVDA</t>
  </si>
  <si>
    <t>HCA</t>
  </si>
  <si>
    <t>VRTX</t>
  </si>
  <si>
    <t>PA=F</t>
  </si>
  <si>
    <t>BTC-USD</t>
  </si>
  <si>
    <t>^IRX</t>
  </si>
  <si>
    <t>^GSPC</t>
  </si>
  <si>
    <t>STOCKS</t>
  </si>
  <si>
    <t>BONDS</t>
  </si>
  <si>
    <t>COMMODITIES</t>
  </si>
  <si>
    <t>RISK-FREE</t>
  </si>
  <si>
    <t>S&amp;P500</t>
  </si>
  <si>
    <t>ADJUSTED CLOSED PRICES</t>
  </si>
  <si>
    <t>RETURN CHANGE</t>
  </si>
  <si>
    <t>Return</t>
  </si>
  <si>
    <t>Risk</t>
  </si>
  <si>
    <t>Mean</t>
  </si>
  <si>
    <t>Variance</t>
  </si>
  <si>
    <t>Standard Deviation</t>
  </si>
  <si>
    <t>Stocks</t>
  </si>
  <si>
    <t>Bonds</t>
  </si>
  <si>
    <t>Commodities</t>
  </si>
  <si>
    <t>Stocks Weight</t>
  </si>
  <si>
    <t>Bonds Weight</t>
  </si>
  <si>
    <t>Commodities Weight</t>
  </si>
  <si>
    <t>Sharpe Ratio</t>
  </si>
  <si>
    <t>COVARIANCE MATRIX</t>
  </si>
  <si>
    <t>Risky Portfolio = Stocks + Bonds + Commodities</t>
  </si>
  <si>
    <t>Portfolio = Risk-Free + Risky Portfolio</t>
  </si>
  <si>
    <t>Risky Portfolio Weight</t>
  </si>
  <si>
    <t>Risk Free (Tbill) Weight</t>
  </si>
  <si>
    <t>Optimal Stock Weight</t>
  </si>
  <si>
    <t>Optimal Risky Portfolio</t>
  </si>
  <si>
    <t>Optimal Bond Weight</t>
  </si>
  <si>
    <t>Optimal Commodities Weight</t>
  </si>
  <si>
    <t>Expected Return (Mean) E[R_risky]</t>
  </si>
  <si>
    <t>Standard Deviation σ_risky</t>
  </si>
  <si>
    <t>Sharpe Ratio SR_risky</t>
  </si>
  <si>
    <t>x (σ)</t>
  </si>
  <si>
    <t>y (R[r])</t>
  </si>
  <si>
    <t>Increment</t>
  </si>
  <si>
    <t>Capital Allocation Line (CAL) via CAPM (best CML)</t>
  </si>
  <si>
    <t>Efficient Frontier Data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</si>
  <si>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</si>
  <si>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</si>
  <si>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</si>
  <si>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</si>
  <si>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</si>
  <si>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</si>
  <si>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</si>
  <si>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</si>
  <si>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</si>
  <si>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</si>
  <si>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</si>
  <si>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Optimal Portfolio (10% Risk Free)</t>
  </si>
  <si>
    <t>CORRELATION MATRIX</t>
  </si>
  <si>
    <t>C0RRELATION MATRIX</t>
  </si>
  <si>
    <t>Expected Return (Mean) E[R_total]</t>
  </si>
  <si>
    <t>Standard Deviation σ_total</t>
  </si>
  <si>
    <t>Sharpe Ratio SR_total</t>
  </si>
  <si>
    <t>Tangency Portfolio</t>
  </si>
  <si>
    <t>Minimum Portfolio</t>
  </si>
  <si>
    <t>Portfolio vs Utility</t>
  </si>
  <si>
    <t>Utility</t>
  </si>
  <si>
    <t>Risk Aversion</t>
  </si>
  <si>
    <t>Excel SOLVER</t>
  </si>
  <si>
    <t>COVARIANCE MATRIX (calculated with Excel `Data Analysis`)</t>
  </si>
  <si>
    <t>Variance σ_total^2</t>
  </si>
  <si>
    <t>Optimal Weights</t>
  </si>
  <si>
    <t>Performance</t>
  </si>
  <si>
    <t>Minimum Risk Portfolio</t>
  </si>
  <si>
    <t>Maximum Sharpe Ratio Portfolio</t>
  </si>
  <si>
    <t>Utility for Maximum SR Portfolio</t>
  </si>
  <si>
    <t>Utility for Minimum Volatility Portfolio</t>
  </si>
  <si>
    <t>Risk Free 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</si>
</sst>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yyyy\-mm\-dd\ hh:mm:ss"/>
    <numFmt numFmtId="166" formatCode="0.000"/>
    <numFmt numFmtId="169" formatCode="0.0000000"/>
    <numFmt numFmtId="170" formatCode="0.000000000"/>
  </numFmts>
  <fonts count="2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9C5700"/>
      <name val="Calibri"/>
      <family val="2"/>
      <scheme val="minor"/>
    </font>
    <font>
      <sz val="15"/>
      <color theme="0"/>
      <name val="Calibri"/>
      <family val="2"/>
      <scheme val="minor"/>
    </font>
    <font>
      <b/>
      <sz val="20"/>
      <name val="Calibri"/>
    </font>
    <font>
      <i/>
      <sz val="14"/>
      <color theme="1"/>
      <name val="Calibri"/>
      <scheme val="minor"/>
    </font>
    <font>
      <i/>
      <sz val="13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i/>
      <sz val="16"/>
      <color rgb="FFB22D39"/>
      <name val="Calibri"/>
      <scheme val="minor"/>
    </font>
    <font>
      <i/>
      <sz val="13"/>
      <color theme="9" tint="-0.499984740745262"/>
      <name val="Calibri"/>
      <family val="2"/>
      <scheme val="minor"/>
    </font>
    <font>
      <i/>
      <sz val="15"/>
      <color theme="1"/>
      <name val="Calibri"/>
      <scheme val="minor"/>
    </font>
    <font>
      <i/>
      <sz val="11"/>
      <color theme="1"/>
      <name val="Calibri"/>
      <scheme val="minor"/>
    </font>
    <font>
      <b/>
      <sz val="15"/>
      <color theme="0"/>
      <name val="Calibri"/>
      <family val="2"/>
      <scheme val="minor"/>
    </font>
    <font>
      <b/>
      <i/>
      <sz val="15"/>
      <color theme="1"/>
      <name val="Calibri"/>
      <scheme val="minor"/>
    </font>
    <font>
      <b/>
      <i/>
      <sz val="15"/>
      <color theme="0"/>
      <name val="Calibri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scheme val="minor"/>
    </font>
    <font>
      <i/>
      <sz val="20"/>
      <color theme="1"/>
      <name val="Calibri"/>
      <family val="2"/>
      <scheme val="minor"/>
    </font>
    <font>
      <b/>
      <i/>
      <sz val="20"/>
      <color rgb="FFB22D39"/>
      <name val="Calibri"/>
      <scheme val="minor"/>
    </font>
    <font>
      <sz val="20"/>
      <color theme="1"/>
      <name val="Calibri"/>
      <family val="2"/>
      <scheme val="minor"/>
    </font>
    <font>
      <b/>
      <i/>
      <sz val="20"/>
      <color theme="0"/>
      <name val="Calibri"/>
      <scheme val="minor"/>
    </font>
    <font>
      <b/>
      <sz val="20"/>
      <color theme="0"/>
      <name val="Calibri"/>
      <family val="2"/>
      <scheme val="minor"/>
    </font>
    <font>
      <i/>
      <sz val="17"/>
      <color theme="1"/>
      <name val="Calibri"/>
      <scheme val="minor"/>
    </font>
    <font>
      <b/>
      <i/>
      <sz val="17"/>
      <color theme="1"/>
      <name val="Calibri"/>
      <scheme val="minor"/>
    </font>
    <font>
      <b/>
      <u/>
      <sz val="40"/>
      <color rgb="FF9C5700"/>
      <name val="Calibri"/>
      <family val="2"/>
      <scheme val="minor"/>
    </font>
    <font>
      <b/>
      <i/>
      <sz val="13"/>
      <color theme="0"/>
      <name val="Calibri"/>
      <scheme val="minor"/>
    </font>
    <font>
      <sz val="17"/>
      <color theme="1"/>
      <name val="Calibri"/>
      <family val="2"/>
      <scheme val="minor"/>
    </font>
    <font>
      <b/>
      <i/>
      <sz val="23"/>
      <color rgb="FFB22D39"/>
      <name val="Calibri"/>
      <scheme val="minor"/>
    </font>
    <font>
      <b/>
      <i/>
      <sz val="15"/>
      <color rgb="FFB22D39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40018"/>
        <bgColor indexed="64"/>
      </patternFill>
    </fill>
    <fill>
      <patternFill patternType="solid">
        <fgColor theme="4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1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 applyAlignment="1">
      <alignment horizontal="center" vertical="top"/>
    </xf>
    <xf numFmtId="0" fontId="1" fillId="4" borderId="11" xfId="0" applyFont="1" applyFill="1" applyBorder="1" applyAlignment="1">
      <alignment horizontal="center" vertical="top"/>
    </xf>
    <xf numFmtId="0" fontId="1" fillId="4" borderId="12" xfId="0" applyFont="1" applyFill="1" applyBorder="1" applyAlignment="1">
      <alignment horizontal="center" vertical="top"/>
    </xf>
    <xf numFmtId="0" fontId="1" fillId="4" borderId="13" xfId="0" applyFont="1" applyFill="1" applyBorder="1" applyAlignment="1">
      <alignment horizontal="center" vertical="top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65" fontId="1" fillId="0" borderId="14" xfId="0" applyNumberFormat="1" applyFont="1" applyBorder="1" applyAlignment="1">
      <alignment horizontal="center" vertical="top"/>
    </xf>
    <xf numFmtId="165" fontId="1" fillId="0" borderId="15" xfId="0" applyNumberFormat="1" applyFont="1" applyBorder="1" applyAlignment="1">
      <alignment horizontal="center" vertical="top"/>
    </xf>
    <xf numFmtId="165" fontId="1" fillId="0" borderId="16" xfId="0" applyNumberFormat="1" applyFont="1" applyBorder="1" applyAlignment="1">
      <alignment horizontal="center" vertical="top"/>
    </xf>
    <xf numFmtId="165" fontId="1" fillId="0" borderId="17" xfId="0" applyNumberFormat="1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10" fontId="7" fillId="0" borderId="0" xfId="0" applyNumberFormat="1" applyFont="1" applyAlignment="1">
      <alignment horizontal="center"/>
    </xf>
    <xf numFmtId="10" fontId="7" fillId="0" borderId="24" xfId="0" applyNumberFormat="1" applyFont="1" applyBorder="1" applyAlignment="1">
      <alignment horizontal="center"/>
    </xf>
    <xf numFmtId="10" fontId="7" fillId="0" borderId="21" xfId="0" applyNumberFormat="1" applyFont="1" applyBorder="1" applyAlignment="1">
      <alignment horizontal="center"/>
    </xf>
    <xf numFmtId="10" fontId="7" fillId="0" borderId="22" xfId="0" applyNumberFormat="1" applyFont="1" applyBorder="1" applyAlignment="1">
      <alignment horizontal="center"/>
    </xf>
    <xf numFmtId="10" fontId="7" fillId="0" borderId="25" xfId="0" applyNumberFormat="1" applyFont="1" applyBorder="1" applyAlignment="1">
      <alignment horizontal="center"/>
    </xf>
    <xf numFmtId="10" fontId="7" fillId="0" borderId="0" xfId="0" applyNumberFormat="1" applyFont="1" applyBorder="1" applyAlignment="1">
      <alignment horizontal="center"/>
    </xf>
    <xf numFmtId="10" fontId="7" fillId="0" borderId="23" xfId="0" applyNumberFormat="1" applyFont="1" applyBorder="1" applyAlignment="1">
      <alignment horizontal="center"/>
    </xf>
    <xf numFmtId="10" fontId="7" fillId="0" borderId="26" xfId="0" applyNumberFormat="1" applyFont="1" applyBorder="1" applyAlignment="1">
      <alignment horizontal="center"/>
    </xf>
    <xf numFmtId="10" fontId="7" fillId="0" borderId="27" xfId="0" applyNumberFormat="1" applyFont="1" applyBorder="1" applyAlignment="1">
      <alignment horizontal="center"/>
    </xf>
    <xf numFmtId="10" fontId="7" fillId="0" borderId="28" xfId="0" applyNumberFormat="1" applyFont="1" applyBorder="1" applyAlignment="1">
      <alignment horizontal="center"/>
    </xf>
    <xf numFmtId="10" fontId="7" fillId="0" borderId="2" xfId="0" applyNumberFormat="1" applyFont="1" applyBorder="1" applyAlignment="1">
      <alignment horizontal="center"/>
    </xf>
    <xf numFmtId="10" fontId="7" fillId="0" borderId="29" xfId="0" applyNumberFormat="1" applyFont="1" applyBorder="1" applyAlignment="1">
      <alignment horizontal="center"/>
    </xf>
    <xf numFmtId="10" fontId="7" fillId="0" borderId="30" xfId="0" applyNumberFormat="1" applyFont="1" applyBorder="1" applyAlignment="1">
      <alignment horizontal="center"/>
    </xf>
    <xf numFmtId="10" fontId="0" fillId="0" borderId="0" xfId="0" applyNumberFormat="1"/>
    <xf numFmtId="0" fontId="5" fillId="8" borderId="31" xfId="0" applyFont="1" applyFill="1" applyBorder="1" applyAlignment="1">
      <alignment horizontal="center" vertical="center" wrapText="1"/>
    </xf>
    <xf numFmtId="0" fontId="5" fillId="8" borderId="33" xfId="0" applyFont="1" applyFill="1" applyBorder="1" applyAlignment="1">
      <alignment horizontal="center" vertical="center" wrapText="1"/>
    </xf>
    <xf numFmtId="0" fontId="5" fillId="8" borderId="31" xfId="0" applyFont="1" applyFill="1" applyBorder="1" applyAlignment="1">
      <alignment horizontal="center" vertical="center"/>
    </xf>
    <xf numFmtId="0" fontId="5" fillId="8" borderId="33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8" borderId="27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3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8" borderId="31" xfId="0" applyFont="1" applyFill="1" applyBorder="1" applyAlignment="1">
      <alignment horizontal="center" vertical="center"/>
    </xf>
    <xf numFmtId="0" fontId="10" fillId="8" borderId="33" xfId="0" applyFont="1" applyFill="1" applyBorder="1" applyAlignment="1">
      <alignment horizontal="center" vertical="center"/>
    </xf>
    <xf numFmtId="0" fontId="9" fillId="8" borderId="0" xfId="0" applyNumberFormat="1" applyFont="1" applyFill="1" applyBorder="1" applyAlignment="1">
      <alignment horizontal="center" vertical="center"/>
    </xf>
    <xf numFmtId="0" fontId="8" fillId="5" borderId="27" xfId="0" applyFont="1" applyFill="1" applyBorder="1" applyAlignment="1">
      <alignment horizontal="center" vertical="center"/>
    </xf>
    <xf numFmtId="0" fontId="6" fillId="8" borderId="24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6" fillId="8" borderId="22" xfId="0" applyFont="1" applyFill="1" applyBorder="1" applyAlignment="1">
      <alignment horizontal="center" vertical="center"/>
    </xf>
    <xf numFmtId="0" fontId="6" fillId="8" borderId="28" xfId="0" applyFont="1" applyFill="1" applyBorder="1" applyAlignment="1">
      <alignment horizontal="center" vertical="center"/>
    </xf>
    <xf numFmtId="166" fontId="7" fillId="0" borderId="0" xfId="0" applyNumberFormat="1" applyFont="1" applyAlignment="1">
      <alignment horizontal="center"/>
    </xf>
    <xf numFmtId="10" fontId="12" fillId="9" borderId="0" xfId="0" applyNumberFormat="1" applyFont="1" applyFill="1" applyAlignment="1">
      <alignment horizontal="center" vertical="center"/>
    </xf>
    <xf numFmtId="166" fontId="12" fillId="9" borderId="0" xfId="0" applyNumberFormat="1" applyFont="1" applyFill="1" applyAlignment="1">
      <alignment horizontal="center" vertical="center"/>
    </xf>
    <xf numFmtId="0" fontId="13" fillId="8" borderId="31" xfId="0" applyFont="1" applyFill="1" applyBorder="1" applyAlignment="1">
      <alignment horizontal="center" vertical="center"/>
    </xf>
    <xf numFmtId="0" fontId="13" fillId="8" borderId="33" xfId="0" applyFont="1" applyFill="1" applyBorder="1" applyAlignment="1">
      <alignment horizontal="center" vertical="center"/>
    </xf>
    <xf numFmtId="0" fontId="13" fillId="8" borderId="31" xfId="0" applyFont="1" applyFill="1" applyBorder="1" applyAlignment="1">
      <alignment horizontal="center" vertical="center"/>
    </xf>
    <xf numFmtId="10" fontId="13" fillId="8" borderId="24" xfId="0" applyNumberFormat="1" applyFont="1" applyFill="1" applyBorder="1" applyAlignment="1">
      <alignment horizontal="center" vertical="center"/>
    </xf>
    <xf numFmtId="10" fontId="13" fillId="8" borderId="2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166" fontId="7" fillId="0" borderId="0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6" fillId="0" borderId="24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0" fontId="12" fillId="10" borderId="0" xfId="0" applyNumberFormat="1" applyFont="1" applyFill="1" applyAlignment="1">
      <alignment horizontal="center" vertical="center"/>
    </xf>
    <xf numFmtId="166" fontId="12" fillId="10" borderId="0" xfId="0" applyNumberFormat="1" applyFont="1" applyFill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170" fontId="16" fillId="0" borderId="24" xfId="0" applyNumberFormat="1" applyFont="1" applyBorder="1" applyAlignment="1">
      <alignment horizontal="center" vertical="center"/>
    </xf>
    <xf numFmtId="170" fontId="15" fillId="0" borderId="24" xfId="0" applyNumberFormat="1" applyFont="1" applyBorder="1" applyAlignment="1">
      <alignment horizontal="center" vertical="center"/>
    </xf>
    <xf numFmtId="170" fontId="15" fillId="0" borderId="31" xfId="0" applyNumberFormat="1" applyFont="1" applyBorder="1" applyAlignment="1">
      <alignment horizontal="center" vertical="center"/>
    </xf>
    <xf numFmtId="170" fontId="16" fillId="0" borderId="25" xfId="0" applyNumberFormat="1" applyFont="1" applyBorder="1" applyAlignment="1">
      <alignment horizontal="center" vertical="center"/>
    </xf>
    <xf numFmtId="170" fontId="15" fillId="0" borderId="25" xfId="0" applyNumberFormat="1" applyFont="1" applyBorder="1" applyAlignment="1">
      <alignment horizontal="center" vertical="center"/>
    </xf>
    <xf numFmtId="170" fontId="15" fillId="0" borderId="32" xfId="0" applyNumberFormat="1" applyFont="1" applyBorder="1" applyAlignment="1">
      <alignment horizontal="center" vertical="center"/>
    </xf>
    <xf numFmtId="170" fontId="16" fillId="0" borderId="31" xfId="0" applyNumberFormat="1" applyFont="1" applyBorder="1" applyAlignment="1">
      <alignment horizontal="center" vertical="center"/>
    </xf>
    <xf numFmtId="170" fontId="15" fillId="0" borderId="26" xfId="0" applyNumberFormat="1" applyFont="1" applyBorder="1" applyAlignment="1">
      <alignment horizontal="center" vertical="center"/>
    </xf>
    <xf numFmtId="170" fontId="16" fillId="0" borderId="33" xfId="0" applyNumberFormat="1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9" xfId="0" applyFill="1" applyBorder="1" applyAlignment="1"/>
    <xf numFmtId="0" fontId="11" fillId="0" borderId="5" xfId="0" applyFont="1" applyFill="1" applyBorder="1" applyAlignment="1">
      <alignment horizontal="center"/>
    </xf>
    <xf numFmtId="0" fontId="17" fillId="8" borderId="24" xfId="0" applyFont="1" applyFill="1" applyBorder="1" applyAlignment="1">
      <alignment horizontal="center"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27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169" fontId="19" fillId="0" borderId="26" xfId="0" applyNumberFormat="1" applyFont="1" applyBorder="1" applyAlignment="1">
      <alignment vertical="center"/>
    </xf>
    <xf numFmtId="0" fontId="14" fillId="11" borderId="22" xfId="0" applyFont="1" applyFill="1" applyBorder="1" applyAlignment="1">
      <alignment vertical="center"/>
    </xf>
    <xf numFmtId="10" fontId="20" fillId="11" borderId="1" xfId="0" applyNumberFormat="1" applyFont="1" applyFill="1" applyBorder="1" applyAlignment="1">
      <alignment horizontal="center" vertical="center"/>
    </xf>
    <xf numFmtId="10" fontId="20" fillId="11" borderId="26" xfId="0" applyNumberFormat="1" applyFont="1" applyFill="1" applyBorder="1" applyAlignment="1">
      <alignment horizontal="center" vertical="center"/>
    </xf>
    <xf numFmtId="166" fontId="20" fillId="11" borderId="24" xfId="0" applyNumberFormat="1" applyFont="1" applyFill="1" applyBorder="1" applyAlignment="1">
      <alignment horizontal="center" vertical="center"/>
    </xf>
    <xf numFmtId="170" fontId="15" fillId="0" borderId="33" xfId="0" applyNumberFormat="1" applyFont="1" applyBorder="1" applyAlignment="1">
      <alignment horizontal="center" vertical="center"/>
    </xf>
    <xf numFmtId="0" fontId="14" fillId="11" borderId="24" xfId="0" applyFont="1" applyFill="1" applyBorder="1" applyAlignment="1">
      <alignment horizontal="center" vertical="center"/>
    </xf>
    <xf numFmtId="10" fontId="20" fillId="11" borderId="22" xfId="0" applyNumberFormat="1" applyFont="1" applyFill="1" applyBorder="1" applyAlignment="1">
      <alignment horizontal="center" vertical="center"/>
    </xf>
    <xf numFmtId="0" fontId="14" fillId="11" borderId="25" xfId="0" applyFont="1" applyFill="1" applyBorder="1" applyAlignment="1">
      <alignment horizontal="center" vertical="center"/>
    </xf>
    <xf numFmtId="10" fontId="20" fillId="11" borderId="23" xfId="0" applyNumberFormat="1" applyFont="1" applyFill="1" applyBorder="1" applyAlignment="1">
      <alignment horizontal="center" vertical="center"/>
    </xf>
    <xf numFmtId="0" fontId="14" fillId="11" borderId="26" xfId="0" applyFont="1" applyFill="1" applyBorder="1" applyAlignment="1">
      <alignment horizontal="center" vertical="center"/>
    </xf>
    <xf numFmtId="166" fontId="20" fillId="11" borderId="23" xfId="0" applyNumberFormat="1" applyFont="1" applyFill="1" applyBorder="1" applyAlignment="1">
      <alignment horizontal="center" vertical="center"/>
    </xf>
    <xf numFmtId="166" fontId="20" fillId="11" borderId="28" xfId="0" applyNumberFormat="1" applyFont="1" applyFill="1" applyBorder="1" applyAlignment="1">
      <alignment horizontal="center" vertical="center"/>
    </xf>
    <xf numFmtId="0" fontId="15" fillId="0" borderId="0" xfId="0" applyFont="1"/>
    <xf numFmtId="0" fontId="19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0" fontId="19" fillId="0" borderId="24" xfId="0" applyNumberFormat="1" applyFont="1" applyBorder="1" applyAlignment="1">
      <alignment horizontal="center" vertical="center"/>
    </xf>
    <xf numFmtId="10" fontId="19" fillId="0" borderId="21" xfId="0" applyNumberFormat="1" applyFont="1" applyBorder="1" applyAlignment="1">
      <alignment horizontal="center" vertical="center"/>
    </xf>
    <xf numFmtId="10" fontId="19" fillId="0" borderId="22" xfId="0" applyNumberFormat="1" applyFont="1" applyBorder="1" applyAlignment="1">
      <alignment horizontal="center" vertical="center"/>
    </xf>
    <xf numFmtId="10" fontId="19" fillId="0" borderId="25" xfId="0" applyNumberFormat="1" applyFont="1" applyBorder="1" applyAlignment="1">
      <alignment horizontal="center" vertical="center"/>
    </xf>
    <xf numFmtId="10" fontId="19" fillId="0" borderId="0" xfId="0" applyNumberFormat="1" applyFont="1" applyBorder="1" applyAlignment="1">
      <alignment horizontal="center" vertical="center"/>
    </xf>
    <xf numFmtId="10" fontId="19" fillId="0" borderId="23" xfId="0" applyNumberFormat="1" applyFont="1" applyBorder="1" applyAlignment="1">
      <alignment horizontal="center" vertical="center"/>
    </xf>
    <xf numFmtId="10" fontId="0" fillId="0" borderId="0" xfId="0" applyNumberFormat="1" applyBorder="1"/>
    <xf numFmtId="10" fontId="7" fillId="7" borderId="25" xfId="0" applyNumberFormat="1" applyFont="1" applyFill="1" applyBorder="1" applyAlignment="1">
      <alignment horizontal="center"/>
    </xf>
    <xf numFmtId="10" fontId="7" fillId="7" borderId="0" xfId="0" applyNumberFormat="1" applyFont="1" applyFill="1" applyBorder="1" applyAlignment="1">
      <alignment horizontal="center"/>
    </xf>
    <xf numFmtId="10" fontId="7" fillId="7" borderId="23" xfId="0" applyNumberFormat="1" applyFont="1" applyFill="1" applyBorder="1" applyAlignment="1">
      <alignment horizontal="center"/>
    </xf>
    <xf numFmtId="10" fontId="7" fillId="7" borderId="0" xfId="0" applyNumberFormat="1" applyFont="1" applyFill="1" applyAlignment="1">
      <alignment horizontal="center"/>
    </xf>
    <xf numFmtId="166" fontId="7" fillId="7" borderId="0" xfId="0" applyNumberFormat="1" applyFont="1" applyFill="1" applyAlignment="1">
      <alignment horizontal="center"/>
    </xf>
    <xf numFmtId="10" fontId="7" fillId="7" borderId="26" xfId="0" applyNumberFormat="1" applyFont="1" applyFill="1" applyBorder="1" applyAlignment="1">
      <alignment horizontal="center"/>
    </xf>
    <xf numFmtId="10" fontId="7" fillId="7" borderId="27" xfId="0" applyNumberFormat="1" applyFont="1" applyFill="1" applyBorder="1" applyAlignment="1">
      <alignment horizontal="center"/>
    </xf>
    <xf numFmtId="10" fontId="7" fillId="7" borderId="28" xfId="0" applyNumberFormat="1" applyFont="1" applyFill="1" applyBorder="1" applyAlignment="1">
      <alignment horizontal="center"/>
    </xf>
    <xf numFmtId="10" fontId="7" fillId="7" borderId="24" xfId="0" applyNumberFormat="1" applyFont="1" applyFill="1" applyBorder="1" applyAlignment="1">
      <alignment horizontal="center"/>
    </xf>
    <xf numFmtId="10" fontId="7" fillId="7" borderId="21" xfId="0" applyNumberFormat="1" applyFont="1" applyFill="1" applyBorder="1" applyAlignment="1">
      <alignment horizontal="center"/>
    </xf>
    <xf numFmtId="10" fontId="7" fillId="7" borderId="22" xfId="0" applyNumberFormat="1" applyFont="1" applyFill="1" applyBorder="1" applyAlignment="1">
      <alignment horizontal="center"/>
    </xf>
    <xf numFmtId="166" fontId="7" fillId="7" borderId="0" xfId="0" applyNumberFormat="1" applyFont="1" applyFill="1" applyBorder="1" applyAlignment="1">
      <alignment horizontal="center"/>
    </xf>
    <xf numFmtId="10" fontId="19" fillId="0" borderId="0" xfId="0" applyNumberFormat="1" applyFont="1" applyFill="1" applyBorder="1" applyAlignment="1">
      <alignment horizontal="center" vertical="center"/>
    </xf>
    <xf numFmtId="166" fontId="19" fillId="0" borderId="0" xfId="0" applyNumberFormat="1" applyFont="1" applyBorder="1" applyAlignment="1">
      <alignment horizontal="center"/>
    </xf>
    <xf numFmtId="10" fontId="21" fillId="9" borderId="0" xfId="0" applyNumberFormat="1" applyFont="1" applyFill="1" applyAlignment="1">
      <alignment horizontal="center" vertical="center"/>
    </xf>
    <xf numFmtId="10" fontId="21" fillId="10" borderId="0" xfId="0" applyNumberFormat="1" applyFont="1" applyFill="1" applyAlignment="1">
      <alignment horizontal="center" vertical="center"/>
    </xf>
    <xf numFmtId="10" fontId="19" fillId="7" borderId="0" xfId="0" applyNumberFormat="1" applyFont="1" applyFill="1" applyBorder="1" applyAlignment="1">
      <alignment horizontal="center" vertical="center"/>
    </xf>
    <xf numFmtId="166" fontId="19" fillId="7" borderId="0" xfId="0" applyNumberFormat="1" applyFont="1" applyFill="1" applyBorder="1" applyAlignment="1">
      <alignment horizontal="center"/>
    </xf>
    <xf numFmtId="166" fontId="19" fillId="0" borderId="31" xfId="0" applyNumberFormat="1" applyFont="1" applyBorder="1" applyAlignment="1">
      <alignment horizontal="center" vertical="center"/>
    </xf>
    <xf numFmtId="0" fontId="19" fillId="0" borderId="31" xfId="0" applyFont="1" applyBorder="1" applyAlignment="1"/>
    <xf numFmtId="166" fontId="19" fillId="0" borderId="32" xfId="0" applyNumberFormat="1" applyFont="1" applyBorder="1" applyAlignment="1">
      <alignment horizontal="center" vertical="center"/>
    </xf>
    <xf numFmtId="0" fontId="19" fillId="0" borderId="32" xfId="0" applyFont="1" applyBorder="1" applyAlignment="1"/>
    <xf numFmtId="166" fontId="19" fillId="0" borderId="33" xfId="0" applyNumberFormat="1" applyFont="1" applyBorder="1" applyAlignment="1">
      <alignment horizontal="center" vertical="center"/>
    </xf>
    <xf numFmtId="0" fontId="19" fillId="0" borderId="33" xfId="0" applyFont="1" applyBorder="1" applyAlignment="1"/>
    <xf numFmtId="10" fontId="19" fillId="0" borderId="24" xfId="0" applyNumberFormat="1" applyFont="1" applyBorder="1" applyAlignment="1">
      <alignment horizontal="center"/>
    </xf>
    <xf numFmtId="10" fontId="19" fillId="0" borderId="22" xfId="0" applyNumberFormat="1" applyFont="1" applyBorder="1" applyAlignment="1">
      <alignment horizontal="center"/>
    </xf>
    <xf numFmtId="166" fontId="19" fillId="0" borderId="21" xfId="0" applyNumberFormat="1" applyFont="1" applyBorder="1"/>
    <xf numFmtId="10" fontId="19" fillId="0" borderId="25" xfId="0" applyNumberFormat="1" applyFont="1" applyBorder="1" applyAlignment="1">
      <alignment horizontal="center"/>
    </xf>
    <xf numFmtId="10" fontId="19" fillId="0" borderId="23" xfId="0" applyNumberFormat="1" applyFont="1" applyBorder="1" applyAlignment="1">
      <alignment horizontal="center"/>
    </xf>
    <xf numFmtId="166" fontId="19" fillId="0" borderId="0" xfId="0" applyNumberFormat="1" applyFont="1" applyBorder="1" applyAlignment="1">
      <alignment horizontal="center" vertical="center"/>
    </xf>
    <xf numFmtId="10" fontId="19" fillId="0" borderId="26" xfId="0" applyNumberFormat="1" applyFont="1" applyFill="1" applyBorder="1" applyAlignment="1">
      <alignment horizontal="center"/>
    </xf>
    <xf numFmtId="10" fontId="19" fillId="0" borderId="28" xfId="0" applyNumberFormat="1" applyFont="1" applyFill="1" applyBorder="1" applyAlignment="1">
      <alignment horizontal="center"/>
    </xf>
    <xf numFmtId="10" fontId="19" fillId="0" borderId="26" xfId="0" applyNumberFormat="1" applyFont="1" applyBorder="1" applyAlignment="1">
      <alignment horizontal="center" vertical="center"/>
    </xf>
    <xf numFmtId="10" fontId="19" fillId="0" borderId="27" xfId="0" applyNumberFormat="1" applyFont="1" applyBorder="1" applyAlignment="1">
      <alignment horizontal="center" vertical="center"/>
    </xf>
    <xf numFmtId="166" fontId="19" fillId="0" borderId="27" xfId="0" applyNumberFormat="1" applyFont="1" applyBorder="1" applyAlignment="1">
      <alignment horizontal="center" vertical="center"/>
    </xf>
    <xf numFmtId="10" fontId="19" fillId="0" borderId="28" xfId="0" applyNumberFormat="1" applyFont="1" applyBorder="1" applyAlignment="1">
      <alignment horizontal="center" vertical="center"/>
    </xf>
    <xf numFmtId="0" fontId="22" fillId="8" borderId="31" xfId="0" applyFont="1" applyFill="1" applyBorder="1" applyAlignment="1">
      <alignment horizontal="center" vertical="center"/>
    </xf>
    <xf numFmtId="0" fontId="22" fillId="8" borderId="33" xfId="0" applyFont="1" applyFill="1" applyBorder="1" applyAlignment="1">
      <alignment horizontal="center" vertical="center"/>
    </xf>
    <xf numFmtId="0" fontId="23" fillId="8" borderId="31" xfId="0" applyFont="1" applyFill="1" applyBorder="1" applyAlignment="1">
      <alignment horizontal="center" vertical="center"/>
    </xf>
    <xf numFmtId="0" fontId="23" fillId="6" borderId="31" xfId="0" applyFont="1" applyFill="1" applyBorder="1" applyAlignment="1">
      <alignment horizontal="center" vertical="center"/>
    </xf>
    <xf numFmtId="0" fontId="23" fillId="8" borderId="33" xfId="0" applyFont="1" applyFill="1" applyBorder="1" applyAlignment="1">
      <alignment horizontal="center" vertical="center"/>
    </xf>
    <xf numFmtId="0" fontId="23" fillId="6" borderId="33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10" fontId="16" fillId="8" borderId="1" xfId="0" applyNumberFormat="1" applyFont="1" applyFill="1" applyBorder="1" applyAlignment="1">
      <alignment horizontal="center" vertical="center"/>
    </xf>
    <xf numFmtId="0" fontId="16" fillId="8" borderId="31" xfId="0" applyFont="1" applyFill="1" applyBorder="1" applyAlignment="1">
      <alignment horizontal="center" vertical="center"/>
    </xf>
    <xf numFmtId="10" fontId="16" fillId="8" borderId="31" xfId="0" applyNumberFormat="1" applyFont="1" applyFill="1" applyBorder="1" applyAlignment="1">
      <alignment horizontal="center" vertical="center"/>
    </xf>
    <xf numFmtId="10" fontId="24" fillId="2" borderId="3" xfId="1" applyNumberFormat="1" applyFont="1" applyBorder="1" applyAlignment="1">
      <alignment horizontal="center" vertical="center"/>
    </xf>
    <xf numFmtId="10" fontId="24" fillId="2" borderId="0" xfId="1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10" fontId="15" fillId="0" borderId="22" xfId="0" applyNumberFormat="1" applyFont="1" applyBorder="1" applyAlignment="1">
      <alignment horizontal="center" vertical="center"/>
    </xf>
    <xf numFmtId="10" fontId="15" fillId="0" borderId="23" xfId="0" applyNumberFormat="1" applyFont="1" applyBorder="1" applyAlignment="1">
      <alignment horizontal="center" vertical="center"/>
    </xf>
    <xf numFmtId="10" fontId="15" fillId="0" borderId="28" xfId="0" applyNumberFormat="1" applyFont="1" applyBorder="1" applyAlignment="1">
      <alignment horizontal="center" vertical="center"/>
    </xf>
    <xf numFmtId="10" fontId="15" fillId="0" borderId="0" xfId="0" applyNumberFormat="1" applyFont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15" fillId="0" borderId="0" xfId="0" applyFont="1" applyFill="1" applyBorder="1" applyAlignment="1"/>
    <xf numFmtId="0" fontId="15" fillId="0" borderId="9" xfId="0" applyFont="1" applyFill="1" applyBorder="1" applyAlignment="1"/>
    <xf numFmtId="0" fontId="15" fillId="0" borderId="27" xfId="0" applyFont="1" applyFill="1" applyBorder="1" applyAlignment="1"/>
    <xf numFmtId="0" fontId="17" fillId="8" borderId="31" xfId="0" applyFont="1" applyFill="1" applyBorder="1" applyAlignment="1">
      <alignment horizontal="center" vertical="center"/>
    </xf>
    <xf numFmtId="0" fontId="17" fillId="8" borderId="2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22" fillId="8" borderId="28" xfId="0" applyFont="1" applyFill="1" applyBorder="1" applyAlignment="1">
      <alignment horizontal="center" vertical="center"/>
    </xf>
    <xf numFmtId="0" fontId="22" fillId="8" borderId="26" xfId="0" applyFont="1" applyFill="1" applyBorder="1" applyAlignment="1">
      <alignment horizontal="center" vertical="center"/>
    </xf>
    <xf numFmtId="0" fontId="25" fillId="11" borderId="24" xfId="0" applyFont="1" applyFill="1" applyBorder="1" applyAlignment="1">
      <alignment vertical="center"/>
    </xf>
    <xf numFmtId="0" fontId="25" fillId="11" borderId="25" xfId="0" applyFont="1" applyFill="1" applyBorder="1" applyAlignment="1">
      <alignment vertical="center"/>
    </xf>
    <xf numFmtId="0" fontId="19" fillId="7" borderId="0" xfId="0" applyFont="1" applyFill="1" applyAlignment="1">
      <alignment horizontal="center"/>
    </xf>
    <xf numFmtId="0" fontId="25" fillId="11" borderId="24" xfId="0" applyFont="1" applyFill="1" applyBorder="1" applyAlignment="1">
      <alignment horizontal="left" vertical="center"/>
    </xf>
    <xf numFmtId="0" fontId="25" fillId="11" borderId="25" xfId="0" applyFont="1" applyFill="1" applyBorder="1" applyAlignment="1">
      <alignment horizontal="left" vertical="center"/>
    </xf>
    <xf numFmtId="10" fontId="26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5" borderId="0" xfId="0" applyFont="1" applyFill="1" applyBorder="1" applyAlignment="1">
      <alignment horizontal="center" vertical="center"/>
    </xf>
    <xf numFmtId="0" fontId="27" fillId="5" borderId="27" xfId="0" applyFont="1" applyFill="1" applyBorder="1" applyAlignment="1">
      <alignment horizontal="center" vertical="center"/>
    </xf>
    <xf numFmtId="0" fontId="28" fillId="5" borderId="0" xfId="0" applyFont="1" applyFill="1" applyBorder="1" applyAlignment="1">
      <alignment horizontal="center" vertical="center"/>
    </xf>
    <xf numFmtId="0" fontId="28" fillId="5" borderId="27" xfId="0" applyFont="1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colors>
    <mruColors>
      <color rgb="FFB40018"/>
      <color rgb="FFB22D3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Efficient Frontier between Stocks/Bonds/Commodities</a:t>
            </a:r>
          </a:p>
          <a:p>
            <a:pPr>
              <a:defRPr sz="2000"/>
            </a:pPr>
            <a:r>
              <a:rPr lang="en-US" sz="2000"/>
              <a:t>(Adjusted Returns)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776097166533197"/>
          <c:y val="0.183473097965845"/>
          <c:w val="0.895292580311252"/>
          <c:h val="0.703627856544083"/>
        </c:manualLayout>
      </c:layout>
      <c:scatterChart>
        <c:scatterStyle val="lineMarker"/>
        <c:varyColors val="0"/>
        <c:ser>
          <c:idx val="0"/>
          <c:order val="0"/>
          <c:tx>
            <c:v>CAL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57150" cap="rnd">
                <a:solidFill>
                  <a:schemeClr val="accent1">
                    <a:alpha val="0"/>
                  </a:schemeClr>
                </a:solidFill>
              </a:ln>
              <a:effectLst/>
            </c:spPr>
            <c:trendlineType val="log"/>
            <c:dispRSqr val="0"/>
            <c:dispEq val="0"/>
          </c:trendline>
          <c:xVal>
            <c:numRef>
              <c:f>'Efficient Frontier'!$AK$95:$AK$104</c:f>
              <c:numCache>
                <c:formatCode>0,000</c:formatCode>
                <c:ptCount val="10"/>
                <c:pt idx="0">
                  <c:v>0.0</c:v>
                </c:pt>
                <c:pt idx="1">
                  <c:v>0.0418778732556112</c:v>
                </c:pt>
                <c:pt idx="2">
                  <c:v>0.0818778732556112</c:v>
                </c:pt>
                <c:pt idx="3">
                  <c:v>0.121877873255611</c:v>
                </c:pt>
                <c:pt idx="4">
                  <c:v>0.161877873255611</c:v>
                </c:pt>
                <c:pt idx="5">
                  <c:v>0.201877873255611</c:v>
                </c:pt>
                <c:pt idx="6">
                  <c:v>0.241877873255611</c:v>
                </c:pt>
                <c:pt idx="7">
                  <c:v>0.281877873255611</c:v>
                </c:pt>
                <c:pt idx="8">
                  <c:v>0.321877873255611</c:v>
                </c:pt>
                <c:pt idx="9">
                  <c:v>0.361877873255611</c:v>
                </c:pt>
              </c:numCache>
            </c:numRef>
          </c:xVal>
          <c:yVal>
            <c:numRef>
              <c:f>'Efficient Frontier'!$AL$95:$AL$104</c:f>
              <c:numCache>
                <c:formatCode>General</c:formatCode>
                <c:ptCount val="10"/>
                <c:pt idx="0">
                  <c:v>0.0418778732556112</c:v>
                </c:pt>
                <c:pt idx="1">
                  <c:v>0.112590273344854</c:v>
                </c:pt>
                <c:pt idx="2">
                  <c:v>0.180131812197731</c:v>
                </c:pt>
                <c:pt idx="3">
                  <c:v>0.247673351050608</c:v>
                </c:pt>
                <c:pt idx="4">
                  <c:v>0.315214889903485</c:v>
                </c:pt>
                <c:pt idx="5">
                  <c:v>0.382756428756362</c:v>
                </c:pt>
                <c:pt idx="6">
                  <c:v>0.450297967609238</c:v>
                </c:pt>
                <c:pt idx="7">
                  <c:v>0.517839506462115</c:v>
                </c:pt>
                <c:pt idx="8">
                  <c:v>0.585381045314992</c:v>
                </c:pt>
                <c:pt idx="9">
                  <c:v>0.652922584167869</c:v>
                </c:pt>
              </c:numCache>
            </c:numRef>
          </c:yVal>
          <c:smooth val="0"/>
        </c:ser>
        <c:ser>
          <c:idx val="1"/>
          <c:order val="1"/>
          <c:tx>
            <c:v>Efficient Frontier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10"/>
            <c:spPr>
              <a:solidFill>
                <a:srgbClr val="FF0000"/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'Efficient Frontier'!$AT$95:$AT$115</c:f>
              <c:numCache>
                <c:formatCode>0.00%</c:formatCode>
                <c:ptCount val="21"/>
                <c:pt idx="0">
                  <c:v>0.4099</c:v>
                </c:pt>
                <c:pt idx="1">
                  <c:v>0.3728</c:v>
                </c:pt>
                <c:pt idx="2">
                  <c:v>0.3378</c:v>
                </c:pt>
                <c:pt idx="3">
                  <c:v>0.3057</c:v>
                </c:pt>
                <c:pt idx="4">
                  <c:v>0.2773</c:v>
                </c:pt>
                <c:pt idx="5">
                  <c:v>0.254</c:v>
                </c:pt>
                <c:pt idx="6">
                  <c:v>0.2373</c:v>
                </c:pt>
                <c:pt idx="7">
                  <c:v>0.2287</c:v>
                </c:pt>
                <c:pt idx="8">
                  <c:v>0.2239</c:v>
                </c:pt>
                <c:pt idx="9">
                  <c:v>0.2219</c:v>
                </c:pt>
                <c:pt idx="10">
                  <c:v>0.2197</c:v>
                </c:pt>
                <c:pt idx="11">
                  <c:v>0.2193</c:v>
                </c:pt>
                <c:pt idx="12">
                  <c:v>0.2216</c:v>
                </c:pt>
                <c:pt idx="13">
                  <c:v>0.2264</c:v>
                </c:pt>
                <c:pt idx="14">
                  <c:v>0.2302</c:v>
                </c:pt>
                <c:pt idx="15">
                  <c:v>0.2365</c:v>
                </c:pt>
                <c:pt idx="16">
                  <c:v>0.2452</c:v>
                </c:pt>
                <c:pt idx="17">
                  <c:v>0.2561</c:v>
                </c:pt>
                <c:pt idx="18">
                  <c:v>0.2547</c:v>
                </c:pt>
                <c:pt idx="19">
                  <c:v>0.2642</c:v>
                </c:pt>
                <c:pt idx="20">
                  <c:v>0.2755</c:v>
                </c:pt>
              </c:numCache>
            </c:numRef>
          </c:xVal>
          <c:yVal>
            <c:numRef>
              <c:f>'Efficient Frontier'!$AS$95:$AS$115</c:f>
              <c:numCache>
                <c:formatCode>0.00%</c:formatCode>
                <c:ptCount val="21"/>
                <c:pt idx="0">
                  <c:v>0.5629</c:v>
                </c:pt>
                <c:pt idx="1">
                  <c:v>0.5429</c:v>
                </c:pt>
                <c:pt idx="2">
                  <c:v>0.5228</c:v>
                </c:pt>
                <c:pt idx="3">
                  <c:v>0.5028</c:v>
                </c:pt>
                <c:pt idx="4">
                  <c:v>0.4827</c:v>
                </c:pt>
                <c:pt idx="5">
                  <c:v>0.4627</c:v>
                </c:pt>
                <c:pt idx="6">
                  <c:v>0.4426</c:v>
                </c:pt>
                <c:pt idx="7">
                  <c:v>0.4226</c:v>
                </c:pt>
                <c:pt idx="8">
                  <c:v>0.404</c:v>
                </c:pt>
                <c:pt idx="9">
                  <c:v>0.3854</c:v>
                </c:pt>
                <c:pt idx="10">
                  <c:v>0.3653</c:v>
                </c:pt>
                <c:pt idx="11">
                  <c:v>0.3467</c:v>
                </c:pt>
                <c:pt idx="12">
                  <c:v>0.3281</c:v>
                </c:pt>
                <c:pt idx="13">
                  <c:v>0.3081</c:v>
                </c:pt>
                <c:pt idx="14">
                  <c:v>0.2895</c:v>
                </c:pt>
                <c:pt idx="15">
                  <c:v>0.2709</c:v>
                </c:pt>
                <c:pt idx="16">
                  <c:v>0.2523</c:v>
                </c:pt>
                <c:pt idx="17">
                  <c:v>0.2337</c:v>
                </c:pt>
                <c:pt idx="18">
                  <c:v>0.2322</c:v>
                </c:pt>
                <c:pt idx="19">
                  <c:v>0.2136</c:v>
                </c:pt>
                <c:pt idx="20">
                  <c:v>0.195</c:v>
                </c:pt>
              </c:numCache>
            </c:numRef>
          </c:yVal>
          <c:smooth val="0"/>
        </c:ser>
        <c:ser>
          <c:idx val="2"/>
          <c:order val="2"/>
          <c:tx>
            <c:v>Tangency Portfolio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diamond"/>
            <c:size val="30"/>
            <c:spPr>
              <a:solidFill>
                <a:srgbClr val="FF0000"/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dPt>
            <c:idx val="0"/>
            <c:marker>
              <c:symbol val="diamond"/>
              <c:size val="30"/>
              <c:spPr>
                <a:solidFill>
                  <a:srgbClr val="FFFF00"/>
                </a:solidFill>
                <a:ln>
                  <a:noFill/>
                </a:ln>
                <a:effectLst>
                  <a:glow rad="63500">
                    <a:schemeClr val="accent3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</c:dPt>
          <c:xVal>
            <c:numRef>
              <c:f>'Efficient Frontier'!$AT$101</c:f>
              <c:numCache>
                <c:formatCode>0.00%</c:formatCode>
                <c:ptCount val="1"/>
                <c:pt idx="0">
                  <c:v>0.2373</c:v>
                </c:pt>
              </c:numCache>
            </c:numRef>
          </c:xVal>
          <c:yVal>
            <c:numRef>
              <c:f>'Efficient Frontier'!$AS$101</c:f>
              <c:numCache>
                <c:formatCode>0.00%</c:formatCode>
                <c:ptCount val="1"/>
                <c:pt idx="0">
                  <c:v>0.4426</c:v>
                </c:pt>
              </c:numCache>
            </c:numRef>
          </c:yVal>
          <c:smooth val="0"/>
        </c:ser>
        <c:ser>
          <c:idx val="3"/>
          <c:order val="3"/>
          <c:tx>
            <c:v>Minimum Portfolio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diamond"/>
            <c:size val="31"/>
            <c:spPr>
              <a:solidFill>
                <a:srgbClr val="00B0F0"/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'Efficient Frontier'!$AT$106</c:f>
              <c:numCache>
                <c:formatCode>0.00%</c:formatCode>
                <c:ptCount val="1"/>
                <c:pt idx="0">
                  <c:v>0.2193</c:v>
                </c:pt>
              </c:numCache>
            </c:numRef>
          </c:xVal>
          <c:yVal>
            <c:numRef>
              <c:f>'Efficient Frontier'!$AS$106</c:f>
              <c:numCache>
                <c:formatCode>0.00%</c:formatCode>
                <c:ptCount val="1"/>
                <c:pt idx="0">
                  <c:v>0.3467</c:v>
                </c:pt>
              </c:numCache>
            </c:numRef>
          </c:yVal>
          <c:smooth val="0"/>
        </c:ser>
        <c:dLbls>
          <c:dLblPos val="b"/>
          <c:showLegendKey val="0"/>
          <c:showVal val="0"/>
          <c:showCatName val="0"/>
          <c:showSerName val="0"/>
          <c:showPercent val="0"/>
          <c:showBubbleSize val="0"/>
        </c:dLbls>
        <c:axId val="-25650592"/>
        <c:axId val="68555488"/>
      </c:scatterChart>
      <c:valAx>
        <c:axId val="-2565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Annualized</a:t>
                </a:r>
                <a:r>
                  <a:rPr lang="en-US" sz="2000" baseline="0"/>
                  <a:t> Standard Deviation</a:t>
                </a:r>
                <a:endParaRPr 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55488"/>
        <c:crosses val="autoZero"/>
        <c:crossBetween val="midCat"/>
      </c:valAx>
      <c:valAx>
        <c:axId val="6855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Annualized</a:t>
                </a:r>
                <a:r>
                  <a:rPr lang="en-US" sz="2000" baseline="0"/>
                  <a:t> Expected Return</a:t>
                </a:r>
                <a:endParaRPr 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5650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4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dk1">
        <a:lumMod val="75000"/>
        <a:lumOff val="25000"/>
      </a:schemeClr>
    </a:solidFill>
    <a:ln w="57150" cap="flat" cmpd="sng" algn="ctr">
      <a:solidFill>
        <a:schemeClr val="dk1">
          <a:lumMod val="15000"/>
          <a:lumOff val="85000"/>
        </a:schemeClr>
      </a:solidFill>
      <a:round/>
    </a:ln>
    <a:effectLst>
      <a:glow>
        <a:schemeClr val="accent1">
          <a:alpha val="4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5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500"/>
              <a:t>Utility Function vs Risk Aversion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5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Min Volatility Portfolio</c:v>
          </c:tx>
          <c:spPr>
            <a:ln w="47625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'Efficient Frontier'!$AD$196:$AD$205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'Efficient Frontier'!$AE$196:$AE$205</c:f>
              <c:numCache>
                <c:formatCode>0.00%</c:formatCode>
                <c:ptCount val="10"/>
                <c:pt idx="0">
                  <c:v>0.239560518406958</c:v>
                </c:pt>
                <c:pt idx="1">
                  <c:v>0.2236619489458</c:v>
                </c:pt>
                <c:pt idx="2">
                  <c:v>0.207763379484643</c:v>
                </c:pt>
                <c:pt idx="3">
                  <c:v>0.191864810023485</c:v>
                </c:pt>
                <c:pt idx="4">
                  <c:v>0.175966240562327</c:v>
                </c:pt>
                <c:pt idx="5">
                  <c:v>0.16006767110117</c:v>
                </c:pt>
                <c:pt idx="6">
                  <c:v>0.144169101640012</c:v>
                </c:pt>
                <c:pt idx="7">
                  <c:v>0.128270532178855</c:v>
                </c:pt>
                <c:pt idx="8">
                  <c:v>0.112371962717697</c:v>
                </c:pt>
                <c:pt idx="9">
                  <c:v>0.0964733932565396</c:v>
                </c:pt>
              </c:numCache>
            </c:numRef>
          </c:yVal>
          <c:smooth val="0"/>
        </c:ser>
        <c:ser>
          <c:idx val="1"/>
          <c:order val="1"/>
          <c:tx>
            <c:v>Max SR Portfolio</c:v>
          </c:tx>
          <c:spPr>
            <a:ln w="25400" cap="flat" cmpd="dbl" algn="ctr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2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'Efficient Frontier'!$AD$181:$AD$190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'Efficient Frontier'!$AE$181:$AE$190</c:f>
              <c:numCache>
                <c:formatCode>0.00%</c:formatCode>
                <c:ptCount val="10"/>
                <c:pt idx="0">
                  <c:v>0.448279765114523</c:v>
                </c:pt>
                <c:pt idx="1">
                  <c:v>0.418886495403289</c:v>
                </c:pt>
                <c:pt idx="2">
                  <c:v>0.389493225692055</c:v>
                </c:pt>
                <c:pt idx="3">
                  <c:v>0.360099955980822</c:v>
                </c:pt>
                <c:pt idx="4">
                  <c:v>0.330706686269588</c:v>
                </c:pt>
                <c:pt idx="5">
                  <c:v>0.301313416558354</c:v>
                </c:pt>
                <c:pt idx="6">
                  <c:v>0.27192014684712</c:v>
                </c:pt>
                <c:pt idx="7">
                  <c:v>0.242526877135886</c:v>
                </c:pt>
                <c:pt idx="8">
                  <c:v>0.213133607424652</c:v>
                </c:pt>
                <c:pt idx="9">
                  <c:v>0.183740337713419</c:v>
                </c:pt>
              </c:numCache>
            </c:numRef>
          </c:yVal>
          <c:smooth val="0"/>
        </c:ser>
        <c:ser>
          <c:idx val="2"/>
          <c:order val="2"/>
          <c:tx>
            <c:v>Risk-Free Rate</c:v>
          </c:tx>
          <c:spPr>
            <a:ln w="60325" cap="flat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3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'Efficient Frontier'!$AL$184:$AL$193</c:f>
              <c:numCache>
                <c:formatCode>General</c:formatCode>
                <c:ptCount val="10"/>
                <c:pt idx="0">
                  <c:v>1.0</c:v>
                </c:pt>
                <c:pt idx="1">
                  <c:v>10.0</c:v>
                </c:pt>
              </c:numCache>
            </c:numRef>
          </c:xVal>
          <c:yVal>
            <c:numRef>
              <c:f>'Efficient Frontier'!$AM$184:$AM$193</c:f>
              <c:numCache>
                <c:formatCode>0.00%</c:formatCode>
                <c:ptCount val="10"/>
                <c:pt idx="0">
                  <c:v>0.0418778732556112</c:v>
                </c:pt>
                <c:pt idx="1">
                  <c:v>0.0418778732556112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50496"/>
        <c:axId val="69231712"/>
      </c:scatterChart>
      <c:valAx>
        <c:axId val="6915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7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700"/>
                  <a:t>Risk Aversion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7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31712"/>
        <c:crosses val="autoZero"/>
        <c:crossBetween val="midCat"/>
      </c:valAx>
      <c:valAx>
        <c:axId val="6923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700"/>
                  <a:t>Utility Function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7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5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364703</xdr:colOff>
      <xdr:row>106</xdr:row>
      <xdr:rowOff>244474</xdr:rowOff>
    </xdr:from>
    <xdr:to>
      <xdr:col>40</xdr:col>
      <xdr:colOff>833872</xdr:colOff>
      <xdr:row>143</xdr:row>
      <xdr:rowOff>118874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1259751</xdr:colOff>
      <xdr:row>124</xdr:row>
      <xdr:rowOff>114522</xdr:rowOff>
    </xdr:from>
    <xdr:to>
      <xdr:col>36</xdr:col>
      <xdr:colOff>2286892</xdr:colOff>
      <xdr:row>127</xdr:row>
      <xdr:rowOff>149726</xdr:rowOff>
    </xdr:to>
    <xdr:cxnSp macro="">
      <xdr:nvCxnSpPr>
        <xdr:cNvPr id="11" name="Straight Arrow Connector 10"/>
        <xdr:cNvCxnSpPr/>
      </xdr:nvCxnSpPr>
      <xdr:spPr>
        <a:xfrm flipV="1">
          <a:off x="38216751" y="34048922"/>
          <a:ext cx="1027141" cy="1025804"/>
        </a:xfrm>
        <a:prstGeom prst="straightConnector1">
          <a:avLst/>
        </a:prstGeom>
        <a:ln w="53975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797190</xdr:colOff>
      <xdr:row>177</xdr:row>
      <xdr:rowOff>143219</xdr:rowOff>
    </xdr:from>
    <xdr:to>
      <xdr:col>36</xdr:col>
      <xdr:colOff>1392408</xdr:colOff>
      <xdr:row>203</xdr:row>
      <xdr:rowOff>107108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0.4442</cdr:x>
      <cdr:y>0.31082</cdr:y>
    </cdr:from>
    <cdr:to>
      <cdr:x>0.52612</cdr:x>
      <cdr:y>0.41164</cdr:y>
    </cdr:to>
    <cdr:cxnSp macro="">
      <cdr:nvCxnSpPr>
        <cdr:cNvPr id="3" name="Straight Arrow Connector 2"/>
        <cdr:cNvCxnSpPr/>
      </cdr:nvCxnSpPr>
      <cdr:spPr>
        <a:xfrm xmlns:a="http://schemas.openxmlformats.org/drawingml/2006/main">
          <a:off x="6512872" y="2959607"/>
          <a:ext cx="1201143" cy="959978"/>
        </a:xfrm>
        <a:prstGeom xmlns:a="http://schemas.openxmlformats.org/drawingml/2006/main" prst="straightConnector1">
          <a:avLst/>
        </a:prstGeom>
        <a:ln xmlns:a="http://schemas.openxmlformats.org/drawingml/2006/main" w="47625">
          <a:solidFill>
            <a:schemeClr val="accent4">
              <a:lumMod val="40000"/>
              <a:lumOff val="60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0.34472</cdr:x>
      <cdr:y>0.25525</cdr:y>
    </cdr:from>
    <cdr:to>
      <cdr:x>0.54389</cdr:x>
      <cdr:y>0.3116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5054207" y="2430497"/>
          <a:ext cx="2920310" cy="5365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300">
              <a:solidFill>
                <a:schemeClr val="accent4">
                  <a:lumMod val="40000"/>
                  <a:lumOff val="60000"/>
                </a:schemeClr>
              </a:solidFill>
            </a:rPr>
            <a:t>Tangency</a:t>
          </a:r>
          <a:r>
            <a:rPr lang="en-US" sz="2300" baseline="0">
              <a:solidFill>
                <a:schemeClr val="accent4">
                  <a:lumMod val="40000"/>
                  <a:lumOff val="60000"/>
                </a:schemeClr>
              </a:solidFill>
            </a:rPr>
            <a:t> Portfolio (M)</a:t>
          </a:r>
          <a:endParaRPr lang="en-US" sz="2300">
            <a:solidFill>
              <a:schemeClr val="accent4">
                <a:lumMod val="40000"/>
                <a:lumOff val="6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0.00346</cdr:x>
      <cdr:y>0.00534</cdr:y>
    </cdr:from>
    <cdr:to>
      <cdr:x>0.20264</cdr:x>
      <cdr:y>0.06169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50800" y="50800"/>
          <a:ext cx="2920310" cy="5365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300">
              <a:solidFill>
                <a:schemeClr val="accent4">
                  <a:lumMod val="40000"/>
                  <a:lumOff val="60000"/>
                </a:schemeClr>
              </a:solidFill>
            </a:rPr>
            <a:t>Tangency</a:t>
          </a:r>
          <a:r>
            <a:rPr lang="en-US" sz="2300" baseline="0">
              <a:solidFill>
                <a:schemeClr val="accent4">
                  <a:lumMod val="40000"/>
                  <a:lumOff val="60000"/>
                </a:schemeClr>
              </a:solidFill>
            </a:rPr>
            <a:t> Portfolio (M)</a:t>
          </a:r>
          <a:endParaRPr lang="en-US" sz="2300">
            <a:solidFill>
              <a:schemeClr val="accent4">
                <a:lumMod val="40000"/>
                <a:lumOff val="6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0.29923</cdr:x>
      <cdr:y>0.68833</cdr:y>
    </cdr:from>
    <cdr:to>
      <cdr:x>0.54541</cdr:x>
      <cdr:y>0.73513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4387324" y="6554260"/>
          <a:ext cx="3609474" cy="4456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300">
              <a:solidFill>
                <a:schemeClr val="accent4">
                  <a:lumMod val="40000"/>
                  <a:lumOff val="60000"/>
                </a:schemeClr>
              </a:solidFill>
            </a:rPr>
            <a:t>Minimum Volatility Portfolio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18"/>
  <sheetViews>
    <sheetView tabSelected="1" topLeftCell="AA164" zoomScale="83" workbookViewId="0">
      <selection activeCell="AC180" sqref="AC180"/>
    </sheetView>
  </sheetViews>
  <sheetFormatPr baseColWidth="10" defaultColWidth="8.83203125" defaultRowHeight="15" x14ac:dyDescent="0.2"/>
  <cols>
    <col min="1" max="1" width="21.1640625" customWidth="1"/>
    <col min="2" max="12" width="8.83203125" style="2"/>
    <col min="13" max="13" width="15.6640625" style="2" customWidth="1"/>
    <col min="14" max="14" width="15" style="2" customWidth="1"/>
    <col min="26" max="26" width="17.1640625" customWidth="1"/>
    <col min="27" max="27" width="15.6640625" customWidth="1"/>
    <col min="29" max="29" width="16.1640625" customWidth="1"/>
    <col min="30" max="30" width="38.83203125" customWidth="1"/>
    <col min="31" max="31" width="32.83203125" customWidth="1"/>
    <col min="32" max="32" width="30.1640625" customWidth="1"/>
    <col min="33" max="33" width="23.33203125" customWidth="1"/>
    <col min="34" max="34" width="22.6640625" customWidth="1"/>
    <col min="35" max="35" width="21.6640625" customWidth="1"/>
    <col min="36" max="36" width="34.33203125" customWidth="1"/>
    <col min="37" max="37" width="36.83203125" customWidth="1"/>
    <col min="38" max="38" width="31.1640625" customWidth="1"/>
    <col min="39" max="39" width="17.5" customWidth="1"/>
    <col min="40" max="40" width="31.83203125" customWidth="1"/>
    <col min="41" max="41" width="20" customWidth="1"/>
    <col min="42" max="42" width="18.6640625" customWidth="1"/>
    <col min="43" max="43" width="20.6640625" customWidth="1"/>
    <col min="44" max="44" width="28.6640625" customWidth="1"/>
    <col min="45" max="45" width="25.6640625" customWidth="1"/>
    <col min="46" max="46" width="25.83203125" customWidth="1"/>
    <col min="47" max="47" width="24.6640625" customWidth="1"/>
    <col min="48" max="48" width="20.33203125" customWidth="1"/>
    <col min="50" max="50" width="17" customWidth="1"/>
    <col min="51" max="51" width="29.5" customWidth="1"/>
    <col min="52" max="52" width="24.83203125" customWidth="1"/>
    <col min="53" max="54" width="18.33203125" customWidth="1"/>
    <col min="55" max="55" width="17" customWidth="1"/>
    <col min="56" max="56" width="18.83203125" customWidth="1"/>
    <col min="57" max="57" width="16" customWidth="1"/>
    <col min="58" max="58" width="18.33203125" customWidth="1"/>
    <col min="59" max="59" width="13" customWidth="1"/>
    <col min="60" max="60" width="16" customWidth="1"/>
    <col min="61" max="61" width="17.5" customWidth="1"/>
  </cols>
  <sheetData>
    <row r="1" spans="1:61" ht="27" customHeight="1" thickBot="1" x14ac:dyDescent="0.25">
      <c r="A1" s="8"/>
      <c r="B1" s="20" t="s">
        <v>19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0" t="s">
        <v>20</v>
      </c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174" t="s">
        <v>34</v>
      </c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</row>
    <row r="2" spans="1:61" ht="21" customHeight="1" thickBot="1" x14ac:dyDescent="0.3">
      <c r="A2" s="16"/>
      <c r="B2" s="12" t="s">
        <v>14</v>
      </c>
      <c r="C2" s="13"/>
      <c r="D2" s="13"/>
      <c r="E2" s="13"/>
      <c r="F2" s="13"/>
      <c r="G2" s="13"/>
      <c r="H2" s="13"/>
      <c r="I2" s="13" t="s">
        <v>15</v>
      </c>
      <c r="J2" s="13"/>
      <c r="K2" s="13" t="s">
        <v>16</v>
      </c>
      <c r="L2" s="13"/>
      <c r="M2" s="14" t="s">
        <v>17</v>
      </c>
      <c r="N2" s="15" t="s">
        <v>18</v>
      </c>
      <c r="O2" s="12" t="s">
        <v>14</v>
      </c>
      <c r="P2" s="13"/>
      <c r="Q2" s="13"/>
      <c r="R2" s="13"/>
      <c r="S2" s="13"/>
      <c r="T2" s="13"/>
      <c r="U2" s="13"/>
      <c r="V2" s="13" t="s">
        <v>15</v>
      </c>
      <c r="W2" s="13"/>
      <c r="X2" s="13" t="s">
        <v>16</v>
      </c>
      <c r="Y2" s="13"/>
      <c r="Z2" s="14" t="s">
        <v>17</v>
      </c>
      <c r="AA2" s="15" t="s">
        <v>18</v>
      </c>
      <c r="AB2" s="174"/>
      <c r="AC2" s="175"/>
      <c r="AD2" s="175"/>
      <c r="AE2" s="175"/>
      <c r="AF2" s="175"/>
      <c r="AG2" s="175"/>
      <c r="AH2" s="175"/>
      <c r="AI2" s="175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5"/>
      <c r="AV2" s="175"/>
    </row>
    <row r="3" spans="1:61" ht="16" thickBot="1" x14ac:dyDescent="0.25">
      <c r="A3" s="10" t="s">
        <v>0</v>
      </c>
      <c r="B3" s="9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  <c r="N3" s="11" t="s">
        <v>13</v>
      </c>
      <c r="O3" s="9" t="s">
        <v>1</v>
      </c>
      <c r="P3" s="10" t="s">
        <v>2</v>
      </c>
      <c r="Q3" s="10" t="s">
        <v>3</v>
      </c>
      <c r="R3" s="10" t="s">
        <v>4</v>
      </c>
      <c r="S3" s="10" t="s">
        <v>5</v>
      </c>
      <c r="T3" s="10" t="s">
        <v>6</v>
      </c>
      <c r="U3" s="10" t="s">
        <v>7</v>
      </c>
      <c r="V3" s="10" t="s">
        <v>8</v>
      </c>
      <c r="W3" s="10" t="s">
        <v>9</v>
      </c>
      <c r="X3" s="10" t="s">
        <v>10</v>
      </c>
      <c r="Y3" s="10" t="s">
        <v>11</v>
      </c>
      <c r="Z3" s="10" t="s">
        <v>12</v>
      </c>
      <c r="AA3" s="11" t="s">
        <v>13</v>
      </c>
    </row>
    <row r="4" spans="1:61" ht="16" customHeight="1" thickBot="1" x14ac:dyDescent="0.25">
      <c r="A4" s="17">
        <v>42006</v>
      </c>
      <c r="B4" s="1">
        <v>100.21645355224609</v>
      </c>
      <c r="C4" s="2">
        <v>41.864841461181641</v>
      </c>
      <c r="D4" s="2">
        <v>308.51998901367188</v>
      </c>
      <c r="E4" s="2">
        <v>523.37310791015625</v>
      </c>
      <c r="F4" s="2">
        <v>78.449996948242188</v>
      </c>
      <c r="G4" s="2">
        <v>49.84857177734375</v>
      </c>
      <c r="H4" s="2">
        <v>19.39515495300293</v>
      </c>
      <c r="I4" s="2">
        <v>71.956642150878906</v>
      </c>
      <c r="J4" s="2">
        <v>123.0699996948242</v>
      </c>
      <c r="K4" s="2">
        <v>794.8499755859375</v>
      </c>
      <c r="L4" s="2">
        <v>315.03201293945312</v>
      </c>
      <c r="M4" s="2">
        <v>1.499999966472387E-2</v>
      </c>
      <c r="N4" s="3">
        <v>2058.199951171875</v>
      </c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E4" s="46" t="s">
        <v>1</v>
      </c>
      <c r="AF4" s="46" t="s">
        <v>2</v>
      </c>
      <c r="AG4" s="46" t="s">
        <v>3</v>
      </c>
      <c r="AH4" s="46" t="s">
        <v>4</v>
      </c>
      <c r="AI4" s="46" t="s">
        <v>5</v>
      </c>
      <c r="AJ4" s="46" t="s">
        <v>6</v>
      </c>
      <c r="AK4" s="46" t="s">
        <v>7</v>
      </c>
      <c r="AL4" s="46" t="s">
        <v>8</v>
      </c>
      <c r="AM4" s="46" t="s">
        <v>9</v>
      </c>
      <c r="AN4" s="46" t="s">
        <v>10</v>
      </c>
      <c r="AO4" s="46" t="s">
        <v>11</v>
      </c>
      <c r="AP4" s="46" t="s">
        <v>12</v>
      </c>
      <c r="AT4" s="53" t="s">
        <v>26</v>
      </c>
      <c r="AU4" s="54"/>
      <c r="AV4" s="53" t="s">
        <v>27</v>
      </c>
      <c r="AW4" s="54"/>
      <c r="AX4" s="53" t="s">
        <v>28</v>
      </c>
      <c r="AY4" s="57"/>
    </row>
    <row r="5" spans="1:61" ht="16" customHeight="1" x14ac:dyDescent="0.2">
      <c r="A5" s="18">
        <v>42009</v>
      </c>
      <c r="B5" s="1">
        <v>97.393180847167969</v>
      </c>
      <c r="C5" s="2">
        <v>41.479866027832031</v>
      </c>
      <c r="D5" s="2">
        <v>302.19000244140619</v>
      </c>
      <c r="E5" s="2">
        <v>512.4630126953125</v>
      </c>
      <c r="F5" s="2">
        <v>77.19000244140625</v>
      </c>
      <c r="G5" s="2">
        <v>47.311428070068359</v>
      </c>
      <c r="H5" s="2">
        <v>19.067571640014648</v>
      </c>
      <c r="I5" s="2">
        <v>69.855422973632812</v>
      </c>
      <c r="J5" s="2">
        <v>121.0299987792969</v>
      </c>
      <c r="K5" s="2">
        <v>793.20001220703125</v>
      </c>
      <c r="L5" s="2">
        <v>274.4739990234375</v>
      </c>
      <c r="M5" s="2">
        <v>3.0000000260770321E-3</v>
      </c>
      <c r="N5" s="3">
        <v>2020.579956054688</v>
      </c>
      <c r="O5" s="4">
        <f>(B5/B4)-1</f>
        <v>-2.8171748300854227E-2</v>
      </c>
      <c r="P5" s="4">
        <f t="shared" ref="P5:AA20" si="0">(C5/C4)-1</f>
        <v>-9.1956739811512866E-3</v>
      </c>
      <c r="Q5" s="4">
        <f t="shared" si="0"/>
        <v>-2.051726564785139E-2</v>
      </c>
      <c r="R5" s="4">
        <f t="shared" si="0"/>
        <v>-2.0845731372037934E-2</v>
      </c>
      <c r="S5" s="4">
        <f t="shared" si="0"/>
        <v>-1.6061116072027759E-2</v>
      </c>
      <c r="T5" s="4">
        <f t="shared" si="0"/>
        <v>-5.0897019048167125E-2</v>
      </c>
      <c r="U5" s="4">
        <f t="shared" si="0"/>
        <v>-1.6889955959725977E-2</v>
      </c>
      <c r="V5" s="4">
        <f t="shared" si="0"/>
        <v>-2.920118441380648E-2</v>
      </c>
      <c r="W5" s="4">
        <f t="shared" si="0"/>
        <v>-1.6575939876378287E-2</v>
      </c>
      <c r="X5" s="4">
        <f t="shared" si="0"/>
        <v>-2.0758173612447361E-3</v>
      </c>
      <c r="Y5" s="4">
        <f t="shared" si="0"/>
        <v>-0.12874251584016183</v>
      </c>
      <c r="Z5" s="4">
        <f t="shared" si="0"/>
        <v>-0.79999999379118258</v>
      </c>
      <c r="AA5" s="23">
        <f t="shared" si="0"/>
        <v>-1.8278105145113521E-2</v>
      </c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T5" s="55"/>
      <c r="AU5" s="45"/>
      <c r="AV5" s="55"/>
      <c r="AW5" s="45"/>
      <c r="AX5" s="55"/>
      <c r="AY5" s="58"/>
    </row>
    <row r="6" spans="1:61" ht="19" customHeight="1" x14ac:dyDescent="0.2">
      <c r="A6" s="18">
        <v>42010</v>
      </c>
      <c r="B6" s="1">
        <v>97.402374267578125</v>
      </c>
      <c r="C6" s="2">
        <v>40.871036529541023</v>
      </c>
      <c r="D6" s="2">
        <v>295.29000854492188</v>
      </c>
      <c r="E6" s="2">
        <v>500.58563232421881</v>
      </c>
      <c r="F6" s="2">
        <v>76.150001525878906</v>
      </c>
      <c r="G6" s="2">
        <v>46.501426696777337</v>
      </c>
      <c r="H6" s="2">
        <v>18.489475250244141</v>
      </c>
      <c r="I6" s="2">
        <v>69.738693237304688</v>
      </c>
      <c r="J6" s="2">
        <v>117.36000061035161</v>
      </c>
      <c r="K6" s="2">
        <v>800.4000244140625</v>
      </c>
      <c r="L6" s="2">
        <v>286.18899536132812</v>
      </c>
      <c r="M6" s="2">
        <v>1.9999999552965161E-2</v>
      </c>
      <c r="N6" s="3">
        <v>2002.609985351562</v>
      </c>
      <c r="O6" s="1">
        <f t="shared" ref="O6:O69" si="1">(B6/B5)-1</f>
        <v>9.4394908659811705E-5</v>
      </c>
      <c r="P6" s="1">
        <f t="shared" si="0"/>
        <v>-1.4677711299320495E-2</v>
      </c>
      <c r="Q6" s="1">
        <f t="shared" si="0"/>
        <v>-2.2833296405370684E-2</v>
      </c>
      <c r="R6" s="1">
        <f t="shared" si="0"/>
        <v>-2.3177049029595942E-2</v>
      </c>
      <c r="S6" s="1">
        <f t="shared" si="0"/>
        <v>-1.3473259264589199E-2</v>
      </c>
      <c r="T6" s="1">
        <f t="shared" si="0"/>
        <v>-1.7120628278043282E-2</v>
      </c>
      <c r="U6" s="1">
        <f t="shared" si="0"/>
        <v>-3.0318301705358874E-2</v>
      </c>
      <c r="V6" s="1">
        <f t="shared" si="0"/>
        <v>-1.6710189611504056E-3</v>
      </c>
      <c r="W6" s="1">
        <f t="shared" si="0"/>
        <v>-3.0323045575152752E-2</v>
      </c>
      <c r="X6" s="1">
        <f t="shared" si="0"/>
        <v>9.0771710744148582E-3</v>
      </c>
      <c r="Y6" s="1">
        <f t="shared" si="0"/>
        <v>4.268162514326268E-2</v>
      </c>
      <c r="Z6" s="1">
        <f t="shared" si="0"/>
        <v>5.6666664597060956</v>
      </c>
      <c r="AA6" s="24">
        <f t="shared" si="0"/>
        <v>-8.8934717229470772E-3</v>
      </c>
      <c r="AC6" s="44" t="s">
        <v>21</v>
      </c>
      <c r="AD6" s="40" t="s">
        <v>23</v>
      </c>
      <c r="AE6" s="51">
        <f>AVERAGE(O5:O1318)*252</f>
        <v>0.24245092364152859</v>
      </c>
      <c r="AF6" s="51">
        <f>AVERAGE(P5:P1318)*252</f>
        <v>0.31434689670493637</v>
      </c>
      <c r="AG6" s="51">
        <f>AVERAGE(Q5:Q1318)*252</f>
        <v>0.44016477515610303</v>
      </c>
      <c r="AH6" s="51">
        <f>AVERAGE(R5:R1318)*252</f>
        <v>0.20456355299709994</v>
      </c>
      <c r="AI6" s="51">
        <f>AVERAGE(S5:S1318)*252</f>
        <v>0.20289686184478448</v>
      </c>
      <c r="AJ6" s="51">
        <f>AVERAGE(T5:T1318)*252</f>
        <v>0.50752695965809269</v>
      </c>
      <c r="AK6" s="51">
        <f>AVERAGE(U5:U1318)*252</f>
        <v>0.62505646773061208</v>
      </c>
      <c r="AL6" s="51">
        <f>AVERAGE(V5:V1318)*252</f>
        <v>0.13270360442509191</v>
      </c>
      <c r="AM6" s="51">
        <f>AVERAGE(W5:W1318)*252</f>
        <v>0.22014876612428258</v>
      </c>
      <c r="AN6" s="51">
        <f>AVERAGE(X5:X1318)*252</f>
        <v>0.24296032011340121</v>
      </c>
      <c r="AO6" s="51">
        <f>AVERAGE(Y5:Y1318) * 252</f>
        <v>0.88286318677076503</v>
      </c>
      <c r="AP6" s="51">
        <f>AVERAGE(Z5:Z1318)</f>
        <v>4.1877873255611223E-2</v>
      </c>
      <c r="AR6" s="44" t="s">
        <v>21</v>
      </c>
      <c r="AS6" s="40" t="s">
        <v>23</v>
      </c>
      <c r="AT6" s="69">
        <f>AVERAGE(AE6:AK7)</f>
        <v>0.36242949110473671</v>
      </c>
      <c r="AU6" s="72"/>
      <c r="AV6" s="72">
        <f>AVERAGE(AL6:AM7)</f>
        <v>0.17642618527468723</v>
      </c>
      <c r="AW6" s="72"/>
      <c r="AX6" s="72">
        <f>AVERAGE(AN6:AO7)</f>
        <v>0.56291175344208311</v>
      </c>
      <c r="AY6" s="72"/>
    </row>
    <row r="7" spans="1:61" ht="19" customHeight="1" x14ac:dyDescent="0.2">
      <c r="A7" s="18">
        <v>42011</v>
      </c>
      <c r="B7" s="1">
        <v>98.768150329589844</v>
      </c>
      <c r="C7" s="2">
        <v>41.39031982421875</v>
      </c>
      <c r="D7" s="2">
        <v>298.42001342773438</v>
      </c>
      <c r="E7" s="2">
        <v>499.72799682617188</v>
      </c>
      <c r="F7" s="2">
        <v>76.150001525878906</v>
      </c>
      <c r="G7" s="2">
        <v>46.74285888671875</v>
      </c>
      <c r="H7" s="2">
        <v>18.44129753112793</v>
      </c>
      <c r="I7" s="2">
        <v>71.003311157226562</v>
      </c>
      <c r="J7" s="2">
        <v>120.6600036621094</v>
      </c>
      <c r="K7" s="2">
        <v>792.45001220703125</v>
      </c>
      <c r="L7" s="2">
        <v>294.33700561523438</v>
      </c>
      <c r="M7" s="2">
        <v>1.9999999552965161E-2</v>
      </c>
      <c r="N7" s="3">
        <v>2025.900024414062</v>
      </c>
      <c r="O7" s="1">
        <f t="shared" si="1"/>
        <v>1.4021999692325204E-2</v>
      </c>
      <c r="P7" s="1">
        <f t="shared" si="0"/>
        <v>1.2705410451295807E-2</v>
      </c>
      <c r="Q7" s="1">
        <f t="shared" si="0"/>
        <v>1.0599765627817836E-2</v>
      </c>
      <c r="R7" s="1">
        <f t="shared" si="0"/>
        <v>-1.7132643101739342E-3</v>
      </c>
      <c r="S7" s="1">
        <f t="shared" si="0"/>
        <v>0</v>
      </c>
      <c r="T7" s="1">
        <f t="shared" si="0"/>
        <v>5.1919308092571725E-3</v>
      </c>
      <c r="U7" s="1">
        <f t="shared" si="0"/>
        <v>-2.6056834206571455E-3</v>
      </c>
      <c r="V7" s="1">
        <f t="shared" si="0"/>
        <v>1.8133662407735063E-2</v>
      </c>
      <c r="W7" s="1">
        <f t="shared" si="0"/>
        <v>2.8118635264106517E-2</v>
      </c>
      <c r="X7" s="1">
        <f t="shared" si="0"/>
        <v>-9.9325486813310881E-3</v>
      </c>
      <c r="Y7" s="1">
        <f t="shared" si="0"/>
        <v>2.8470732229305185E-2</v>
      </c>
      <c r="Z7" s="1">
        <f t="shared" si="0"/>
        <v>0</v>
      </c>
      <c r="AA7" s="24">
        <f t="shared" si="0"/>
        <v>1.162984267174294E-2</v>
      </c>
      <c r="AC7" s="44"/>
      <c r="AD7" s="4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R7" s="44"/>
      <c r="AS7" s="41"/>
      <c r="AT7" s="70"/>
      <c r="AU7" s="73"/>
      <c r="AV7" s="73"/>
      <c r="AW7" s="73"/>
      <c r="AX7" s="73"/>
      <c r="AY7" s="73"/>
    </row>
    <row r="8" spans="1:61" ht="19" customHeight="1" x14ac:dyDescent="0.2">
      <c r="A8" s="18">
        <v>42012</v>
      </c>
      <c r="B8" s="1">
        <v>102.5630722045898</v>
      </c>
      <c r="C8" s="2">
        <v>42.607944488525391</v>
      </c>
      <c r="D8" s="2">
        <v>300.45999145507812</v>
      </c>
      <c r="E8" s="2">
        <v>501.30368041992188</v>
      </c>
      <c r="F8" s="2">
        <v>78.180000305175781</v>
      </c>
      <c r="G8" s="2">
        <v>47.779998779296882</v>
      </c>
      <c r="H8" s="2">
        <v>19.135011672973629</v>
      </c>
      <c r="I8" s="2">
        <v>72.8905029296875</v>
      </c>
      <c r="J8" s="2">
        <v>123.9700012207031</v>
      </c>
      <c r="K8" s="2">
        <v>793.0999755859375</v>
      </c>
      <c r="L8" s="2">
        <v>283.3489990234375</v>
      </c>
      <c r="M8" s="2">
        <v>1.7999999225139621E-2</v>
      </c>
      <c r="N8" s="3">
        <v>2062.139892578125</v>
      </c>
      <c r="O8" s="1">
        <f t="shared" si="1"/>
        <v>3.8422526516253219E-2</v>
      </c>
      <c r="P8" s="1">
        <f t="shared" si="0"/>
        <v>2.9418102335951879E-2</v>
      </c>
      <c r="Q8" s="1">
        <f t="shared" si="0"/>
        <v>6.8359290113018112E-3</v>
      </c>
      <c r="R8" s="1">
        <f t="shared" si="0"/>
        <v>3.1530824843861716E-3</v>
      </c>
      <c r="S8" s="1">
        <f t="shared" si="0"/>
        <v>2.6657895451348113E-2</v>
      </c>
      <c r="T8" s="1">
        <f t="shared" si="0"/>
        <v>2.2188199808052866E-2</v>
      </c>
      <c r="U8" s="1">
        <f t="shared" si="0"/>
        <v>3.761742581696037E-2</v>
      </c>
      <c r="V8" s="1">
        <f t="shared" si="0"/>
        <v>2.6578926274044123E-2</v>
      </c>
      <c r="W8" s="1">
        <f t="shared" si="0"/>
        <v>2.7432433765399722E-2</v>
      </c>
      <c r="X8" s="1">
        <f t="shared" si="0"/>
        <v>8.2019479953832075E-4</v>
      </c>
      <c r="Y8" s="1">
        <f t="shared" si="0"/>
        <v>-3.7331379956214938E-2</v>
      </c>
      <c r="Z8" s="1">
        <f t="shared" si="0"/>
        <v>-0.10000001862645158</v>
      </c>
      <c r="AA8" s="24">
        <f t="shared" si="0"/>
        <v>1.7888280629516418E-2</v>
      </c>
      <c r="AC8" s="44" t="s">
        <v>22</v>
      </c>
      <c r="AD8" s="42" t="s">
        <v>24</v>
      </c>
      <c r="AE8" s="51">
        <f>_xlfn.VAR.P(O5:O318)*252</f>
        <v>7.4683616173499723E-2</v>
      </c>
      <c r="AF8" s="51">
        <f>_xlfn.VAR.P(P5:P318)*252</f>
        <v>8.0079556382321601E-2</v>
      </c>
      <c r="AG8" s="51">
        <f>_xlfn.VAR.P(Q5:Q318)*252</f>
        <v>0.12825172196367171</v>
      </c>
      <c r="AH8" s="51">
        <f>_xlfn.VAR.P(R5:R318)*252</f>
        <v>8.348377330299353E-2</v>
      </c>
      <c r="AI8" s="51">
        <f>_xlfn.VAR.P(S5:S318)*252</f>
        <v>9.1677333329337127E-2</v>
      </c>
      <c r="AJ8" s="51">
        <f>_xlfn.VAR.P(T5:T318)*252</f>
        <v>0.25876760768639512</v>
      </c>
      <c r="AK8" s="51">
        <f>_xlfn.VAR.P(U5:U318)*252</f>
        <v>0.12555161695748099</v>
      </c>
      <c r="AL8" s="51">
        <f>_xlfn.VAR.P(V5:V318)*252</f>
        <v>9.1129612973148838E-2</v>
      </c>
      <c r="AM8" s="51">
        <f>_xlfn.VAR.P(W5:W318)*252</f>
        <v>0.18326358086822178</v>
      </c>
      <c r="AN8" s="51">
        <f>_xlfn.VAR.P(X5:X318)*252</f>
        <v>9.4598766991613181E-2</v>
      </c>
      <c r="AO8" s="51">
        <f>_xlfn.VAR.P(Y5:Y318)*252</f>
        <v>0.40858506407218009</v>
      </c>
      <c r="AP8" s="51"/>
      <c r="AR8" s="44" t="s">
        <v>22</v>
      </c>
      <c r="AS8" s="42" t="s">
        <v>24</v>
      </c>
      <c r="AT8" s="69">
        <f>AVERAGE(AE8:AK9)</f>
        <v>0.12035646082795712</v>
      </c>
      <c r="AU8" s="72"/>
      <c r="AV8" s="72">
        <f>AVERAGE(AL8:AM9)</f>
        <v>0.13719659692068531</v>
      </c>
      <c r="AW8" s="72"/>
      <c r="AX8" s="72">
        <f>AVERAGE(AN8:AO9)</f>
        <v>0.25159191553189664</v>
      </c>
      <c r="AY8" s="72"/>
    </row>
    <row r="9" spans="1:61" ht="19" customHeight="1" x14ac:dyDescent="0.2">
      <c r="A9" s="18">
        <v>42013</v>
      </c>
      <c r="B9" s="1">
        <v>102.6730499267578</v>
      </c>
      <c r="C9" s="2">
        <v>42.24981689453125</v>
      </c>
      <c r="D9" s="2">
        <v>296.92999267578119</v>
      </c>
      <c r="E9" s="2">
        <v>494.81149291992188</v>
      </c>
      <c r="F9" s="2">
        <v>77.739997863769531</v>
      </c>
      <c r="G9" s="2">
        <v>47.041427612304688</v>
      </c>
      <c r="H9" s="2">
        <v>19.212099075317379</v>
      </c>
      <c r="I9" s="2">
        <v>72.618125915527344</v>
      </c>
      <c r="J9" s="2">
        <v>122.2099990844727</v>
      </c>
      <c r="K9" s="2">
        <v>800.1500244140625</v>
      </c>
      <c r="L9" s="2">
        <v>290.40798950195312</v>
      </c>
      <c r="M9" s="2">
        <v>1.499999966472387E-2</v>
      </c>
      <c r="N9" s="3">
        <v>2044.81005859375</v>
      </c>
      <c r="O9" s="1">
        <f t="shared" si="1"/>
        <v>1.0722935634046582E-3</v>
      </c>
      <c r="P9" s="1">
        <f t="shared" si="0"/>
        <v>-8.4051835471806724E-3</v>
      </c>
      <c r="Q9" s="1">
        <f t="shared" si="0"/>
        <v>-1.174864833817546E-2</v>
      </c>
      <c r="R9" s="1">
        <f t="shared" si="0"/>
        <v>-1.295060809160975E-2</v>
      </c>
      <c r="S9" s="1">
        <f t="shared" si="0"/>
        <v>-5.6280690673918832E-3</v>
      </c>
      <c r="T9" s="1">
        <f t="shared" si="0"/>
        <v>-1.5457747715812431E-2</v>
      </c>
      <c r="U9" s="1">
        <f t="shared" si="0"/>
        <v>4.0286049290803039E-3</v>
      </c>
      <c r="V9" s="1">
        <f t="shared" si="0"/>
        <v>-3.7367970203594503E-3</v>
      </c>
      <c r="W9" s="1">
        <f t="shared" si="0"/>
        <v>-1.4197000233121537E-2</v>
      </c>
      <c r="X9" s="1">
        <f t="shared" si="0"/>
        <v>8.8892309231460853E-3</v>
      </c>
      <c r="Y9" s="1">
        <f t="shared" si="0"/>
        <v>2.4912706601556422E-2</v>
      </c>
      <c r="Z9" s="1">
        <f t="shared" si="0"/>
        <v>-0.16666664941995191</v>
      </c>
      <c r="AA9" s="24">
        <f t="shared" si="0"/>
        <v>-8.403811034715436E-3</v>
      </c>
      <c r="AC9" s="44"/>
      <c r="AD9" s="43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R9" s="44"/>
      <c r="AS9" s="43"/>
      <c r="AT9" s="70"/>
      <c r="AU9" s="73"/>
      <c r="AV9" s="73"/>
      <c r="AW9" s="73"/>
      <c r="AX9" s="73"/>
      <c r="AY9" s="73"/>
    </row>
    <row r="10" spans="1:61" ht="19" customHeight="1" x14ac:dyDescent="0.2">
      <c r="A10" s="18">
        <v>42016</v>
      </c>
      <c r="B10" s="1">
        <v>100.1431198120117</v>
      </c>
      <c r="C10" s="2">
        <v>41.721588134765618</v>
      </c>
      <c r="D10" s="2">
        <v>291.41000366210938</v>
      </c>
      <c r="E10" s="2">
        <v>491.201416015625</v>
      </c>
      <c r="F10" s="2">
        <v>76.720001220703125</v>
      </c>
      <c r="G10" s="2">
        <v>45.547142028808587</v>
      </c>
      <c r="H10" s="2">
        <v>18.971221923828121</v>
      </c>
      <c r="I10" s="2">
        <v>70.234809875488281</v>
      </c>
      <c r="J10" s="2">
        <v>118.30999755859381</v>
      </c>
      <c r="K10" s="2">
        <v>814.0999755859375</v>
      </c>
      <c r="L10" s="2">
        <v>267.79598999023438</v>
      </c>
      <c r="M10" s="2">
        <v>1.30000002682209E-2</v>
      </c>
      <c r="N10" s="3">
        <v>2028.260009765625</v>
      </c>
      <c r="O10" s="1">
        <f t="shared" si="1"/>
        <v>-2.4640644419843705E-2</v>
      </c>
      <c r="P10" s="1">
        <f t="shared" si="0"/>
        <v>-1.2502510036534797E-2</v>
      </c>
      <c r="Q10" s="1">
        <f t="shared" si="0"/>
        <v>-1.8590203582765419E-2</v>
      </c>
      <c r="R10" s="1">
        <f t="shared" si="0"/>
        <v>-7.295863083117804E-3</v>
      </c>
      <c r="S10" s="1">
        <f t="shared" si="0"/>
        <v>-1.3120615784603329E-2</v>
      </c>
      <c r="T10" s="1">
        <f t="shared" si="0"/>
        <v>-3.1765311117072481E-2</v>
      </c>
      <c r="U10" s="1">
        <f t="shared" si="0"/>
        <v>-1.2537784161165577E-2</v>
      </c>
      <c r="V10" s="1">
        <f t="shared" si="0"/>
        <v>-3.2819850553723273E-2</v>
      </c>
      <c r="W10" s="1">
        <f t="shared" si="0"/>
        <v>-3.1912294862085466E-2</v>
      </c>
      <c r="X10" s="1">
        <f t="shared" si="0"/>
        <v>1.7434169526008958E-2</v>
      </c>
      <c r="Y10" s="1">
        <f t="shared" si="0"/>
        <v>-7.7862869924818945E-2</v>
      </c>
      <c r="Z10" s="1">
        <f t="shared" si="0"/>
        <v>-0.13333329608042943</v>
      </c>
      <c r="AA10" s="24">
        <f t="shared" si="0"/>
        <v>-8.0936851609125782E-3</v>
      </c>
      <c r="AC10" s="44"/>
      <c r="AD10" s="42" t="s">
        <v>25</v>
      </c>
      <c r="AE10" s="51">
        <f>AE8^(1/2)</f>
        <v>0.27328303308749285</v>
      </c>
      <c r="AF10" s="51">
        <f t="shared" ref="AF10:AO10" si="2">AF8^(1/2)</f>
        <v>0.28298331467123922</v>
      </c>
      <c r="AG10" s="51">
        <f t="shared" si="2"/>
        <v>0.35812249575204252</v>
      </c>
      <c r="AH10" s="51">
        <f t="shared" si="2"/>
        <v>0.28893558677150438</v>
      </c>
      <c r="AI10" s="51">
        <f t="shared" si="2"/>
        <v>0.30278265031097329</v>
      </c>
      <c r="AJ10" s="51">
        <f t="shared" si="2"/>
        <v>0.50869205585147004</v>
      </c>
      <c r="AK10" s="51">
        <f t="shared" si="2"/>
        <v>0.35433263603213433</v>
      </c>
      <c r="AL10" s="51">
        <f t="shared" si="2"/>
        <v>0.30187681754839812</v>
      </c>
      <c r="AM10" s="51">
        <f t="shared" si="2"/>
        <v>0.42809295820910415</v>
      </c>
      <c r="AN10" s="51">
        <f t="shared" si="2"/>
        <v>0.30756912555003496</v>
      </c>
      <c r="AO10" s="51">
        <f t="shared" si="2"/>
        <v>0.63920658950935427</v>
      </c>
      <c r="AP10" s="51"/>
      <c r="AR10" s="44"/>
      <c r="AS10" s="42" t="s">
        <v>25</v>
      </c>
      <c r="AT10" s="69">
        <f>AVERAGE(AE10:AK11)</f>
        <v>0.33844739606812235</v>
      </c>
      <c r="AU10" s="72"/>
      <c r="AV10" s="72">
        <f>AVERAGE(AL10:AM11)</f>
        <v>0.36498488787875116</v>
      </c>
      <c r="AW10" s="72"/>
      <c r="AX10" s="72">
        <f>AVERAGE(AN10:AO11)</f>
        <v>0.47338785752969459</v>
      </c>
      <c r="AY10" s="72"/>
    </row>
    <row r="11" spans="1:61" ht="19" customHeight="1" x14ac:dyDescent="0.2">
      <c r="A11" s="18">
        <v>42017</v>
      </c>
      <c r="B11" s="1">
        <v>101.0322799682617</v>
      </c>
      <c r="C11" s="2">
        <v>41.5067138671875</v>
      </c>
      <c r="D11" s="2">
        <v>294.739990234375</v>
      </c>
      <c r="E11" s="2">
        <v>494.82147216796881</v>
      </c>
      <c r="F11" s="2">
        <v>76.449996948242188</v>
      </c>
      <c r="G11" s="2">
        <v>46.255714416503913</v>
      </c>
      <c r="H11" s="2">
        <v>18.942316055297852</v>
      </c>
      <c r="I11" s="2">
        <v>70.17645263671875</v>
      </c>
      <c r="J11" s="2">
        <v>120.59999847412109</v>
      </c>
      <c r="K11" s="2">
        <v>815.70001220703125</v>
      </c>
      <c r="L11" s="2">
        <v>225.8609924316406</v>
      </c>
      <c r="M11" s="2">
        <v>2.300000004470348E-2</v>
      </c>
      <c r="N11" s="3">
        <v>2023.030029296875</v>
      </c>
      <c r="O11" s="1">
        <f t="shared" si="1"/>
        <v>8.8788941059467774E-3</v>
      </c>
      <c r="P11" s="1">
        <f t="shared" si="0"/>
        <v>-5.1501938728709673E-3</v>
      </c>
      <c r="Q11" s="1">
        <f t="shared" si="0"/>
        <v>1.1427152569980947E-2</v>
      </c>
      <c r="R11" s="1">
        <f t="shared" si="0"/>
        <v>7.3697999116286717E-3</v>
      </c>
      <c r="S11" s="1">
        <f t="shared" si="0"/>
        <v>-3.5193465610643404E-3</v>
      </c>
      <c r="T11" s="1">
        <f t="shared" si="0"/>
        <v>1.5556901182672611E-2</v>
      </c>
      <c r="U11" s="1">
        <f t="shared" si="0"/>
        <v>-1.5236693053474193E-3</v>
      </c>
      <c r="V11" s="1">
        <f t="shared" si="0"/>
        <v>-8.3088768764361109E-4</v>
      </c>
      <c r="W11" s="1">
        <f t="shared" si="0"/>
        <v>1.9355937475978191E-2</v>
      </c>
      <c r="X11" s="1">
        <f t="shared" si="0"/>
        <v>1.9654055632936096E-3</v>
      </c>
      <c r="Y11" s="1">
        <f t="shared" si="0"/>
        <v>-0.15659307504986542</v>
      </c>
      <c r="Z11" s="1">
        <f t="shared" si="0"/>
        <v>0.76923073616606308</v>
      </c>
      <c r="AA11" s="24">
        <f t="shared" si="0"/>
        <v>-2.5785552362955766E-3</v>
      </c>
      <c r="AC11" s="44"/>
      <c r="AD11" s="43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R11" s="44"/>
      <c r="AS11" s="43"/>
      <c r="AT11" s="70"/>
      <c r="AU11" s="73"/>
      <c r="AV11" s="73"/>
      <c r="AW11" s="73"/>
      <c r="AX11" s="73"/>
      <c r="AY11" s="73"/>
    </row>
    <row r="12" spans="1:61" x14ac:dyDescent="0.2">
      <c r="A12" s="18">
        <v>42018</v>
      </c>
      <c r="B12" s="1">
        <v>100.6472854614258</v>
      </c>
      <c r="C12" s="2">
        <v>41.148578643798828</v>
      </c>
      <c r="D12" s="2">
        <v>293.26998901367188</v>
      </c>
      <c r="E12" s="2">
        <v>499.49862670898438</v>
      </c>
      <c r="F12" s="2">
        <v>76.279998779296875</v>
      </c>
      <c r="G12" s="2">
        <v>46.319999694824219</v>
      </c>
      <c r="H12" s="2">
        <v>19.019392013549801</v>
      </c>
      <c r="I12" s="2">
        <v>68.54217529296875</v>
      </c>
      <c r="J12" s="2">
        <v>120.379997253418</v>
      </c>
      <c r="K12" s="2">
        <v>780.6500244140625</v>
      </c>
      <c r="L12" s="2">
        <v>178.1029968261719</v>
      </c>
      <c r="M12" s="2">
        <v>2.500000037252903E-2</v>
      </c>
      <c r="N12" s="3">
        <v>2011.27001953125</v>
      </c>
      <c r="O12" s="1">
        <f t="shared" si="1"/>
        <v>-3.8106089158519429E-3</v>
      </c>
      <c r="P12" s="1">
        <f t="shared" si="0"/>
        <v>-8.6283685221293371E-3</v>
      </c>
      <c r="Q12" s="1">
        <f t="shared" si="0"/>
        <v>-4.9874508699487841E-3</v>
      </c>
      <c r="R12" s="1">
        <f t="shared" si="0"/>
        <v>9.4522061068278429E-3</v>
      </c>
      <c r="S12" s="1">
        <f t="shared" si="0"/>
        <v>-2.2236517427254299E-3</v>
      </c>
      <c r="T12" s="1">
        <f t="shared" si="0"/>
        <v>1.3897802494511335E-3</v>
      </c>
      <c r="U12" s="1">
        <f t="shared" si="0"/>
        <v>4.0689828016249319E-3</v>
      </c>
      <c r="V12" s="1">
        <f t="shared" si="0"/>
        <v>-2.3288115633460893E-2</v>
      </c>
      <c r="W12" s="1">
        <f t="shared" si="0"/>
        <v>-1.8242224169704446E-3</v>
      </c>
      <c r="X12" s="1">
        <f t="shared" si="0"/>
        <v>-4.2969213275030338E-2</v>
      </c>
      <c r="Y12" s="1">
        <f t="shared" si="0"/>
        <v>-0.21144862196566849</v>
      </c>
      <c r="Z12" s="1">
        <f t="shared" si="0"/>
        <v>8.6956535823403902E-2</v>
      </c>
      <c r="AA12" s="24">
        <f t="shared" si="0"/>
        <v>-5.8130673273852906E-3</v>
      </c>
    </row>
    <row r="13" spans="1:61" x14ac:dyDescent="0.2">
      <c r="A13" s="18">
        <v>42019</v>
      </c>
      <c r="B13" s="1">
        <v>97.915672302246094</v>
      </c>
      <c r="C13" s="2">
        <v>40.718841552734382</v>
      </c>
      <c r="D13" s="2">
        <v>286.95001220703119</v>
      </c>
      <c r="E13" s="2">
        <v>500.41610717773438</v>
      </c>
      <c r="F13" s="2">
        <v>74.050003051757812</v>
      </c>
      <c r="G13" s="2">
        <v>46.251426696777337</v>
      </c>
      <c r="H13" s="2">
        <v>18.884511947631839</v>
      </c>
      <c r="I13" s="2">
        <v>68.162788391113281</v>
      </c>
      <c r="J13" s="2">
        <v>117.7799987792969</v>
      </c>
      <c r="K13" s="2">
        <v>766.3499755859375</v>
      </c>
      <c r="L13" s="2">
        <v>209.843994140625</v>
      </c>
      <c r="M13" s="2">
        <v>2.300000004470348E-2</v>
      </c>
      <c r="N13" s="3">
        <v>1992.670043945312</v>
      </c>
      <c r="O13" s="1">
        <f t="shared" si="1"/>
        <v>-2.7140455370022076E-2</v>
      </c>
      <c r="P13" s="1">
        <f t="shared" si="0"/>
        <v>-1.0443546417105876E-2</v>
      </c>
      <c r="Q13" s="1">
        <f t="shared" si="0"/>
        <v>-2.1550029131504611E-2</v>
      </c>
      <c r="R13" s="1">
        <f t="shared" si="0"/>
        <v>1.8368027852146973E-3</v>
      </c>
      <c r="S13" s="1">
        <f t="shared" si="0"/>
        <v>-2.923434403809011E-2</v>
      </c>
      <c r="T13" s="1">
        <f t="shared" si="0"/>
        <v>-1.4804187931491963E-3</v>
      </c>
      <c r="U13" s="1">
        <f t="shared" si="0"/>
        <v>-7.091712806690631E-3</v>
      </c>
      <c r="V13" s="1">
        <f t="shared" si="0"/>
        <v>-5.5350869772350375E-3</v>
      </c>
      <c r="W13" s="1">
        <f t="shared" si="0"/>
        <v>-2.1598259955495025E-2</v>
      </c>
      <c r="X13" s="1">
        <f t="shared" si="0"/>
        <v>-1.831813025159168E-2</v>
      </c>
      <c r="Y13" s="1">
        <f t="shared" si="0"/>
        <v>0.17821708719158846</v>
      </c>
      <c r="Z13" s="1">
        <f t="shared" si="0"/>
        <v>-8.0000011920928871E-2</v>
      </c>
      <c r="AA13" s="24">
        <f t="shared" si="0"/>
        <v>-9.2478759218381779E-3</v>
      </c>
    </row>
    <row r="14" spans="1:61" x14ac:dyDescent="0.2">
      <c r="A14" s="18">
        <v>42020</v>
      </c>
      <c r="B14" s="1">
        <v>97.154853820800781</v>
      </c>
      <c r="C14" s="2">
        <v>41.399284362792969</v>
      </c>
      <c r="D14" s="2">
        <v>290.739990234375</v>
      </c>
      <c r="E14" s="2">
        <v>506.68887329101562</v>
      </c>
      <c r="F14" s="2">
        <v>75.180000305175781</v>
      </c>
      <c r="G14" s="2">
        <v>48.191429138183587</v>
      </c>
      <c r="H14" s="2">
        <v>19.231365203857418</v>
      </c>
      <c r="I14" s="2">
        <v>67.939048767089844</v>
      </c>
      <c r="J14" s="2">
        <v>122.86000061035161</v>
      </c>
      <c r="K14" s="2">
        <v>754.29998779296875</v>
      </c>
      <c r="L14" s="2">
        <v>208.09700012207031</v>
      </c>
      <c r="M14" s="2">
        <v>1.7999999225139621E-2</v>
      </c>
      <c r="N14" s="3">
        <v>2019.420043945312</v>
      </c>
      <c r="O14" s="1">
        <f t="shared" si="1"/>
        <v>-7.7701399945130367E-3</v>
      </c>
      <c r="P14" s="1">
        <f t="shared" si="0"/>
        <v>1.6710760525378676E-2</v>
      </c>
      <c r="Q14" s="1">
        <f t="shared" si="0"/>
        <v>1.32077988015884E-2</v>
      </c>
      <c r="R14" s="1">
        <f t="shared" si="0"/>
        <v>1.2535100336115601E-2</v>
      </c>
      <c r="S14" s="1">
        <f t="shared" si="0"/>
        <v>1.5259921767027507E-2</v>
      </c>
      <c r="T14" s="1">
        <f t="shared" si="0"/>
        <v>4.1944704843914105E-2</v>
      </c>
      <c r="U14" s="1">
        <f t="shared" si="0"/>
        <v>1.8367075473670003E-2</v>
      </c>
      <c r="V14" s="1">
        <f t="shared" si="0"/>
        <v>-3.2824306238711243E-3</v>
      </c>
      <c r="W14" s="1">
        <f t="shared" si="0"/>
        <v>4.3131277667729506E-2</v>
      </c>
      <c r="X14" s="1">
        <f t="shared" si="0"/>
        <v>-1.5723870525024219E-2</v>
      </c>
      <c r="Y14" s="1">
        <f t="shared" si="0"/>
        <v>-8.3252038053752697E-3</v>
      </c>
      <c r="Z14" s="1">
        <f t="shared" si="0"/>
        <v>-0.21739133955850909</v>
      </c>
      <c r="AA14" s="24">
        <f t="shared" si="0"/>
        <v>1.3424199395820402E-2</v>
      </c>
    </row>
    <row r="15" spans="1:61" x14ac:dyDescent="0.2">
      <c r="A15" s="18">
        <v>42024</v>
      </c>
      <c r="B15" s="1">
        <v>99.657302856445312</v>
      </c>
      <c r="C15" s="2">
        <v>41.533565521240227</v>
      </c>
      <c r="D15" s="2">
        <v>289.44000244140619</v>
      </c>
      <c r="E15" s="2">
        <v>505.51211547851562</v>
      </c>
      <c r="F15" s="2">
        <v>76.239997863769531</v>
      </c>
      <c r="G15" s="2">
        <v>49.828571319580078</v>
      </c>
      <c r="H15" s="2">
        <v>19.289167404174801</v>
      </c>
      <c r="I15" s="2">
        <v>66.012947082519531</v>
      </c>
      <c r="J15" s="2">
        <v>124.7399978637695</v>
      </c>
      <c r="K15" s="2">
        <v>778.75</v>
      </c>
      <c r="L15" s="2">
        <v>211.31500244140619</v>
      </c>
      <c r="M15" s="2">
        <v>8.0000003799796104E-3</v>
      </c>
      <c r="N15" s="3">
        <v>2022.550048828125</v>
      </c>
      <c r="O15" s="1">
        <f t="shared" si="1"/>
        <v>2.5757323872466875E-2</v>
      </c>
      <c r="P15" s="1">
        <f t="shared" si="0"/>
        <v>3.2435623106552569E-3</v>
      </c>
      <c r="Q15" s="1">
        <f t="shared" si="0"/>
        <v>-4.4713071357017631E-3</v>
      </c>
      <c r="R15" s="1">
        <f t="shared" si="0"/>
        <v>-2.322446523952193E-3</v>
      </c>
      <c r="S15" s="1">
        <f t="shared" si="0"/>
        <v>1.4099462015042974E-2</v>
      </c>
      <c r="T15" s="1">
        <f t="shared" si="0"/>
        <v>3.3971646217466844E-2</v>
      </c>
      <c r="U15" s="1">
        <f t="shared" si="0"/>
        <v>3.0056212704956398E-3</v>
      </c>
      <c r="V15" s="1">
        <f t="shared" si="0"/>
        <v>-2.8350436450375049E-2</v>
      </c>
      <c r="W15" s="1">
        <f t="shared" si="0"/>
        <v>1.5301947290235374E-2</v>
      </c>
      <c r="X15" s="1">
        <f t="shared" si="0"/>
        <v>3.2414175530574241E-2</v>
      </c>
      <c r="Y15" s="1">
        <f t="shared" si="0"/>
        <v>1.5463953432525157E-2</v>
      </c>
      <c r="Z15" s="1">
        <f t="shared" si="0"/>
        <v>-0.55555551531322045</v>
      </c>
      <c r="AA15" s="24">
        <f t="shared" si="0"/>
        <v>1.5499523698387918E-3</v>
      </c>
    </row>
    <row r="16" spans="1:61" ht="15" customHeight="1" x14ac:dyDescent="0.2">
      <c r="A16" s="18">
        <v>42025</v>
      </c>
      <c r="B16" s="1">
        <v>100.41811370849609</v>
      </c>
      <c r="C16" s="2">
        <v>41.112770080566413</v>
      </c>
      <c r="D16" s="2">
        <v>297.25</v>
      </c>
      <c r="E16" s="2">
        <v>516.62164306640625</v>
      </c>
      <c r="F16" s="2">
        <v>76.739997863769531</v>
      </c>
      <c r="G16" s="2">
        <v>58.468570709228523</v>
      </c>
      <c r="H16" s="2">
        <v>19.5589485168457</v>
      </c>
      <c r="I16" s="2">
        <v>67.384559631347656</v>
      </c>
      <c r="J16" s="2">
        <v>125.0899963378906</v>
      </c>
      <c r="K16" s="2">
        <v>768.25</v>
      </c>
      <c r="L16" s="2">
        <v>226.8970031738281</v>
      </c>
      <c r="M16" s="2">
        <v>1.9999999552965161E-2</v>
      </c>
      <c r="N16" s="3">
        <v>2032.119995117188</v>
      </c>
      <c r="O16" s="1">
        <f t="shared" si="1"/>
        <v>7.63427094898117E-3</v>
      </c>
      <c r="P16" s="1">
        <f t="shared" si="0"/>
        <v>-1.013145477381705E-2</v>
      </c>
      <c r="Q16" s="1">
        <f t="shared" si="0"/>
        <v>2.6983131193743182E-2</v>
      </c>
      <c r="R16" s="1">
        <f t="shared" si="0"/>
        <v>2.197677809833376E-2</v>
      </c>
      <c r="S16" s="1">
        <f t="shared" si="0"/>
        <v>6.5582373296158014E-3</v>
      </c>
      <c r="T16" s="1">
        <f t="shared" si="0"/>
        <v>0.17339448354308651</v>
      </c>
      <c r="U16" s="1">
        <f t="shared" si="0"/>
        <v>1.3986146058979632E-2</v>
      </c>
      <c r="V16" s="1">
        <f t="shared" si="0"/>
        <v>2.077793235186931E-2</v>
      </c>
      <c r="W16" s="1">
        <f t="shared" si="0"/>
        <v>2.805823954745712E-3</v>
      </c>
      <c r="X16" s="1">
        <f t="shared" si="0"/>
        <v>-1.3483146067415741E-2</v>
      </c>
      <c r="Y16" s="1">
        <f t="shared" si="0"/>
        <v>7.3738260664869326E-2</v>
      </c>
      <c r="Z16" s="1">
        <f t="shared" si="0"/>
        <v>1.4999998253770253</v>
      </c>
      <c r="AA16" s="24">
        <f t="shared" si="0"/>
        <v>4.7316239687655859E-3</v>
      </c>
      <c r="AL16" s="44" t="s">
        <v>33</v>
      </c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Y16" s="44" t="s">
        <v>62</v>
      </c>
      <c r="AZ16" s="44"/>
      <c r="BA16" s="44"/>
      <c r="BB16" s="44"/>
      <c r="BC16" s="44"/>
      <c r="BD16" s="44"/>
      <c r="BE16" s="44"/>
      <c r="BF16" s="44"/>
      <c r="BG16" s="44"/>
      <c r="BH16" s="44"/>
      <c r="BI16" s="44"/>
    </row>
    <row r="17" spans="1:61" ht="15" customHeight="1" x14ac:dyDescent="0.2">
      <c r="A17" s="18">
        <v>42026</v>
      </c>
      <c r="B17" s="1">
        <v>103.0305557250977</v>
      </c>
      <c r="C17" s="2">
        <v>42.19610595703125</v>
      </c>
      <c r="D17" s="2">
        <v>310.32000732421881</v>
      </c>
      <c r="E17" s="2">
        <v>532.92681884765625</v>
      </c>
      <c r="F17" s="2">
        <v>77.650001525878906</v>
      </c>
      <c r="G17" s="2">
        <v>61.205715179443359</v>
      </c>
      <c r="H17" s="2">
        <v>19.896169662475589</v>
      </c>
      <c r="I17" s="2">
        <v>68.483810424804688</v>
      </c>
      <c r="J17" s="2">
        <v>127.3000030517578</v>
      </c>
      <c r="K17" s="2">
        <v>773.5999755859375</v>
      </c>
      <c r="L17" s="2">
        <v>233.406005859375</v>
      </c>
      <c r="M17" s="2">
        <v>1.499999966472387E-2</v>
      </c>
      <c r="N17" s="3">
        <v>2063.14990234375</v>
      </c>
      <c r="O17" s="1">
        <f t="shared" si="1"/>
        <v>2.601564518713495E-2</v>
      </c>
      <c r="P17" s="1">
        <f t="shared" si="0"/>
        <v>2.6350349887440894E-2</v>
      </c>
      <c r="Q17" s="1">
        <f t="shared" si="0"/>
        <v>4.3969747095774059E-2</v>
      </c>
      <c r="R17" s="1">
        <f t="shared" si="0"/>
        <v>3.1561155054346202E-2</v>
      </c>
      <c r="S17" s="1">
        <f t="shared" si="0"/>
        <v>1.1858270620815459E-2</v>
      </c>
      <c r="T17" s="1">
        <f t="shared" si="0"/>
        <v>4.6813945287409231E-2</v>
      </c>
      <c r="U17" s="1">
        <f t="shared" si="0"/>
        <v>1.7241271704327543E-2</v>
      </c>
      <c r="V17" s="1">
        <f t="shared" si="0"/>
        <v>1.6313096048574005E-2</v>
      </c>
      <c r="W17" s="1">
        <f t="shared" si="0"/>
        <v>1.766733374823648E-2</v>
      </c>
      <c r="X17" s="1">
        <f t="shared" si="0"/>
        <v>6.9638471668564961E-3</v>
      </c>
      <c r="Y17" s="1">
        <f t="shared" si="0"/>
        <v>2.8687036825075563E-2</v>
      </c>
      <c r="Z17" s="1">
        <f t="shared" si="0"/>
        <v>-0.25</v>
      </c>
      <c r="AA17" s="24">
        <f t="shared" si="0"/>
        <v>1.526972191658027E-2</v>
      </c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</row>
    <row r="18" spans="1:61" x14ac:dyDescent="0.2">
      <c r="A18" s="18">
        <v>42027</v>
      </c>
      <c r="B18" s="1">
        <v>103.56219482421881</v>
      </c>
      <c r="C18" s="2">
        <v>42.240867614746087</v>
      </c>
      <c r="D18" s="2">
        <v>312.3900146484375</v>
      </c>
      <c r="E18" s="2">
        <v>538.47161865234375</v>
      </c>
      <c r="F18" s="2">
        <v>77.830001831054688</v>
      </c>
      <c r="G18" s="2">
        <v>62.494285583496087</v>
      </c>
      <c r="H18" s="2">
        <v>19.953985214233398</v>
      </c>
      <c r="I18" s="2">
        <v>66.771705627441406</v>
      </c>
      <c r="J18" s="2">
        <v>125.5699996948242</v>
      </c>
      <c r="K18" s="2">
        <v>775.4000244140625</v>
      </c>
      <c r="L18" s="2">
        <v>232.8789978027344</v>
      </c>
      <c r="M18" s="2">
        <v>1.30000002682209E-2</v>
      </c>
      <c r="N18" s="3">
        <v>2051.820068359375</v>
      </c>
      <c r="O18" s="1">
        <f t="shared" si="1"/>
        <v>5.1600138947092145E-3</v>
      </c>
      <c r="P18" s="1">
        <f t="shared" si="0"/>
        <v>1.060800675787954E-3</v>
      </c>
      <c r="Q18" s="1">
        <f t="shared" si="0"/>
        <v>6.6705570874003861E-3</v>
      </c>
      <c r="R18" s="1">
        <f t="shared" si="0"/>
        <v>1.0404430042903368E-2</v>
      </c>
      <c r="S18" s="1">
        <f t="shared" si="0"/>
        <v>2.3180978961834242E-3</v>
      </c>
      <c r="T18" s="1">
        <f t="shared" si="0"/>
        <v>2.1053105911349679E-2</v>
      </c>
      <c r="U18" s="1">
        <f t="shared" si="0"/>
        <v>2.9058634269112371E-3</v>
      </c>
      <c r="V18" s="1">
        <f t="shared" si="0"/>
        <v>-2.5000139255440201E-2</v>
      </c>
      <c r="W18" s="1">
        <f t="shared" si="0"/>
        <v>-1.3589971056247374E-2</v>
      </c>
      <c r="X18" s="1">
        <f t="shared" si="0"/>
        <v>2.3268470591168988E-3</v>
      </c>
      <c r="Y18" s="1">
        <f t="shared" si="0"/>
        <v>-2.2579027249115535E-3</v>
      </c>
      <c r="Z18" s="1">
        <f t="shared" si="0"/>
        <v>-0.13333329608042943</v>
      </c>
      <c r="AA18" s="24">
        <f t="shared" si="0"/>
        <v>-5.4915224393071727E-3</v>
      </c>
      <c r="AD18" s="49" t="s">
        <v>29</v>
      </c>
      <c r="AE18" s="49" t="s">
        <v>30</v>
      </c>
      <c r="AF18" s="49" t="s">
        <v>31</v>
      </c>
      <c r="AG18" s="49" t="s">
        <v>23</v>
      </c>
      <c r="AH18" s="49" t="s">
        <v>25</v>
      </c>
      <c r="AI18" s="49" t="s">
        <v>32</v>
      </c>
      <c r="AJ18" s="49" t="s">
        <v>24</v>
      </c>
      <c r="AL18" s="46" t="s">
        <v>1</v>
      </c>
      <c r="AM18" s="46" t="s">
        <v>2</v>
      </c>
      <c r="AN18" s="46" t="s">
        <v>3</v>
      </c>
      <c r="AO18" s="46" t="s">
        <v>4</v>
      </c>
      <c r="AP18" s="46" t="s">
        <v>5</v>
      </c>
      <c r="AQ18" s="46" t="s">
        <v>6</v>
      </c>
      <c r="AR18" s="46" t="s">
        <v>7</v>
      </c>
      <c r="AS18" s="46" t="s">
        <v>8</v>
      </c>
      <c r="AT18" s="46" t="s">
        <v>9</v>
      </c>
      <c r="AU18" s="46" t="s">
        <v>10</v>
      </c>
      <c r="AV18" s="46" t="s">
        <v>11</v>
      </c>
      <c r="AY18" s="46" t="s">
        <v>1</v>
      </c>
      <c r="AZ18" s="46" t="s">
        <v>2</v>
      </c>
      <c r="BA18" s="46" t="s">
        <v>3</v>
      </c>
      <c r="BB18" s="46" t="s">
        <v>4</v>
      </c>
      <c r="BC18" s="46" t="s">
        <v>5</v>
      </c>
      <c r="BD18" s="46" t="s">
        <v>6</v>
      </c>
      <c r="BE18" s="46" t="s">
        <v>7</v>
      </c>
      <c r="BF18" s="46" t="s">
        <v>8</v>
      </c>
      <c r="BG18" s="46" t="s">
        <v>9</v>
      </c>
      <c r="BH18" s="46" t="s">
        <v>10</v>
      </c>
      <c r="BI18" s="46" t="s">
        <v>11</v>
      </c>
    </row>
    <row r="19" spans="1:61" x14ac:dyDescent="0.2">
      <c r="A19" s="18">
        <v>42030</v>
      </c>
      <c r="B19" s="1">
        <v>103.6721878051758</v>
      </c>
      <c r="C19" s="2">
        <v>42.088665008544922</v>
      </c>
      <c r="D19" s="2">
        <v>309.66000366210938</v>
      </c>
      <c r="E19" s="2">
        <v>533.74462890625</v>
      </c>
      <c r="F19" s="2">
        <v>77.5</v>
      </c>
      <c r="G19" s="2">
        <v>63.794284820556641</v>
      </c>
      <c r="H19" s="2">
        <v>19.86727142333984</v>
      </c>
      <c r="I19" s="2">
        <v>71.013031005859375</v>
      </c>
      <c r="J19" s="2">
        <v>125.120002746582</v>
      </c>
      <c r="K19" s="2">
        <v>783.1500244140625</v>
      </c>
      <c r="L19" s="2">
        <v>273.47299194335938</v>
      </c>
      <c r="M19" s="2">
        <v>4.999999888241291E-3</v>
      </c>
      <c r="N19" s="3">
        <v>2057.090087890625</v>
      </c>
      <c r="O19" s="1">
        <f t="shared" si="1"/>
        <v>1.062095884928782E-3</v>
      </c>
      <c r="P19" s="1">
        <f t="shared" si="0"/>
        <v>-3.6032073864892267E-3</v>
      </c>
      <c r="Q19" s="1">
        <f t="shared" si="0"/>
        <v>-8.7391109136457645E-3</v>
      </c>
      <c r="R19" s="1">
        <f t="shared" si="0"/>
        <v>-8.7785309055362637E-3</v>
      </c>
      <c r="S19" s="1">
        <f t="shared" si="0"/>
        <v>-4.2400337053958292E-3</v>
      </c>
      <c r="T19" s="1">
        <f t="shared" si="0"/>
        <v>2.0801889723560008E-2</v>
      </c>
      <c r="U19" s="1">
        <f t="shared" si="0"/>
        <v>-4.3456878394249054E-3</v>
      </c>
      <c r="V19" s="1">
        <f t="shared" si="0"/>
        <v>6.3519799869765414E-2</v>
      </c>
      <c r="W19" s="1">
        <f t="shared" si="0"/>
        <v>-3.5836342226315265E-3</v>
      </c>
      <c r="X19" s="1">
        <f t="shared" si="0"/>
        <v>9.9948410574997038E-3</v>
      </c>
      <c r="Y19" s="1">
        <f t="shared" si="0"/>
        <v>0.17431367587304325</v>
      </c>
      <c r="Z19" s="1">
        <f t="shared" si="0"/>
        <v>-0.61538463191696846</v>
      </c>
      <c r="AA19" s="24">
        <f t="shared" si="0"/>
        <v>2.5684608570302192E-3</v>
      </c>
      <c r="AD19" s="50"/>
      <c r="AE19" s="50"/>
      <c r="AF19" s="50"/>
      <c r="AG19" s="50"/>
      <c r="AH19" s="50"/>
      <c r="AI19" s="50"/>
      <c r="AJ19" s="50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</row>
    <row r="20" spans="1:61" ht="20" customHeight="1" x14ac:dyDescent="0.25">
      <c r="A20" s="18">
        <v>42031</v>
      </c>
      <c r="B20" s="1">
        <v>100.04229736328119</v>
      </c>
      <c r="C20" s="2">
        <v>38.194061279296882</v>
      </c>
      <c r="D20" s="2">
        <v>306.75</v>
      </c>
      <c r="E20" s="2">
        <v>517.21002197265625</v>
      </c>
      <c r="F20" s="2">
        <v>75.779998779296875</v>
      </c>
      <c r="G20" s="2">
        <v>64.881431579589844</v>
      </c>
      <c r="H20" s="2">
        <v>18.913410186767582</v>
      </c>
      <c r="I20" s="2">
        <v>70.448822021484375</v>
      </c>
      <c r="J20" s="2">
        <v>123.6699981689453</v>
      </c>
      <c r="K20" s="2">
        <v>782.04998779296875</v>
      </c>
      <c r="L20" s="2">
        <v>263.47500610351562</v>
      </c>
      <c r="M20" s="2">
        <v>1.7999999225139621E-2</v>
      </c>
      <c r="N20" s="3">
        <v>2029.550048828125</v>
      </c>
      <c r="O20" s="1">
        <f t="shared" si="1"/>
        <v>-3.5013155589192491E-2</v>
      </c>
      <c r="P20" s="1">
        <f t="shared" si="0"/>
        <v>-9.2533315762268753E-2</v>
      </c>
      <c r="Q20" s="1">
        <f t="shared" si="0"/>
        <v>-9.3974153190434784E-3</v>
      </c>
      <c r="R20" s="1">
        <f t="shared" si="0"/>
        <v>-3.0978498027186663E-2</v>
      </c>
      <c r="S20" s="1">
        <f t="shared" si="0"/>
        <v>-2.2193564138104804E-2</v>
      </c>
      <c r="T20" s="1">
        <f t="shared" si="0"/>
        <v>1.7041444419216845E-2</v>
      </c>
      <c r="U20" s="1">
        <f t="shared" si="0"/>
        <v>-4.8011687979038431E-2</v>
      </c>
      <c r="V20" s="1">
        <f t="shared" si="0"/>
        <v>-7.9451471988070121E-3</v>
      </c>
      <c r="W20" s="1">
        <f t="shared" si="0"/>
        <v>-1.1588911011883085E-2</v>
      </c>
      <c r="X20" s="1">
        <f t="shared" si="0"/>
        <v>-1.4046307690749327E-3</v>
      </c>
      <c r="Y20" s="1">
        <f t="shared" si="0"/>
        <v>-3.6559317133278313E-2</v>
      </c>
      <c r="Z20" s="1">
        <f t="shared" si="0"/>
        <v>2.5999999254941932</v>
      </c>
      <c r="AA20" s="24">
        <f t="shared" si="0"/>
        <v>-1.3387862410411011E-2</v>
      </c>
      <c r="AD20" s="128">
        <v>0</v>
      </c>
      <c r="AE20" s="129">
        <v>0</v>
      </c>
      <c r="AF20" s="130">
        <v>1</v>
      </c>
      <c r="AG20" s="131">
        <f>AD20*SUM(AE6:AK7)/7+AE20*SUM(AL6:AM7)/2+AF20*SUM(AN6:AO7)/2</f>
        <v>0.56291175344208311</v>
      </c>
      <c r="AH20" s="131">
        <f t="array" ref="AH20">SQRT(MMULT(MMULT(AD20:AF20,AL46:AN48), TRANSPOSE(AD20:AF20)) * 252)</f>
        <v>0.40986792017465828</v>
      </c>
      <c r="AI20" s="132">
        <f xml:space="preserve"> (AG20 - AP6)/AH20</f>
        <v>1.271223861492849</v>
      </c>
      <c r="AJ20" s="131">
        <f>AH20^2</f>
        <v>0.16799171198830007</v>
      </c>
      <c r="AK20" s="46" t="s">
        <v>1</v>
      </c>
      <c r="AL20" s="95">
        <f>_xlfn.COVARIANCE.S(O5:O1318,O5:O1318)</f>
        <v>3.2316418544132985E-4</v>
      </c>
      <c r="AM20" s="90">
        <f>_xlfn.COVARIANCE.S(O5:O1318,P5:P1318)</f>
        <v>2.1004603410212884E-4</v>
      </c>
      <c r="AN20" s="90">
        <f>_xlfn.COVARIANCE.S(O5:O1318,Q5:Q1318)</f>
        <v>1.7928305009028364E-4</v>
      </c>
      <c r="AO20" s="90">
        <f>_xlfn.COVARIANCE.S(O5:O1318,R5:R1318)</f>
        <v>1.8605754712068532E-4</v>
      </c>
      <c r="AP20" s="90">
        <f>_xlfn.COVARIANCE.S(O5:O1318,S5:S1318)</f>
        <v>1.9187642902178254E-4</v>
      </c>
      <c r="AQ20" s="90">
        <f>_xlfn.COVARIANCE.S(O5:O1318,T5:T1318)</f>
        <v>1.9421809659165163E-4</v>
      </c>
      <c r="AR20" s="90">
        <f>_xlfn.COVARIANCE.S(O5:O1318,U5:U1318)</f>
        <v>2.6791393764890464E-4</v>
      </c>
      <c r="AS20" s="90">
        <f>_xlfn.COVARIANCE.S(O5:O1318,V5:V1318)</f>
        <v>1.4764463983800869E-4</v>
      </c>
      <c r="AT20" s="90">
        <f>_xlfn.COVARIANCE.S(O5:O1318,W5:W1318)</f>
        <v>1.7637045181908344E-4</v>
      </c>
      <c r="AU20" s="90">
        <f>_xlfn.COVARIANCE.S(O5:O1318,X5:X1318)</f>
        <v>2.3856544768432415E-5</v>
      </c>
      <c r="AV20" s="91">
        <f>_xlfn.COVARIANCE.S(O5:O1318,Y5:Y1318)</f>
        <v>5.7679391039702383E-5</v>
      </c>
      <c r="AX20" s="46" t="s">
        <v>1</v>
      </c>
      <c r="AY20" s="74">
        <f>CORREL(O5:O1318,O5:O1318)</f>
        <v>1</v>
      </c>
      <c r="AZ20" s="75">
        <f>CORREL(O5:O1318,P5:P1318)</f>
        <v>0.67523030649442262</v>
      </c>
      <c r="BA20" s="75">
        <f>CORREL(O5:O1318,Q5:Q1318)</f>
        <v>0.52021833130239581</v>
      </c>
      <c r="BB20" s="75">
        <f>CORREL(O5:O1318,R5:R1318)</f>
        <v>0.61480025972159946</v>
      </c>
      <c r="BC20" s="75">
        <f>CORREL(O5:O1318,S5:S1318)</f>
        <v>0.55159357619386729</v>
      </c>
      <c r="BD20" s="75">
        <f>CORREL(O5:O1318,T5:T1318)</f>
        <v>0.40203463957615854</v>
      </c>
      <c r="BE20" s="75">
        <f>CORREL(O5:O1318,U5:U1318)</f>
        <v>0.52092044657293868</v>
      </c>
      <c r="BF20" s="75">
        <f>CORREL(O5:O1318,V5:V1318)</f>
        <v>0.39569666216877281</v>
      </c>
      <c r="BG20" s="75">
        <f>CORREL(O5:O1318,W5:W1318)</f>
        <v>0.40356019109720176</v>
      </c>
      <c r="BH20" s="75">
        <f>CORREL(O5:O1318,X5:X1318)</f>
        <v>6.4010574926968225E-2</v>
      </c>
      <c r="BI20" s="76">
        <f>CORREL(O5:O1318,Y5:Y1318)</f>
        <v>6.8017265402187277E-2</v>
      </c>
    </row>
    <row r="21" spans="1:61" ht="20" customHeight="1" x14ac:dyDescent="0.25">
      <c r="A21" s="18">
        <v>42032</v>
      </c>
      <c r="B21" s="1">
        <v>105.6979675292969</v>
      </c>
      <c r="C21" s="2">
        <v>36.877941131591797</v>
      </c>
      <c r="D21" s="2">
        <v>303.91000366210938</v>
      </c>
      <c r="E21" s="2">
        <v>508.6036376953125</v>
      </c>
      <c r="F21" s="2">
        <v>76.239997863769531</v>
      </c>
      <c r="G21" s="2">
        <v>63.208572387695312</v>
      </c>
      <c r="H21" s="2">
        <v>18.60508918762207</v>
      </c>
      <c r="I21" s="2">
        <v>69.553863525390625</v>
      </c>
      <c r="J21" s="2">
        <v>121.2600021362305</v>
      </c>
      <c r="K21" s="2">
        <v>797.5999755859375</v>
      </c>
      <c r="L21" s="2">
        <v>233.91499328613281</v>
      </c>
      <c r="M21" s="2">
        <v>1.499999966472387E-2</v>
      </c>
      <c r="N21" s="3">
        <v>2002.160034179688</v>
      </c>
      <c r="O21" s="1">
        <f t="shared" si="1"/>
        <v>5.6532789780690651E-2</v>
      </c>
      <c r="P21" s="1">
        <f t="shared" ref="P21:P84" si="3">(C21/C20)-1</f>
        <v>-3.4458764101593209E-2</v>
      </c>
      <c r="Q21" s="1">
        <f t="shared" ref="Q21:Q84" si="4">(D21/D20)-1</f>
        <v>-9.2583417698145487E-3</v>
      </c>
      <c r="R21" s="1">
        <f t="shared" ref="R21:R84" si="5">(E21/E20)-1</f>
        <v>-1.6640018390437827E-2</v>
      </c>
      <c r="S21" s="1">
        <f t="shared" ref="S21:S84" si="6">(F21/F20)-1</f>
        <v>6.0701912362437493E-3</v>
      </c>
      <c r="T21" s="1">
        <f t="shared" ref="T21:T84" si="7">(G21/G20)-1</f>
        <v>-2.5783327389168997E-2</v>
      </c>
      <c r="U21" s="1">
        <f t="shared" ref="U21:U84" si="8">(H21/H20)-1</f>
        <v>-1.6301713762926884E-2</v>
      </c>
      <c r="V21" s="1">
        <f t="shared" ref="V21:V84" si="9">(I21/I20)-1</f>
        <v>-1.2703668711746774E-2</v>
      </c>
      <c r="W21" s="1">
        <f t="shared" ref="W21:W84" si="10">(J21/J20)-1</f>
        <v>-1.9487313563492648E-2</v>
      </c>
      <c r="X21" s="1">
        <f t="shared" ref="X21:X84" si="11">(K21/K20)-1</f>
        <v>1.9883623854854315E-2</v>
      </c>
      <c r="Y21" s="1">
        <f t="shared" ref="Y21:Y84" si="12">(L21/L20)-1</f>
        <v>-0.11219285371519871</v>
      </c>
      <c r="Z21" s="1">
        <f t="shared" ref="Z21:Z84" si="13">(M21/M20)-1</f>
        <v>-0.16666664941995191</v>
      </c>
      <c r="AA21" s="24">
        <f t="shared" ref="AA21:AA84" si="14">(N21/N20)-1</f>
        <v>-1.3495609366348083E-2</v>
      </c>
      <c r="AD21" s="30">
        <v>0</v>
      </c>
      <c r="AE21" s="31">
        <v>0.1</v>
      </c>
      <c r="AF21" s="32">
        <v>0.9</v>
      </c>
      <c r="AG21" s="26">
        <f>AD21*SUM(AE6:AK7)/7+AE21*SUM(AL6:AM7)/2+AF21*SUM(AN6:AO7)/2</f>
        <v>0.5242631966253436</v>
      </c>
      <c r="AH21" s="26">
        <f t="array" ref="AH21">SQRT(MMULT(MMULT(AD21:AF21,AL46:AN48), TRANSPOSE(AD21:AF21)) * 252)</f>
        <v>0.37414693258942661</v>
      </c>
      <c r="AI21" s="59">
        <f xml:space="preserve"> (AG21 - AP6)/AH21</f>
        <v>1.2892938077327019</v>
      </c>
      <c r="AJ21" s="26">
        <f>AH21^2</f>
        <v>0.13998592716607694</v>
      </c>
      <c r="AK21" s="47"/>
      <c r="AL21" s="97"/>
      <c r="AM21" s="93"/>
      <c r="AN21" s="93"/>
      <c r="AO21" s="93"/>
      <c r="AP21" s="93"/>
      <c r="AQ21" s="93"/>
      <c r="AR21" s="93"/>
      <c r="AS21" s="93"/>
      <c r="AT21" s="93"/>
      <c r="AU21" s="93"/>
      <c r="AV21" s="94"/>
      <c r="AX21" s="47"/>
      <c r="AY21" s="77"/>
      <c r="AZ21" s="78"/>
      <c r="BA21" s="78"/>
      <c r="BB21" s="78"/>
      <c r="BC21" s="78"/>
      <c r="BD21" s="78"/>
      <c r="BE21" s="78"/>
      <c r="BF21" s="78"/>
      <c r="BG21" s="78"/>
      <c r="BH21" s="78"/>
      <c r="BI21" s="79"/>
    </row>
    <row r="22" spans="1:61" ht="20" x14ac:dyDescent="0.25">
      <c r="A22" s="18">
        <v>42033</v>
      </c>
      <c r="B22" s="1">
        <v>108.9887161254883</v>
      </c>
      <c r="C22" s="2">
        <v>37.612106323242188</v>
      </c>
      <c r="D22" s="2">
        <v>311.77999877929688</v>
      </c>
      <c r="E22" s="2">
        <v>509.26181030273438</v>
      </c>
      <c r="F22" s="2">
        <v>78</v>
      </c>
      <c r="G22" s="2">
        <v>63.400001525878913</v>
      </c>
      <c r="H22" s="2">
        <v>19.057937622070309</v>
      </c>
      <c r="I22" s="2">
        <v>70.22509765625</v>
      </c>
      <c r="J22" s="2">
        <v>114.13999938964839</v>
      </c>
      <c r="K22" s="2">
        <v>772.9000244140625</v>
      </c>
      <c r="L22" s="2">
        <v>233.51300048828119</v>
      </c>
      <c r="M22" s="2">
        <v>9.9999997764825821E-3</v>
      </c>
      <c r="N22" s="3">
        <v>2021.25</v>
      </c>
      <c r="O22" s="1">
        <f t="shared" si="1"/>
        <v>3.1133508743006688E-2</v>
      </c>
      <c r="P22" s="1">
        <f t="shared" si="3"/>
        <v>1.9907976669051752E-2</v>
      </c>
      <c r="Q22" s="1">
        <f t="shared" si="4"/>
        <v>2.5895808043020052E-2</v>
      </c>
      <c r="R22" s="1">
        <f t="shared" si="5"/>
        <v>1.2940776641006124E-3</v>
      </c>
      <c r="S22" s="1">
        <f t="shared" si="6"/>
        <v>2.3085023420060358E-2</v>
      </c>
      <c r="T22" s="1">
        <f t="shared" si="7"/>
        <v>3.0285312727751368E-3</v>
      </c>
      <c r="U22" s="1">
        <f t="shared" si="8"/>
        <v>2.4340030293943382E-2</v>
      </c>
      <c r="V22" s="1">
        <f t="shared" si="9"/>
        <v>9.6505657175225412E-3</v>
      </c>
      <c r="W22" s="1">
        <f t="shared" si="10"/>
        <v>-5.8716828477234251E-2</v>
      </c>
      <c r="X22" s="1">
        <f t="shared" si="11"/>
        <v>-3.0967843440228071E-2</v>
      </c>
      <c r="Y22" s="1">
        <f t="shared" si="12"/>
        <v>-1.7185422456433841E-3</v>
      </c>
      <c r="Z22" s="1">
        <f t="shared" si="13"/>
        <v>-0.33333333333333315</v>
      </c>
      <c r="AA22" s="24">
        <f t="shared" si="14"/>
        <v>9.5346852870996646E-3</v>
      </c>
      <c r="AD22" s="30">
        <v>0</v>
      </c>
      <c r="AE22" s="31">
        <v>0.2</v>
      </c>
      <c r="AF22" s="32">
        <v>0.8</v>
      </c>
      <c r="AG22" s="26">
        <f>AD22*SUM(AE6:AK7)/7+AE22*SUM(AL6:AM7)/2+AF22*SUM(AN6:AO7)/2</f>
        <v>0.48561463980860398</v>
      </c>
      <c r="AH22" s="26">
        <f t="array" ref="AH22">SQRT(MMULT(MMULT(AD22:AF22,AL46:AN48), TRANSPOSE(AD22:AF22)) * 252)</f>
        <v>0.341058854151506</v>
      </c>
      <c r="AI22" s="59">
        <f xml:space="preserve"> (AG22 - AP6)/AH22</f>
        <v>1.3010562873581781</v>
      </c>
      <c r="AJ22" s="26">
        <f t="shared" ref="AJ22:AJ85" si="15">AH22^2</f>
        <v>0.11632114199513824</v>
      </c>
      <c r="AK22" s="46" t="s">
        <v>2</v>
      </c>
      <c r="AL22" s="90">
        <f>_xlfn.COVARIANCE.S(P5:P1318,O5:O1318)</f>
        <v>2.1004603410212884E-4</v>
      </c>
      <c r="AM22" s="89">
        <f>_xlfn.COVARIANCE.S(P5:P1318,P5:P1318)</f>
        <v>2.9943453966313688E-4</v>
      </c>
      <c r="AN22" s="90">
        <f>_xlfn.COVARIANCE.S(P5:P1318,Q5:Q1318)</f>
        <v>2.103902514918041E-4</v>
      </c>
      <c r="AO22" s="90">
        <f>_xlfn.COVARIANCE.S(P5:P1318,R5:R1318)</f>
        <v>2.104704936719757E-4</v>
      </c>
      <c r="AP22" s="90">
        <f>_xlfn.COVARIANCE.S(P5:P1318,S5:S1318)</f>
        <v>2.0062899705332725E-4</v>
      </c>
      <c r="AQ22" s="90">
        <f>_xlfn.COVARIANCE.S(P5:P1318,T5:T1318)</f>
        <v>2.1658274131845781E-4</v>
      </c>
      <c r="AR22" s="90">
        <f>_xlfn.COVARIANCE.S(P5:P1318,U5:U1318)</f>
        <v>2.8124071155824623E-4</v>
      </c>
      <c r="AS22" s="90">
        <f>_xlfn.COVARIANCE.S(P5:P1318,V5:V1318)</f>
        <v>1.5096603826196761E-4</v>
      </c>
      <c r="AT22" s="90">
        <f>_xlfn.COVARIANCE.S(P5:P1318,W5:W1318)</f>
        <v>1.9419695247442927E-4</v>
      </c>
      <c r="AU22" s="90">
        <f>_xlfn.COVARIANCE.S(P5:P1318,X5:X1318)</f>
        <v>2.3693278648342141E-5</v>
      </c>
      <c r="AV22" s="91">
        <f>_xlfn.COVARIANCE.S(P5:P1318,Y5:Y1318)</f>
        <v>7.909292638116066E-5</v>
      </c>
      <c r="AX22" s="46" t="s">
        <v>2</v>
      </c>
      <c r="AY22" s="75">
        <f>CORREL(P5:P1318,O5:O1318)</f>
        <v>0.67523030649442262</v>
      </c>
      <c r="AZ22" s="74">
        <f>CORREL(P5:P1318,P5:P1318)</f>
        <v>0.99999999999999978</v>
      </c>
      <c r="BA22" s="75">
        <f>CORREL(P5:P1318,Q5:Q1318)</f>
        <v>0.63420943278309905</v>
      </c>
      <c r="BB22" s="75">
        <f>CORREL(P5:P1318,R5:R1318)</f>
        <v>0.72250130468782325</v>
      </c>
      <c r="BC22" s="75">
        <f>CORREL(P5:P1318,S5:S1318)</f>
        <v>0.59917259233293163</v>
      </c>
      <c r="BD22" s="75">
        <f>CORREL(P5:P1318,T5:T1318)</f>
        <v>0.46575582099463964</v>
      </c>
      <c r="BE22" s="75">
        <f>CORREL(P5:P1318,U5:U1318)</f>
        <v>0.56808712892391089</v>
      </c>
      <c r="BF22" s="75">
        <f>CORREL(P5:P1318,V5:V1318)</f>
        <v>0.4203244226608453</v>
      </c>
      <c r="BG22" s="75">
        <f>CORREL(P5:P1318,W5:W1318)</f>
        <v>0.46162100973045045</v>
      </c>
      <c r="BH22" s="75">
        <f>CORREL(P5:P1318,X5:X1318)</f>
        <v>6.6043489444213566E-2</v>
      </c>
      <c r="BI22" s="76">
        <f>CORREL(P5:P1318,Y5:Y1318)</f>
        <v>9.6893983287403784E-2</v>
      </c>
    </row>
    <row r="23" spans="1:61" ht="20" x14ac:dyDescent="0.25">
      <c r="A23" s="18">
        <v>42034</v>
      </c>
      <c r="B23" s="1">
        <v>107.3937683105469</v>
      </c>
      <c r="C23" s="2">
        <v>36.170650482177727</v>
      </c>
      <c r="D23" s="2">
        <v>354.52999877929688</v>
      </c>
      <c r="E23" s="2">
        <v>533.0565185546875</v>
      </c>
      <c r="F23" s="2">
        <v>75.910003662109375</v>
      </c>
      <c r="G23" s="2">
        <v>63.114284515380859</v>
      </c>
      <c r="H23" s="2">
        <v>18.49910926818848</v>
      </c>
      <c r="I23" s="2">
        <v>68.872932434082031</v>
      </c>
      <c r="J23" s="2">
        <v>110.13999938964839</v>
      </c>
      <c r="K23" s="2">
        <v>772.70001220703125</v>
      </c>
      <c r="L23" s="2">
        <v>226.42500305175781</v>
      </c>
      <c r="M23" s="2">
        <v>4.999999888241291E-3</v>
      </c>
      <c r="N23" s="3">
        <v>1994.989990234375</v>
      </c>
      <c r="O23" s="1">
        <f t="shared" si="1"/>
        <v>-1.4634063705319611E-2</v>
      </c>
      <c r="P23" s="1">
        <f t="shared" si="3"/>
        <v>-3.8324252002173043E-2</v>
      </c>
      <c r="Q23" s="1">
        <f t="shared" si="4"/>
        <v>0.13711591560516334</v>
      </c>
      <c r="R23" s="1">
        <f t="shared" si="5"/>
        <v>4.6723920330503876E-2</v>
      </c>
      <c r="S23" s="1">
        <f t="shared" si="6"/>
        <v>-2.6794824844751597E-2</v>
      </c>
      <c r="T23" s="1">
        <f t="shared" si="7"/>
        <v>-4.5065773441886892E-3</v>
      </c>
      <c r="U23" s="1">
        <f t="shared" si="8"/>
        <v>-2.9322603786606449E-2</v>
      </c>
      <c r="V23" s="1">
        <f t="shared" si="9"/>
        <v>-1.9254728968648549E-2</v>
      </c>
      <c r="W23" s="1">
        <f t="shared" si="10"/>
        <v>-3.5044682156908813E-2</v>
      </c>
      <c r="X23" s="1">
        <f t="shared" si="11"/>
        <v>-2.5878147329971846E-4</v>
      </c>
      <c r="Y23" s="1">
        <f t="shared" si="12"/>
        <v>-3.0353759412547476E-2</v>
      </c>
      <c r="Z23" s="1">
        <f t="shared" si="13"/>
        <v>-0.5</v>
      </c>
      <c r="AA23" s="24">
        <f t="shared" si="14"/>
        <v>-1.2991965252009852E-2</v>
      </c>
      <c r="AD23" s="30">
        <v>0</v>
      </c>
      <c r="AE23" s="31">
        <v>0.3</v>
      </c>
      <c r="AF23" s="32">
        <v>0.7</v>
      </c>
      <c r="AG23" s="26">
        <f>AD23*SUM(AE6:AK7)/7+AE23*SUM(AL6:AM7)/2+AF23*SUM(AN6:AO7)/2</f>
        <v>0.4469660829918643</v>
      </c>
      <c r="AH23" s="26">
        <f t="array" ref="AH23">SQRT(MMULT(MMULT(AD23:AF23,AL46:AN48), TRANSPOSE(AD23:AF23)) * 252)</f>
        <v>0.31144398609619034</v>
      </c>
      <c r="AI23" s="59">
        <f xml:space="preserve"> (AG23 - AP6)/AH23</f>
        <v>1.3006775786999478</v>
      </c>
      <c r="AJ23" s="26">
        <f t="shared" si="15"/>
        <v>9.6997356475484006E-2</v>
      </c>
      <c r="AK23" s="47"/>
      <c r="AL23" s="93"/>
      <c r="AM23" s="92"/>
      <c r="AN23" s="93"/>
      <c r="AO23" s="93"/>
      <c r="AP23" s="93"/>
      <c r="AQ23" s="93"/>
      <c r="AR23" s="93"/>
      <c r="AS23" s="93"/>
      <c r="AT23" s="93"/>
      <c r="AU23" s="93"/>
      <c r="AV23" s="94"/>
      <c r="AX23" s="47"/>
      <c r="AY23" s="78"/>
      <c r="AZ23" s="77"/>
      <c r="BA23" s="78"/>
      <c r="BB23" s="78"/>
      <c r="BC23" s="78"/>
      <c r="BD23" s="78"/>
      <c r="BE23" s="78"/>
      <c r="BF23" s="78"/>
      <c r="BG23" s="78"/>
      <c r="BH23" s="78"/>
      <c r="BI23" s="79"/>
    </row>
    <row r="24" spans="1:61" ht="20" x14ac:dyDescent="0.25">
      <c r="A24" s="18">
        <v>42037</v>
      </c>
      <c r="B24" s="1">
        <v>108.7412414550781</v>
      </c>
      <c r="C24" s="2">
        <v>36.958526611328118</v>
      </c>
      <c r="D24" s="2">
        <v>364.47000122070312</v>
      </c>
      <c r="E24" s="2">
        <v>527.03302001953125</v>
      </c>
      <c r="F24" s="2">
        <v>74.989997863769531</v>
      </c>
      <c r="G24" s="2">
        <v>63.009998321533203</v>
      </c>
      <c r="H24" s="2">
        <v>18.903781890869141</v>
      </c>
      <c r="I24" s="2">
        <v>68.269790649414062</v>
      </c>
      <c r="J24" s="2">
        <v>111.1800003051758</v>
      </c>
      <c r="K24" s="2">
        <v>788.29998779296875</v>
      </c>
      <c r="L24" s="2">
        <v>238.22900390625</v>
      </c>
      <c r="M24" s="2">
        <v>4.999999888241291E-3</v>
      </c>
      <c r="N24" s="3">
        <v>2020.849975585938</v>
      </c>
      <c r="O24" s="1">
        <f t="shared" si="1"/>
        <v>1.2547032902642474E-2</v>
      </c>
      <c r="P24" s="1">
        <f t="shared" si="3"/>
        <v>2.1782194089614126E-2</v>
      </c>
      <c r="Q24" s="1">
        <f t="shared" si="4"/>
        <v>2.8037126549604441E-2</v>
      </c>
      <c r="R24" s="1">
        <f t="shared" si="5"/>
        <v>-1.1299924727471988E-2</v>
      </c>
      <c r="S24" s="1">
        <f t="shared" si="6"/>
        <v>-1.211969113366107E-2</v>
      </c>
      <c r="T24" s="1">
        <f t="shared" si="7"/>
        <v>-1.6523390013594152E-3</v>
      </c>
      <c r="U24" s="1">
        <f t="shared" si="8"/>
        <v>2.1875249062750513E-2</v>
      </c>
      <c r="V24" s="1">
        <f t="shared" si="9"/>
        <v>-8.7573123918490703E-3</v>
      </c>
      <c r="W24" s="1">
        <f t="shared" si="10"/>
        <v>9.4425360567520489E-3</v>
      </c>
      <c r="X24" s="1">
        <f t="shared" si="11"/>
        <v>2.0188915930491547E-2</v>
      </c>
      <c r="Y24" s="1">
        <f t="shared" si="12"/>
        <v>5.2132055627239771E-2</v>
      </c>
      <c r="Z24" s="1">
        <f t="shared" si="13"/>
        <v>0</v>
      </c>
      <c r="AA24" s="24">
        <f t="shared" si="14"/>
        <v>1.2962463710670002E-2</v>
      </c>
      <c r="AD24" s="30">
        <v>0</v>
      </c>
      <c r="AE24" s="31">
        <v>0.4</v>
      </c>
      <c r="AF24" s="32">
        <v>0.6</v>
      </c>
      <c r="AG24" s="26">
        <f>AD24*SUM(AE6:AK7)/7+AE24*SUM(AL6:AM7)/2+AF24*SUM(AN6:AO7)/2</f>
        <v>0.40831752617512473</v>
      </c>
      <c r="AH24" s="26">
        <f t="array" ref="AH24">SQRT(MMULT(MMULT(AD24:AF24,AL46:AN48), TRANSPOSE(AD24:AF24)) * 252)</f>
        <v>0.28638186151904638</v>
      </c>
      <c r="AI24" s="59">
        <f xml:space="preserve"> (AG24 - AP6)/AH24</f>
        <v>1.2795490991497125</v>
      </c>
      <c r="AJ24" s="26">
        <f t="shared" si="15"/>
        <v>8.2014570607114257E-2</v>
      </c>
      <c r="AK24" s="46" t="s">
        <v>3</v>
      </c>
      <c r="AL24" s="90">
        <f>_xlfn.COVARIANCE.S(Q5:Q1318,O5:O1318)</f>
        <v>1.7928305009028364E-4</v>
      </c>
      <c r="AM24" s="90">
        <f>_xlfn.COVARIANCE.S(Q5:Q1318,P5:P1318)</f>
        <v>2.103902514918041E-4</v>
      </c>
      <c r="AN24" s="89">
        <f>_xlfn.COVARIANCE.S(Q5:Q1318,Q5:Q1318)</f>
        <v>3.6752250388225353E-4</v>
      </c>
      <c r="AO24" s="90">
        <f>_xlfn.COVARIANCE.S(Q5:Q1318,R5:R1318)</f>
        <v>2.1012193293615857E-4</v>
      </c>
      <c r="AP24" s="90">
        <f>_xlfn.COVARIANCE.S(Q5:Q1318,S5:S1318)</f>
        <v>2.1534012708811727E-4</v>
      </c>
      <c r="AQ24" s="90">
        <f>_xlfn.COVARIANCE.S(Q5:Q1318,T5:T1318)</f>
        <v>2.6228386361517024E-4</v>
      </c>
      <c r="AR24" s="90">
        <f>_xlfn.COVARIANCE.S(Q5:Q1318,U5:U1318)</f>
        <v>2.415026293901521E-4</v>
      </c>
      <c r="AS24" s="90">
        <f>_xlfn.COVARIANCE.S(Q5:Q1318,V5:V1318)</f>
        <v>1.0697937495232295E-4</v>
      </c>
      <c r="AT24" s="90">
        <f>_xlfn.COVARIANCE.S(Q5:Q1318,W5:W1318)</f>
        <v>1.743531961223497E-4</v>
      </c>
      <c r="AU24" s="90">
        <f>_xlfn.COVARIANCE.S(Q5:Q1318,X5:X1318)</f>
        <v>2.1332939216395634E-5</v>
      </c>
      <c r="AV24" s="91">
        <f>_xlfn.COVARIANCE.S(Q5:Q1318,Y5:Y1318)</f>
        <v>4.5802743671286898E-5</v>
      </c>
      <c r="AX24" s="46" t="s">
        <v>3</v>
      </c>
      <c r="AY24" s="75">
        <f>CORREL(Q5:Q1318,O5:O1318)</f>
        <v>0.52021833130239581</v>
      </c>
      <c r="AZ24" s="75">
        <f>CORREL(Q5:Q1318,P5:P1318)</f>
        <v>0.63420943278309905</v>
      </c>
      <c r="BA24" s="74">
        <f>CORREL(Q5:Q1318,Q5:Q1318)</f>
        <v>1</v>
      </c>
      <c r="BB24" s="75">
        <f>CORREL(Q5:Q1318,R5:R1318)</f>
        <v>0.65107014663183727</v>
      </c>
      <c r="BC24" s="75">
        <f>CORREL(Q5:Q1318,S5:S1318)</f>
        <v>0.58048657648352642</v>
      </c>
      <c r="BD24" s="75">
        <f>CORREL(Q5:Q1318,T5:T1318)</f>
        <v>0.50911394931112408</v>
      </c>
      <c r="BE24" s="75">
        <f>CORREL(Q5:Q1318,U5:U1318)</f>
        <v>0.44031918066996611</v>
      </c>
      <c r="BF24" s="75">
        <f>CORREL(Q5:Q1318,V5:V1318)</f>
        <v>0.2688526998195554</v>
      </c>
      <c r="BG24" s="75">
        <f>CORREL(Q5:Q1318,W5:W1318)</f>
        <v>0.37409512461748545</v>
      </c>
      <c r="BH24" s="75">
        <f>CORREL(Q5:Q1318,X5:X1318)</f>
        <v>5.3674069506828549E-2</v>
      </c>
      <c r="BI24" s="76">
        <f>CORREL(Q5:Q1318,Y5:Y1318)</f>
        <v>5.0647689543235494E-2</v>
      </c>
    </row>
    <row r="25" spans="1:61" ht="20" x14ac:dyDescent="0.25">
      <c r="A25" s="18">
        <v>42038</v>
      </c>
      <c r="B25" s="1">
        <v>108.7595596313477</v>
      </c>
      <c r="C25" s="2">
        <v>37.245037078857422</v>
      </c>
      <c r="D25" s="2">
        <v>363.54998779296881</v>
      </c>
      <c r="E25" s="2">
        <v>527.79095458984375</v>
      </c>
      <c r="F25" s="2">
        <v>75.400001525878906</v>
      </c>
      <c r="G25" s="2">
        <v>65.274284362792969</v>
      </c>
      <c r="H25" s="2">
        <v>19.375888824462891</v>
      </c>
      <c r="I25" s="2">
        <v>67.987686157226562</v>
      </c>
      <c r="J25" s="2">
        <v>108.7200012207031</v>
      </c>
      <c r="K25" s="2">
        <v>786.29998779296875</v>
      </c>
      <c r="L25" s="2">
        <v>227.26800537109381</v>
      </c>
      <c r="M25" s="2">
        <v>1.499999966472387E-2</v>
      </c>
      <c r="N25" s="3">
        <v>2050.030029296875</v>
      </c>
      <c r="O25" s="1">
        <f t="shared" si="1"/>
        <v>1.684565673931715E-4</v>
      </c>
      <c r="P25" s="1">
        <f t="shared" si="3"/>
        <v>7.7522156265148467E-3</v>
      </c>
      <c r="Q25" s="1">
        <f t="shared" si="4"/>
        <v>-2.5242500744998564E-3</v>
      </c>
      <c r="R25" s="1">
        <f t="shared" si="5"/>
        <v>1.4381159083436401E-3</v>
      </c>
      <c r="S25" s="1">
        <f t="shared" si="6"/>
        <v>5.4674446431404178E-3</v>
      </c>
      <c r="T25" s="1">
        <f t="shared" si="7"/>
        <v>3.5935345208316871E-2</v>
      </c>
      <c r="U25" s="1">
        <f t="shared" si="8"/>
        <v>2.497420549597984E-2</v>
      </c>
      <c r="V25" s="1">
        <f t="shared" si="9"/>
        <v>-4.1322009267055204E-3</v>
      </c>
      <c r="W25" s="1">
        <f t="shared" si="10"/>
        <v>-2.2126273409968533E-2</v>
      </c>
      <c r="X25" s="1">
        <f t="shared" si="11"/>
        <v>-2.5371052022967744E-3</v>
      </c>
      <c r="Y25" s="1">
        <f t="shared" si="12"/>
        <v>-4.6010344481269172E-2</v>
      </c>
      <c r="Z25" s="1">
        <f t="shared" si="13"/>
        <v>1.9999999999999991</v>
      </c>
      <c r="AA25" s="24">
        <f t="shared" si="14"/>
        <v>1.4439495293299354E-2</v>
      </c>
      <c r="AD25" s="30">
        <v>0</v>
      </c>
      <c r="AE25" s="31">
        <v>0.5</v>
      </c>
      <c r="AF25" s="32">
        <v>0.5</v>
      </c>
      <c r="AG25" s="26">
        <f>AD25*SUM(AE6:AK7)/7+AE25*SUM(AL6:AM7)/2+AF25*SUM(AN6:AO7)/2</f>
        <v>0.36966896935838517</v>
      </c>
      <c r="AH25" s="26">
        <f t="array" ref="AH25">SQRT(MMULT(MMULT(AD25:AF25,AL46:AN48), TRANSPOSE(AD25:AF25)) * 252)</f>
        <v>0.26715685353370383</v>
      </c>
      <c r="AI25" s="59">
        <f xml:space="preserve"> (AG25 - AP6)/AH25</f>
        <v>1.2269612093684157</v>
      </c>
      <c r="AJ25" s="26">
        <f t="shared" si="15"/>
        <v>7.1372784390028879E-2</v>
      </c>
      <c r="AK25" s="47"/>
      <c r="AL25" s="93"/>
      <c r="AM25" s="93"/>
      <c r="AN25" s="92"/>
      <c r="AO25" s="93"/>
      <c r="AP25" s="93"/>
      <c r="AQ25" s="93"/>
      <c r="AR25" s="93"/>
      <c r="AS25" s="93"/>
      <c r="AT25" s="93"/>
      <c r="AU25" s="93"/>
      <c r="AV25" s="94"/>
      <c r="AX25" s="47"/>
      <c r="AY25" s="78"/>
      <c r="AZ25" s="78"/>
      <c r="BA25" s="77"/>
      <c r="BB25" s="78"/>
      <c r="BC25" s="78"/>
      <c r="BD25" s="78"/>
      <c r="BE25" s="78"/>
      <c r="BF25" s="78"/>
      <c r="BG25" s="78"/>
      <c r="BH25" s="78"/>
      <c r="BI25" s="79"/>
    </row>
    <row r="26" spans="1:61" ht="20" x14ac:dyDescent="0.25">
      <c r="A26" s="18">
        <v>42039</v>
      </c>
      <c r="B26" s="1">
        <v>109.5937042236328</v>
      </c>
      <c r="C26" s="2">
        <v>37.459892272949219</v>
      </c>
      <c r="D26" s="2">
        <v>364.75</v>
      </c>
      <c r="E26" s="2">
        <v>521.32867431640625</v>
      </c>
      <c r="F26" s="2">
        <v>75.629997253417969</v>
      </c>
      <c r="G26" s="2">
        <v>64.101425170898438</v>
      </c>
      <c r="H26" s="2">
        <v>19.424062728881839</v>
      </c>
      <c r="I26" s="2">
        <v>67.083000183105469</v>
      </c>
      <c r="J26" s="2">
        <v>109.26999664306641</v>
      </c>
      <c r="K26" s="2">
        <v>790.5</v>
      </c>
      <c r="L26" s="2">
        <v>226.8529968261719</v>
      </c>
      <c r="M26" s="2">
        <v>4.999999888241291E-3</v>
      </c>
      <c r="N26" s="3">
        <v>2041.510009765625</v>
      </c>
      <c r="O26" s="1">
        <f t="shared" si="1"/>
        <v>7.6696209060842513E-3</v>
      </c>
      <c r="P26" s="1">
        <f t="shared" si="3"/>
        <v>5.7686932526579415E-3</v>
      </c>
      <c r="Q26" s="1">
        <f t="shared" si="4"/>
        <v>3.3008176243278786E-3</v>
      </c>
      <c r="R26" s="1">
        <f t="shared" si="5"/>
        <v>-1.2244014826778282E-2</v>
      </c>
      <c r="S26" s="1">
        <f t="shared" si="6"/>
        <v>3.0503411523157276E-3</v>
      </c>
      <c r="T26" s="1">
        <f t="shared" si="7"/>
        <v>-1.7968166228767957E-2</v>
      </c>
      <c r="U26" s="1">
        <f t="shared" si="8"/>
        <v>2.4862810091130783E-3</v>
      </c>
      <c r="V26" s="1">
        <f t="shared" si="9"/>
        <v>-1.330661514246767E-2</v>
      </c>
      <c r="W26" s="1">
        <f t="shared" si="10"/>
        <v>5.0588246522074165E-3</v>
      </c>
      <c r="X26" s="1">
        <f t="shared" si="11"/>
        <v>5.3414883279092606E-3</v>
      </c>
      <c r="Y26" s="1">
        <f t="shared" si="12"/>
        <v>-1.8260755368721959E-3</v>
      </c>
      <c r="Z26" s="1">
        <f t="shared" si="13"/>
        <v>-0.66666666666666652</v>
      </c>
      <c r="AA26" s="24">
        <f t="shared" si="14"/>
        <v>-4.1560462088314765E-3</v>
      </c>
      <c r="AD26" s="30">
        <v>0</v>
      </c>
      <c r="AE26" s="31">
        <v>0.6</v>
      </c>
      <c r="AF26" s="32">
        <v>0.4</v>
      </c>
      <c r="AG26" s="26">
        <f>AD26*SUM(AE6:AK7)/7+AE26*SUM(AL6:AM7)/2+AF26*SUM(AN6:AO7)/2</f>
        <v>0.3310204125416456</v>
      </c>
      <c r="AH26" s="26">
        <f t="array" ref="AH26">SQRT(MMULT(MMULT(AD26:AF26,AL46:AN48), TRANSPOSE(AD26:AF26)) * 252)</f>
        <v>0.25509213595136171</v>
      </c>
      <c r="AI26" s="59">
        <f xml:space="preserve"> (AG26 - AP6)/AH26</f>
        <v>1.1334827638166198</v>
      </c>
      <c r="AJ26" s="26">
        <f t="shared" si="15"/>
        <v>6.5071997824228012E-2</v>
      </c>
      <c r="AK26" s="46" t="s">
        <v>4</v>
      </c>
      <c r="AL26" s="90">
        <f>_xlfn.COVARIANCE.S(R5:R1318,O5:O1318)</f>
        <v>1.8605754712068532E-4</v>
      </c>
      <c r="AM26" s="90">
        <f>_xlfn.COVARIANCE.S(R5:R1318,P5:P1318)</f>
        <v>2.104704936719757E-4</v>
      </c>
      <c r="AN26" s="90">
        <f>_xlfn.COVARIANCE.S(R5:R1318,Q5:Q1318)</f>
        <v>2.1012193293615857E-4</v>
      </c>
      <c r="AO26" s="89">
        <f>_xlfn.COVARIANCE.S(R5:R1318,R5:R1318)</f>
        <v>2.8340223669016972E-4</v>
      </c>
      <c r="AP26" s="90">
        <f>_xlfn.COVARIANCE.S(R5:R1318,S5:S1318)</f>
        <v>2.165845099054635E-4</v>
      </c>
      <c r="AQ26" s="90">
        <f>_xlfn.COVARIANCE.S(R5:R1318,T5:T1318)</f>
        <v>2.2167317798155859E-4</v>
      </c>
      <c r="AR26" s="90">
        <f>_xlfn.COVARIANCE.S(R5:R1318,U5:U1318)</f>
        <v>2.4058468323736885E-4</v>
      </c>
      <c r="AS26" s="90">
        <f>_xlfn.COVARIANCE.S(R5:R1318,V5:V1318)</f>
        <v>1.4170635666396151E-4</v>
      </c>
      <c r="AT26" s="90">
        <f>_xlfn.COVARIANCE.S(R5:R1318,W5:W1318)</f>
        <v>1.8073559309932251E-4</v>
      </c>
      <c r="AU26" s="90">
        <f>_xlfn.COVARIANCE.S(R5:R1318,X5:X1318)</f>
        <v>1.759926903929142E-5</v>
      </c>
      <c r="AV26" s="91">
        <f>_xlfn.COVARIANCE.S(R5:R1318,Y5:Y1318)</f>
        <v>6.1442389214674811E-5</v>
      </c>
      <c r="AX26" s="46" t="s">
        <v>4</v>
      </c>
      <c r="AY26" s="75">
        <f>CORREL(R5:R1318,O5:O1318)</f>
        <v>0.61480025972159946</v>
      </c>
      <c r="AZ26" s="75">
        <f>CORREL(R5:R1318,P5:P1318)</f>
        <v>0.72250130468782325</v>
      </c>
      <c r="BA26" s="75">
        <f>CORREL(R5:R1318,Q5:Q1318)</f>
        <v>0.65107014663183727</v>
      </c>
      <c r="BB26" s="74">
        <f>CORREL(R5:R1318,R5:R1318)</f>
        <v>0.99999999999999978</v>
      </c>
      <c r="BC26" s="75">
        <f>CORREL(R5:R1318,S5:S1318)</f>
        <v>0.66486724931775443</v>
      </c>
      <c r="BD26" s="75">
        <f>CORREL(R5:R1318,T5:T1318)</f>
        <v>0.49000092867111961</v>
      </c>
      <c r="BE26" s="75">
        <f>CORREL(R5:R1318,U5:U1318)</f>
        <v>0.49952134040949092</v>
      </c>
      <c r="BF26" s="75">
        <f>CORREL(R5:R1318,V5:V1318)</f>
        <v>0.40554963022023161</v>
      </c>
      <c r="BG26" s="75">
        <f>CORREL(R5:R1318,W5:W1318)</f>
        <v>0.44160721013961451</v>
      </c>
      <c r="BH26" s="75">
        <f>CORREL(R5:R1318,X5:X1318)</f>
        <v>5.0425334785255356E-2</v>
      </c>
      <c r="BI26" s="76">
        <f>CORREL(R5:R1318,Y5:Y1318)</f>
        <v>7.7370708041416797E-2</v>
      </c>
    </row>
    <row r="27" spans="1:61" ht="20" x14ac:dyDescent="0.25">
      <c r="A27" s="18">
        <v>42040</v>
      </c>
      <c r="B27" s="1">
        <v>110.3759078979492</v>
      </c>
      <c r="C27" s="2">
        <v>38.00604248046875</v>
      </c>
      <c r="D27" s="2">
        <v>373.8900146484375</v>
      </c>
      <c r="E27" s="2">
        <v>526.135498046875</v>
      </c>
      <c r="F27" s="2">
        <v>75.610000610351562</v>
      </c>
      <c r="G27" s="2">
        <v>64.129997253417969</v>
      </c>
      <c r="H27" s="2">
        <v>19.74201774597168</v>
      </c>
      <c r="I27" s="2">
        <v>66.975997924804688</v>
      </c>
      <c r="J27" s="2">
        <v>111.5899963378906</v>
      </c>
      <c r="K27" s="2">
        <v>796</v>
      </c>
      <c r="L27" s="2">
        <v>217.1109924316406</v>
      </c>
      <c r="M27" s="2">
        <v>8.0000003799796104E-3</v>
      </c>
      <c r="N27" s="3">
        <v>2062.52001953125</v>
      </c>
      <c r="O27" s="1">
        <f t="shared" si="1"/>
        <v>7.1373048283893681E-3</v>
      </c>
      <c r="P27" s="1">
        <f t="shared" si="3"/>
        <v>1.4579598989234777E-2</v>
      </c>
      <c r="Q27" s="1">
        <f t="shared" si="4"/>
        <v>2.5058299241775162E-2</v>
      </c>
      <c r="R27" s="1">
        <f t="shared" si="5"/>
        <v>9.22033252203458E-3</v>
      </c>
      <c r="S27" s="1">
        <f t="shared" si="6"/>
        <v>-2.6440094926094559E-4</v>
      </c>
      <c r="T27" s="1">
        <f t="shared" si="7"/>
        <v>4.4573240678125181E-4</v>
      </c>
      <c r="U27" s="1">
        <f t="shared" si="8"/>
        <v>1.6369130471199922E-2</v>
      </c>
      <c r="V27" s="1">
        <f t="shared" si="9"/>
        <v>-1.5950726414846184E-3</v>
      </c>
      <c r="W27" s="1">
        <f t="shared" si="10"/>
        <v>2.1231808969506494E-2</v>
      </c>
      <c r="X27" s="1">
        <f t="shared" si="11"/>
        <v>6.957621758380661E-3</v>
      </c>
      <c r="Y27" s="1">
        <f t="shared" si="12"/>
        <v>-4.2944129153366206E-2</v>
      </c>
      <c r="Z27" s="1">
        <f t="shared" si="13"/>
        <v>0.60000011175871149</v>
      </c>
      <c r="AA27" s="24">
        <f t="shared" si="14"/>
        <v>1.0291406686777416E-2</v>
      </c>
      <c r="AD27" s="30">
        <v>0</v>
      </c>
      <c r="AE27" s="31">
        <v>0.7</v>
      </c>
      <c r="AF27" s="32">
        <v>0.3</v>
      </c>
      <c r="AG27" s="26">
        <f>AD27*SUM(AE6:AK7)/7+AE27*SUM(AL6:AM7)/2+AF27*SUM(AN6:AO7)/2</f>
        <v>0.29237185572490598</v>
      </c>
      <c r="AH27" s="26">
        <f t="array" ref="AH27">SQRT(MMULT(MMULT(AD27:AF27,AL46:AN48), TRANSPOSE(AD27:AF27)) * 252)</f>
        <v>0.2512214379978579</v>
      </c>
      <c r="AI27" s="59">
        <f xml:space="preserve"> (AG27 - AP6)/AH27</f>
        <v>0.99710432543352723</v>
      </c>
      <c r="AJ27" s="26">
        <f t="shared" si="15"/>
        <v>6.3112210909711558E-2</v>
      </c>
      <c r="AK27" s="47"/>
      <c r="AL27" s="93"/>
      <c r="AM27" s="93"/>
      <c r="AN27" s="93"/>
      <c r="AO27" s="92"/>
      <c r="AP27" s="93"/>
      <c r="AQ27" s="93"/>
      <c r="AR27" s="93"/>
      <c r="AS27" s="93"/>
      <c r="AT27" s="93"/>
      <c r="AU27" s="93"/>
      <c r="AV27" s="94"/>
      <c r="AX27" s="47"/>
      <c r="AY27" s="78"/>
      <c r="AZ27" s="78"/>
      <c r="BA27" s="78"/>
      <c r="BB27" s="77"/>
      <c r="BC27" s="78"/>
      <c r="BD27" s="78"/>
      <c r="BE27" s="78"/>
      <c r="BF27" s="78"/>
      <c r="BG27" s="78"/>
      <c r="BH27" s="78"/>
      <c r="BI27" s="79"/>
    </row>
    <row r="28" spans="1:61" ht="20" x14ac:dyDescent="0.25">
      <c r="A28" s="18">
        <v>42041</v>
      </c>
      <c r="B28" s="1">
        <v>109.4464645385742</v>
      </c>
      <c r="C28" s="2">
        <v>37.970222473144531</v>
      </c>
      <c r="D28" s="2">
        <v>374.27999877929688</v>
      </c>
      <c r="E28" s="2">
        <v>529.546142578125</v>
      </c>
      <c r="F28" s="2">
        <v>74.470001220703125</v>
      </c>
      <c r="G28" s="2">
        <v>63.479999542236328</v>
      </c>
      <c r="H28" s="2">
        <v>19.655302047729489</v>
      </c>
      <c r="I28" s="2">
        <v>66.129676818847656</v>
      </c>
      <c r="J28" s="2">
        <v>108.6600036621094</v>
      </c>
      <c r="K28" s="2">
        <v>781.5999755859375</v>
      </c>
      <c r="L28" s="2">
        <v>222.26600646972659</v>
      </c>
      <c r="M28" s="2">
        <v>1.499999966472387E-2</v>
      </c>
      <c r="N28" s="3">
        <v>2055.469970703125</v>
      </c>
      <c r="O28" s="1">
        <f t="shared" si="1"/>
        <v>-8.4207086227036099E-3</v>
      </c>
      <c r="P28" s="1">
        <f t="shared" si="3"/>
        <v>-9.4248190515033858E-4</v>
      </c>
      <c r="Q28" s="1">
        <f t="shared" si="4"/>
        <v>1.0430450549101522E-3</v>
      </c>
      <c r="R28" s="1">
        <f t="shared" si="5"/>
        <v>6.4824451950324935E-3</v>
      </c>
      <c r="S28" s="1">
        <f t="shared" si="6"/>
        <v>-1.5077362524083426E-2</v>
      </c>
      <c r="T28" s="1">
        <f t="shared" si="7"/>
        <v>-1.0135626680492282E-2</v>
      </c>
      <c r="U28" s="1">
        <f t="shared" si="8"/>
        <v>-4.3924435363191794E-3</v>
      </c>
      <c r="V28" s="1">
        <f t="shared" si="9"/>
        <v>-1.2636185083904405E-2</v>
      </c>
      <c r="W28" s="1">
        <f t="shared" si="10"/>
        <v>-2.6256768276156972E-2</v>
      </c>
      <c r="X28" s="1">
        <f t="shared" si="11"/>
        <v>-1.809048293223936E-2</v>
      </c>
      <c r="Y28" s="1">
        <f t="shared" si="12"/>
        <v>2.3743680503460096E-2</v>
      </c>
      <c r="Z28" s="1">
        <f t="shared" si="13"/>
        <v>0.87499986903276872</v>
      </c>
      <c r="AA28" s="24">
        <f t="shared" si="14"/>
        <v>-3.4181723141418763E-3</v>
      </c>
      <c r="AD28" s="30">
        <v>0</v>
      </c>
      <c r="AE28" s="31">
        <v>0.8</v>
      </c>
      <c r="AF28" s="32">
        <v>0.2</v>
      </c>
      <c r="AG28" s="26">
        <f>AD28*SUM(AE6:AK7)/7+AE28*SUM(AL6:AM7)/2+AF28*SUM(AN6:AO7)/2</f>
        <v>0.25372329890816642</v>
      </c>
      <c r="AH28" s="26">
        <f t="array" ref="AH28">SQRT(MMULT(MMULT(AD28:AF28,AL46:AN48), TRANSPOSE(AD28:AF28)) * 252)</f>
        <v>0.25591682954913225</v>
      </c>
      <c r="AI28" s="59">
        <f xml:space="preserve"> (AG28 - AP6)/AH28</f>
        <v>0.82779013019885828</v>
      </c>
      <c r="AJ28" s="26">
        <f t="shared" si="15"/>
        <v>6.5493423646479615E-2</v>
      </c>
      <c r="AK28" s="46" t="s">
        <v>5</v>
      </c>
      <c r="AL28" s="90">
        <f>_xlfn.COVARIANCE.S(S5:S1318,O5:O1318)</f>
        <v>1.9187642902178254E-4</v>
      </c>
      <c r="AM28" s="90">
        <f>_xlfn.COVARIANCE.S(S5:S1318,P5:P1318)</f>
        <v>2.0062899705332725E-4</v>
      </c>
      <c r="AN28" s="90">
        <f>_xlfn.COVARIANCE.S(S5:S1318,Q5:Q1318)</f>
        <v>2.1534012708811727E-4</v>
      </c>
      <c r="AO28" s="90">
        <f>_xlfn.COVARIANCE.S(S5:S1318,R5:R1318)</f>
        <v>2.165845099054635E-4</v>
      </c>
      <c r="AP28" s="89">
        <f>_xlfn.COVARIANCE.S(S5:S1318,S5:S1318)</f>
        <v>3.744394777051394E-4</v>
      </c>
      <c r="AQ28" s="90">
        <f>_xlfn.COVARIANCE.S(S5:S1318,T5:T1318)</f>
        <v>2.2641433897863783E-4</v>
      </c>
      <c r="AR28" s="90">
        <f>_xlfn.COVARIANCE.S(S5:S1318,U5:U1318)</f>
        <v>2.5236485270502864E-4</v>
      </c>
      <c r="AS28" s="90">
        <f>_xlfn.COVARIANCE.S(S5:S1318,V5:V1318)</f>
        <v>1.3788168232859731E-4</v>
      </c>
      <c r="AT28" s="90">
        <f>_xlfn.COVARIANCE.S(S5:S1318,W5:W1318)</f>
        <v>1.8811193335558E-4</v>
      </c>
      <c r="AU28" s="90">
        <f>_xlfn.COVARIANCE.S(S5:S1318,X5:X1318)</f>
        <v>1.969884930294567E-5</v>
      </c>
      <c r="AV28" s="91">
        <f>_xlfn.COVARIANCE.S(S5:S1318,Y5:Y1318)</f>
        <v>6.3297760668882687E-5</v>
      </c>
      <c r="AX28" s="46" t="s">
        <v>5</v>
      </c>
      <c r="AY28" s="75">
        <f>CORREL(S5:S1318,O5:O1318)</f>
        <v>0.55159357619386729</v>
      </c>
      <c r="AZ28" s="75">
        <f>CORREL(S5:S1318,P5:P1318)</f>
        <v>0.59917259233293163</v>
      </c>
      <c r="BA28" s="75">
        <f>CORREL(S5:S1318,Q5:Q1318)</f>
        <v>0.58048657648352642</v>
      </c>
      <c r="BB28" s="75">
        <f>CORREL(S5:S1318,R5:R1318)</f>
        <v>0.66486724931775443</v>
      </c>
      <c r="BC28" s="74">
        <f>CORREL(S5:S1318,S5:S1318)</f>
        <v>1</v>
      </c>
      <c r="BD28" s="75">
        <f>CORREL(S5:S1318,T5:T1318)</f>
        <v>0.43541010559584759</v>
      </c>
      <c r="BE28" s="75">
        <f>CORREL(S5:S1318,U5:U1318)</f>
        <v>0.45585399301148255</v>
      </c>
      <c r="BF28" s="75">
        <f>CORREL(S5:S1318,V5:V1318)</f>
        <v>0.34329863177670422</v>
      </c>
      <c r="BG28" s="75">
        <f>CORREL(S5:S1318,W5:W1318)</f>
        <v>0.39987074817057716</v>
      </c>
      <c r="BH28" s="75">
        <f>CORREL(S5:S1318,X5:X1318)</f>
        <v>4.9102752669984914E-2</v>
      </c>
      <c r="BI28" s="76">
        <f>CORREL(S5:S1318,Y5:Y1318)</f>
        <v>6.9343801018153309E-2</v>
      </c>
    </row>
    <row r="29" spans="1:61" ht="20" x14ac:dyDescent="0.25">
      <c r="A29" s="18">
        <v>42044</v>
      </c>
      <c r="B29" s="1">
        <v>110.173469543457</v>
      </c>
      <c r="C29" s="2">
        <v>37.925460815429688</v>
      </c>
      <c r="D29" s="2">
        <v>370.55999755859381</v>
      </c>
      <c r="E29" s="2">
        <v>526.38482666015625</v>
      </c>
      <c r="F29" s="2">
        <v>74.44000244140625</v>
      </c>
      <c r="G29" s="2">
        <v>63.29571533203125</v>
      </c>
      <c r="H29" s="2">
        <v>19.63603591918945</v>
      </c>
      <c r="I29" s="2">
        <v>65.429275512695312</v>
      </c>
      <c r="J29" s="2">
        <v>107.879997253418</v>
      </c>
      <c r="K29" s="2">
        <v>779.95001220703125</v>
      </c>
      <c r="L29" s="2">
        <v>220.11000061035159</v>
      </c>
      <c r="M29" s="2">
        <v>3.0000000260770321E-3</v>
      </c>
      <c r="N29" s="3">
        <v>2046.739990234375</v>
      </c>
      <c r="O29" s="1">
        <f t="shared" si="1"/>
        <v>6.6425627172870261E-3</v>
      </c>
      <c r="P29" s="1">
        <f t="shared" si="3"/>
        <v>-1.1788621398387544E-3</v>
      </c>
      <c r="Q29" s="1">
        <f t="shared" si="4"/>
        <v>-9.939086333321967E-3</v>
      </c>
      <c r="R29" s="1">
        <f t="shared" si="5"/>
        <v>-5.9698592129813211E-3</v>
      </c>
      <c r="S29" s="1">
        <f t="shared" si="6"/>
        <v>-4.0283038545907424E-4</v>
      </c>
      <c r="T29" s="1">
        <f t="shared" si="7"/>
        <v>-2.9030279069625076E-3</v>
      </c>
      <c r="U29" s="1">
        <f t="shared" si="8"/>
        <v>-9.8020007493426764E-4</v>
      </c>
      <c r="V29" s="1">
        <f t="shared" si="9"/>
        <v>-1.0591331151836525E-2</v>
      </c>
      <c r="W29" s="1">
        <f t="shared" si="10"/>
        <v>-7.1784132376520038E-3</v>
      </c>
      <c r="X29" s="1">
        <f t="shared" si="11"/>
        <v>-2.1110074596271122E-3</v>
      </c>
      <c r="Y29" s="1">
        <f t="shared" si="12"/>
        <v>-9.700115162093681E-3</v>
      </c>
      <c r="Z29" s="1">
        <f t="shared" si="13"/>
        <v>-0.79999999379118258</v>
      </c>
      <c r="AA29" s="24">
        <f t="shared" si="14"/>
        <v>-4.2471943609877494E-3</v>
      </c>
      <c r="AD29" s="30">
        <v>0</v>
      </c>
      <c r="AE29" s="31">
        <v>0.9</v>
      </c>
      <c r="AF29" s="32">
        <v>0.1</v>
      </c>
      <c r="AG29" s="26">
        <f>AD29*SUM(AE6:AK7)/7+AE29*SUM(AL6:AM7)/2+AF29*SUM(AN6:AO7)/2</f>
        <v>0.21507474209142685</v>
      </c>
      <c r="AH29" s="26">
        <f t="array" ref="AH29">SQRT(MMULT(MMULT(AD29:AF29,AL46:AN48), TRANSPOSE(AD29:AF29)) * 252)</f>
        <v>0.26872967092327571</v>
      </c>
      <c r="AI29" s="59">
        <f xml:space="preserve"> (AG29 - AP6)/AH29</f>
        <v>0.64450221756593684</v>
      </c>
      <c r="AJ29" s="26">
        <f t="shared" si="15"/>
        <v>7.2215636034532057E-2</v>
      </c>
      <c r="AK29" s="47"/>
      <c r="AL29" s="93"/>
      <c r="AM29" s="93"/>
      <c r="AN29" s="93"/>
      <c r="AO29" s="93"/>
      <c r="AP29" s="92"/>
      <c r="AQ29" s="93"/>
      <c r="AR29" s="93"/>
      <c r="AS29" s="93"/>
      <c r="AT29" s="93"/>
      <c r="AU29" s="93"/>
      <c r="AV29" s="94"/>
      <c r="AX29" s="47"/>
      <c r="AY29" s="78"/>
      <c r="AZ29" s="78"/>
      <c r="BA29" s="78"/>
      <c r="BB29" s="78"/>
      <c r="BC29" s="77"/>
      <c r="BD29" s="78"/>
      <c r="BE29" s="78"/>
      <c r="BF29" s="78"/>
      <c r="BG29" s="78"/>
      <c r="BH29" s="78"/>
      <c r="BI29" s="79"/>
    </row>
    <row r="30" spans="1:61" ht="20" x14ac:dyDescent="0.25">
      <c r="A30" s="18">
        <v>42045</v>
      </c>
      <c r="B30" s="1">
        <v>112.2900466918945</v>
      </c>
      <c r="C30" s="2">
        <v>38.140342712402337</v>
      </c>
      <c r="D30" s="2">
        <v>373</v>
      </c>
      <c r="E30" s="2">
        <v>535.4698486328125</v>
      </c>
      <c r="F30" s="2">
        <v>75.19000244140625</v>
      </c>
      <c r="G30" s="2">
        <v>64.849998474121094</v>
      </c>
      <c r="H30" s="2">
        <v>20.185222625732418</v>
      </c>
      <c r="I30" s="2">
        <v>67.131629943847656</v>
      </c>
      <c r="J30" s="2">
        <v>108.4300003051758</v>
      </c>
      <c r="K30" s="2">
        <v>766</v>
      </c>
      <c r="L30" s="2">
        <v>219.83900451660159</v>
      </c>
      <c r="M30" s="2">
        <v>4.999999888241291E-3</v>
      </c>
      <c r="N30" s="3">
        <v>2068.590087890625</v>
      </c>
      <c r="O30" s="1">
        <f t="shared" si="1"/>
        <v>1.9211314277459923E-2</v>
      </c>
      <c r="P30" s="1">
        <f t="shared" si="3"/>
        <v>5.6659007524892946E-3</v>
      </c>
      <c r="Q30" s="1">
        <f t="shared" si="4"/>
        <v>6.5846353019267667E-3</v>
      </c>
      <c r="R30" s="1">
        <f t="shared" si="5"/>
        <v>1.7259277837280207E-2</v>
      </c>
      <c r="S30" s="1">
        <f t="shared" si="6"/>
        <v>1.0075228041406259E-2</v>
      </c>
      <c r="T30" s="1">
        <f t="shared" si="7"/>
        <v>2.4555898198424853E-2</v>
      </c>
      <c r="U30" s="1">
        <f t="shared" si="8"/>
        <v>2.7968308308413237E-2</v>
      </c>
      <c r="V30" s="1">
        <f t="shared" si="9"/>
        <v>2.6018237521551635E-2</v>
      </c>
      <c r="W30" s="1">
        <f t="shared" si="10"/>
        <v>5.0982857412000815E-3</v>
      </c>
      <c r="X30" s="1">
        <f t="shared" si="11"/>
        <v>-1.7885777278926818E-2</v>
      </c>
      <c r="Y30" s="1">
        <f t="shared" si="12"/>
        <v>-1.2311848303054873E-3</v>
      </c>
      <c r="Z30" s="1">
        <f t="shared" si="13"/>
        <v>0.66666661492652413</v>
      </c>
      <c r="AA30" s="24">
        <f t="shared" si="14"/>
        <v>1.0675561019232394E-2</v>
      </c>
      <c r="AD30" s="128">
        <v>0</v>
      </c>
      <c r="AE30" s="129">
        <v>1</v>
      </c>
      <c r="AF30" s="130">
        <v>0</v>
      </c>
      <c r="AG30" s="131">
        <f>AD30*SUM(AE6:AK7)/7+AE30*SUM(AL6:AM7)/2+AF30*SUM(AN6:AO7)/2</f>
        <v>0.17642618527468723</v>
      </c>
      <c r="AH30" s="131">
        <f t="array" ref="AH30">SQRT(MMULT(MMULT(AD30:AF30,AL46:AN48), TRANSPOSE(AD30:AF30)) * 252)</f>
        <v>0.28858074792658811</v>
      </c>
      <c r="AI30" s="132">
        <f xml:space="preserve"> (AG30 - AP6)/AH30</f>
        <v>0.46624146962604618</v>
      </c>
      <c r="AJ30" s="131">
        <f t="shared" si="15"/>
        <v>8.3278848073868983E-2</v>
      </c>
      <c r="AK30" s="46" t="s">
        <v>6</v>
      </c>
      <c r="AL30" s="90">
        <f>_xlfn.COVARIANCE.S(T5:T1318,O5:O1318)</f>
        <v>1.9421809659165163E-4</v>
      </c>
      <c r="AM30" s="90">
        <f>_xlfn.COVARIANCE.S(T5:T1318,P5:P1318)</f>
        <v>2.1658274131845781E-4</v>
      </c>
      <c r="AN30" s="90">
        <f>_xlfn.COVARIANCE.S(T5:T1318,Q5:Q1318)</f>
        <v>2.6228386361517024E-4</v>
      </c>
      <c r="AO30" s="90">
        <f>_xlfn.COVARIANCE.S(T5:T1318,R5:R1318)</f>
        <v>2.2167317798155859E-4</v>
      </c>
      <c r="AP30" s="90">
        <f>_xlfn.COVARIANCE.S(T5:T1318,S5:S1318)</f>
        <v>2.2641433897863783E-4</v>
      </c>
      <c r="AQ30" s="89">
        <f>_xlfn.COVARIANCE.S(T5:T1318,T5:T1318)</f>
        <v>7.2215299257154502E-4</v>
      </c>
      <c r="AR30" s="90">
        <f>_xlfn.COVARIANCE.S(T5:T1318,U5:U1318)</f>
        <v>3.0149632304932275E-4</v>
      </c>
      <c r="AS30" s="90">
        <f>_xlfn.COVARIANCE.S(T5:T1318,V5:V1318)</f>
        <v>1.4035446904937953E-4</v>
      </c>
      <c r="AT30" s="90">
        <f>_xlfn.COVARIANCE.S(T5:T1318,W5:W1318)</f>
        <v>2.1818185370887404E-4</v>
      </c>
      <c r="AU30" s="90">
        <f>_xlfn.COVARIANCE.S(T5:T1318,X5:X1318)</f>
        <v>3.1490891651782945E-5</v>
      </c>
      <c r="AV30" s="91">
        <f>_xlfn.COVARIANCE.S(T5:T1318,Y5:Y1318)</f>
        <v>9.1311933351024513E-5</v>
      </c>
      <c r="AX30" s="46" t="s">
        <v>6</v>
      </c>
      <c r="AY30" s="75">
        <f>CORREL(T5:T1318,O5:O1318)</f>
        <v>0.40203463957615854</v>
      </c>
      <c r="AZ30" s="75">
        <f>CORREL(T5:T1318,P5:P1318)</f>
        <v>0.46575582099463964</v>
      </c>
      <c r="BA30" s="75">
        <f>CORREL(T5:T1318,Q5:Q1318)</f>
        <v>0.50911394931112408</v>
      </c>
      <c r="BB30" s="75">
        <f>CORREL(T5:T1318,R5:R1318)</f>
        <v>0.49000092867111961</v>
      </c>
      <c r="BC30" s="75">
        <f>CORREL(T5:T1318,S5:S1318)</f>
        <v>0.43541010559584759</v>
      </c>
      <c r="BD30" s="74">
        <f>CORREL(T5:T1318,T5:T1318)</f>
        <v>1.0000000000000002</v>
      </c>
      <c r="BE30" s="75">
        <f>CORREL(T5:T1318,U5:U1318)</f>
        <v>0.39215262029003545</v>
      </c>
      <c r="BF30" s="75">
        <f>CORREL(T5:T1318,V5:V1318)</f>
        <v>0.25163320677197615</v>
      </c>
      <c r="BG30" s="75">
        <f>CORREL(T5:T1318,W5:W1318)</f>
        <v>0.33396282283423184</v>
      </c>
      <c r="BH30" s="75">
        <f>CORREL(T5:T1318,X5:X1318)</f>
        <v>5.6523122651480164E-2</v>
      </c>
      <c r="BI30" s="76">
        <f>CORREL(T5:T1318,Y5:Y1318)</f>
        <v>7.2031596985054985E-2</v>
      </c>
    </row>
    <row r="31" spans="1:61" ht="20" x14ac:dyDescent="0.25">
      <c r="A31" s="18">
        <v>42046</v>
      </c>
      <c r="B31" s="1">
        <v>114.92201232910161</v>
      </c>
      <c r="C31" s="2">
        <v>37.943370819091797</v>
      </c>
      <c r="D31" s="2">
        <v>375.1400146484375</v>
      </c>
      <c r="E31" s="2">
        <v>534.50250244140625</v>
      </c>
      <c r="F31" s="2">
        <v>76.510002136230469</v>
      </c>
      <c r="G31" s="2">
        <v>64.984283447265625</v>
      </c>
      <c r="H31" s="2">
        <v>20.050336837768551</v>
      </c>
      <c r="I31" s="2">
        <v>67.092735290527344</v>
      </c>
      <c r="J31" s="2">
        <v>108.620002746582</v>
      </c>
      <c r="K31" s="2">
        <v>766.8499755859375</v>
      </c>
      <c r="L31" s="2">
        <v>219.18499755859381</v>
      </c>
      <c r="M31" s="2">
        <v>4.999999888241291E-3</v>
      </c>
      <c r="N31" s="3">
        <v>2068.530029296875</v>
      </c>
      <c r="O31" s="1">
        <f t="shared" si="1"/>
        <v>2.3438993167656186E-2</v>
      </c>
      <c r="P31" s="1">
        <f t="shared" si="3"/>
        <v>-5.1643975722979185E-3</v>
      </c>
      <c r="Q31" s="1">
        <f t="shared" si="4"/>
        <v>5.7373046875E-3</v>
      </c>
      <c r="R31" s="1">
        <f t="shared" si="5"/>
        <v>-1.8065371820208398E-3</v>
      </c>
      <c r="S31" s="1">
        <f t="shared" si="6"/>
        <v>1.7555521372044858E-2</v>
      </c>
      <c r="T31" s="1">
        <f t="shared" si="7"/>
        <v>2.0707012537266589E-3</v>
      </c>
      <c r="U31" s="1">
        <f t="shared" si="8"/>
        <v>-6.6824027886575044E-3</v>
      </c>
      <c r="V31" s="1">
        <f t="shared" si="9"/>
        <v>-5.7937895076953794E-4</v>
      </c>
      <c r="W31" s="1">
        <f t="shared" si="10"/>
        <v>1.752305089656403E-3</v>
      </c>
      <c r="X31" s="1">
        <f t="shared" si="11"/>
        <v>1.1096287022682727E-3</v>
      </c>
      <c r="Y31" s="1">
        <f t="shared" si="12"/>
        <v>-2.9749359511787032E-3</v>
      </c>
      <c r="Z31" s="1">
        <f t="shared" si="13"/>
        <v>0</v>
      </c>
      <c r="AA31" s="24">
        <f t="shared" si="14"/>
        <v>-2.9033588675453359E-5</v>
      </c>
      <c r="AD31" s="136">
        <v>0.1</v>
      </c>
      <c r="AE31" s="137">
        <v>0</v>
      </c>
      <c r="AF31" s="138">
        <v>0.9</v>
      </c>
      <c r="AG31" s="131">
        <f>AD31*SUM(AE6:AK7)/7+AE31*SUM(AL6:AM7)/2+AF31*SUM(AN6:AO7)/2</f>
        <v>0.54286352720834852</v>
      </c>
      <c r="AH31" s="131">
        <f t="array" ref="AH31">SQRT(MMULT(MMULT(AD31:AF31,AL46:AN48), TRANSPOSE(AD31:AF31)) * 252)</f>
        <v>0.37279470182521285</v>
      </c>
      <c r="AI31" s="132">
        <f xml:space="preserve"> (AG31 - AP6)/AH31</f>
        <v>1.3438647370788752</v>
      </c>
      <c r="AJ31" s="131">
        <f t="shared" si="15"/>
        <v>0.13897588970894936</v>
      </c>
      <c r="AK31" s="47"/>
      <c r="AL31" s="93"/>
      <c r="AM31" s="93"/>
      <c r="AN31" s="93"/>
      <c r="AO31" s="93"/>
      <c r="AP31" s="93"/>
      <c r="AQ31" s="92"/>
      <c r="AR31" s="93"/>
      <c r="AS31" s="93"/>
      <c r="AT31" s="93"/>
      <c r="AU31" s="93"/>
      <c r="AV31" s="94"/>
      <c r="AX31" s="47"/>
      <c r="AY31" s="78"/>
      <c r="AZ31" s="78"/>
      <c r="BA31" s="78"/>
      <c r="BB31" s="78"/>
      <c r="BC31" s="78"/>
      <c r="BD31" s="77"/>
      <c r="BE31" s="78"/>
      <c r="BF31" s="78"/>
      <c r="BG31" s="78"/>
      <c r="BH31" s="78"/>
      <c r="BI31" s="79"/>
    </row>
    <row r="32" spans="1:61" ht="20" customHeight="1" x14ac:dyDescent="0.25">
      <c r="A32" s="18">
        <v>42047</v>
      </c>
      <c r="B32" s="1">
        <v>116.3760223388672</v>
      </c>
      <c r="C32" s="2">
        <v>38.57904052734375</v>
      </c>
      <c r="D32" s="2">
        <v>377.17001342773438</v>
      </c>
      <c r="E32" s="2">
        <v>541.4434814453125</v>
      </c>
      <c r="F32" s="2">
        <v>76.230003356933594</v>
      </c>
      <c r="G32" s="2">
        <v>65.247146606445312</v>
      </c>
      <c r="H32" s="2">
        <v>21.485944747924801</v>
      </c>
      <c r="I32" s="2">
        <v>67.141365051269531</v>
      </c>
      <c r="J32" s="2">
        <v>109.629997253418</v>
      </c>
      <c r="K32" s="2">
        <v>773.95001220703125</v>
      </c>
      <c r="L32" s="2">
        <v>221.7640075683594</v>
      </c>
      <c r="M32" s="2">
        <v>8.0000003799796104E-3</v>
      </c>
      <c r="N32" s="3">
        <v>2088.47998046875</v>
      </c>
      <c r="O32" s="1">
        <f t="shared" si="1"/>
        <v>1.2652145401019999E-2</v>
      </c>
      <c r="P32" s="1">
        <f t="shared" si="3"/>
        <v>1.6753116408205537E-2</v>
      </c>
      <c r="Q32" s="1">
        <f t="shared" si="4"/>
        <v>5.4113096444783348E-3</v>
      </c>
      <c r="R32" s="1">
        <f t="shared" si="5"/>
        <v>1.2985868115120924E-2</v>
      </c>
      <c r="S32" s="1">
        <f t="shared" si="6"/>
        <v>-3.6596362760299428E-3</v>
      </c>
      <c r="T32" s="1">
        <f t="shared" si="7"/>
        <v>4.0450266623774933E-3</v>
      </c>
      <c r="U32" s="1">
        <f t="shared" si="8"/>
        <v>7.1600189152533966E-2</v>
      </c>
      <c r="V32" s="1">
        <f t="shared" si="9"/>
        <v>7.2481410292191129E-4</v>
      </c>
      <c r="W32" s="1">
        <f t="shared" si="10"/>
        <v>9.2984209288999864E-3</v>
      </c>
      <c r="X32" s="1">
        <f t="shared" si="11"/>
        <v>9.2587035888849201E-3</v>
      </c>
      <c r="Y32" s="1">
        <f t="shared" si="12"/>
        <v>1.1766361924821833E-2</v>
      </c>
      <c r="Z32" s="1">
        <f t="shared" si="13"/>
        <v>0.60000011175871149</v>
      </c>
      <c r="AA32" s="24">
        <f t="shared" si="14"/>
        <v>9.6445064317758344E-3</v>
      </c>
      <c r="AD32" s="30">
        <v>0.1</v>
      </c>
      <c r="AE32" s="31">
        <v>0.1</v>
      </c>
      <c r="AF32" s="32">
        <v>0.8</v>
      </c>
      <c r="AG32" s="26">
        <f>AD32*SUM(AE6:AK7)/7+AE32*SUM(AL6:AM7)/2+AF32*SUM(AN6:AO7)/2</f>
        <v>0.5042149703916089</v>
      </c>
      <c r="AH32" s="26">
        <f t="array" ref="AH32">SQRT(MMULT(MMULT(AD32:AF32,AL46:AN48), TRANSPOSE(AD32:AF32)) * 252)</f>
        <v>0.33853458292383515</v>
      </c>
      <c r="AI32" s="59">
        <f xml:space="preserve"> (AG32 - AP6)/AH32</f>
        <v>1.3657012324794484</v>
      </c>
      <c r="AJ32" s="26">
        <f t="shared" si="15"/>
        <v>0.11460566383541501</v>
      </c>
      <c r="AK32" s="46" t="s">
        <v>7</v>
      </c>
      <c r="AL32" s="90">
        <f>_xlfn.COVARIANCE.S(U5:U1318,O5:O1318)</f>
        <v>2.6791393764890464E-4</v>
      </c>
      <c r="AM32" s="90">
        <f>_xlfn.COVARIANCE.S(U5:U1318,P5:P1318)</f>
        <v>2.8124071155824623E-4</v>
      </c>
      <c r="AN32" s="91">
        <f>_xlfn.COVARIANCE.S(U5:U1318,Q5:Q1318)</f>
        <v>2.415026293901521E-4</v>
      </c>
      <c r="AO32" s="90">
        <f>_xlfn.COVARIANCE.S(U5:U1318,R5:R1318)</f>
        <v>2.4058468323736885E-4</v>
      </c>
      <c r="AP32" s="90">
        <f>_xlfn.COVARIANCE.S(U5:U1318,S5:S1318)</f>
        <v>2.5236485270502864E-4</v>
      </c>
      <c r="AQ32" s="90">
        <f>_xlfn.COVARIANCE.S(U5:U1318,T5:T1318)</f>
        <v>3.0149632304932275E-4</v>
      </c>
      <c r="AR32" s="89">
        <f>_xlfn.COVARIANCE.S(U5:U1318,U5:U1318)</f>
        <v>8.1851111677079308E-4</v>
      </c>
      <c r="AS32" s="90">
        <f>_xlfn.COVARIANCE.S(U5:U1318,V5:V1318)</f>
        <v>2.0781586272566652E-4</v>
      </c>
      <c r="AT32" s="90">
        <f>_xlfn.COVARIANCE.S(U5:U1318,W5:W1318)</f>
        <v>2.4604383242955475E-4</v>
      </c>
      <c r="AU32" s="90">
        <f>_xlfn.COVARIANCE.S(U5:U1318,X5:X1318)</f>
        <v>5.4464549682221384E-5</v>
      </c>
      <c r="AV32" s="91">
        <f>_xlfn.COVARIANCE.S(U5:U1318,Y5:Y1318)</f>
        <v>1.0410520379785308E-4</v>
      </c>
      <c r="AX32" s="46" t="s">
        <v>7</v>
      </c>
      <c r="AY32" s="75">
        <f>CORREL(U5:U1318,O5:O1318)</f>
        <v>0.52092044657293868</v>
      </c>
      <c r="AZ32" s="75">
        <f>CORREL(U5:U1318,P5:P1318)</f>
        <v>0.56808712892391089</v>
      </c>
      <c r="BA32" s="75">
        <f>CORREL(U5:U1318,Q5:Q1318)</f>
        <v>0.44031918066996611</v>
      </c>
      <c r="BB32" s="75">
        <f>CORREL(U5:U1318,R5:R1318)</f>
        <v>0.49952134040949092</v>
      </c>
      <c r="BC32" s="75">
        <f>CORREL(U5:U1318,S5:S1318)</f>
        <v>0.45585399301148255</v>
      </c>
      <c r="BD32" s="75">
        <f>CORREL(U5:U1318,T5:T1318)</f>
        <v>0.39215262029003545</v>
      </c>
      <c r="BE32" s="74">
        <f>CORREL(U5:U1318,U5:U1318)</f>
        <v>0.99999999999999989</v>
      </c>
      <c r="BF32" s="75">
        <f>CORREL(U5:U1318,V5:V1318)</f>
        <v>0.34996347285069845</v>
      </c>
      <c r="BG32" s="75">
        <f>CORREL(U5:U1318,W5:W1318)</f>
        <v>0.35374824635895435</v>
      </c>
      <c r="BH32" s="75">
        <f>CORREL(U5:U1318,X5:X1318)</f>
        <v>9.1824256957252021E-2</v>
      </c>
      <c r="BI32" s="76">
        <f>CORREL(U5:U1318,Y5:Y1318)</f>
        <v>7.7138334979979684E-2</v>
      </c>
    </row>
    <row r="33" spans="1:61" ht="20" customHeight="1" x14ac:dyDescent="0.25">
      <c r="A33" s="18">
        <v>42048</v>
      </c>
      <c r="B33" s="1">
        <v>116.9465866088867</v>
      </c>
      <c r="C33" s="2">
        <v>39.277378082275391</v>
      </c>
      <c r="D33" s="2">
        <v>381.82998657226562</v>
      </c>
      <c r="E33" s="2">
        <v>547.5068359375</v>
      </c>
      <c r="F33" s="2">
        <v>75.739997863769531</v>
      </c>
      <c r="G33" s="2">
        <v>66.585716247558594</v>
      </c>
      <c r="H33" s="2">
        <v>21.495576858520511</v>
      </c>
      <c r="I33" s="2">
        <v>66.6744384765625</v>
      </c>
      <c r="J33" s="2">
        <v>113.6600036621094</v>
      </c>
      <c r="K33" s="2">
        <v>794.75</v>
      </c>
      <c r="L33" s="2">
        <v>235.427001953125</v>
      </c>
      <c r="M33" s="2">
        <v>4.999999888241291E-3</v>
      </c>
      <c r="N33" s="3">
        <v>2096.989990234375</v>
      </c>
      <c r="O33" s="1">
        <f t="shared" si="1"/>
        <v>4.9027648355097764E-3</v>
      </c>
      <c r="P33" s="1">
        <f t="shared" si="3"/>
        <v>1.8101475448480286E-2</v>
      </c>
      <c r="Q33" s="1">
        <f t="shared" si="4"/>
        <v>1.2355099765703148E-2</v>
      </c>
      <c r="R33" s="1">
        <f t="shared" si="5"/>
        <v>1.1198499381693816E-2</v>
      </c>
      <c r="S33" s="1">
        <f t="shared" si="6"/>
        <v>-6.4279872961529039E-3</v>
      </c>
      <c r="T33" s="1">
        <f t="shared" si="7"/>
        <v>2.0515374399239228E-2</v>
      </c>
      <c r="U33" s="1">
        <f t="shared" si="8"/>
        <v>4.4829821116620927E-4</v>
      </c>
      <c r="V33" s="1">
        <f t="shared" si="9"/>
        <v>-6.9543801254335902E-3</v>
      </c>
      <c r="W33" s="1">
        <f t="shared" si="10"/>
        <v>3.6760070324326932E-2</v>
      </c>
      <c r="X33" s="1">
        <f t="shared" si="11"/>
        <v>2.687510493559464E-2</v>
      </c>
      <c r="Y33" s="1">
        <f t="shared" si="12"/>
        <v>6.1610513511999532E-2</v>
      </c>
      <c r="Z33" s="1">
        <f t="shared" si="13"/>
        <v>-0.37500004365574358</v>
      </c>
      <c r="AA33" s="24">
        <f t="shared" si="14"/>
        <v>4.0747384917307894E-3</v>
      </c>
      <c r="AD33" s="30">
        <v>0.1</v>
      </c>
      <c r="AE33" s="31">
        <v>0.2</v>
      </c>
      <c r="AF33" s="32">
        <v>0.7</v>
      </c>
      <c r="AG33" s="26">
        <f>AD33*SUM(AE6:AK7)/7+AE33*SUM(AL6:AM7)/2+AF33*SUM(AN6:AO7)/2</f>
        <v>0.46556641357486928</v>
      </c>
      <c r="AH33" s="26">
        <f t="array" ref="AH33">SQRT(MMULT(MMULT(AD33:AF33,AL46:AN48), TRANSPOSE(AD33:AF33)) * 252)</f>
        <v>0.30753282363540496</v>
      </c>
      <c r="AI33" s="59">
        <f xml:space="preserve"> (AG33 - AP6)/AH33</f>
        <v>1.3777018508488099</v>
      </c>
      <c r="AJ33" s="26">
        <f t="shared" si="15"/>
        <v>9.4576437613165087E-2</v>
      </c>
      <c r="AK33" s="47"/>
      <c r="AL33" s="93"/>
      <c r="AM33" s="93"/>
      <c r="AN33" s="110"/>
      <c r="AO33" s="93"/>
      <c r="AP33" s="93"/>
      <c r="AQ33" s="93"/>
      <c r="AR33" s="92"/>
      <c r="AS33" s="93"/>
      <c r="AT33" s="93"/>
      <c r="AU33" s="93"/>
      <c r="AV33" s="94"/>
      <c r="AX33" s="47"/>
      <c r="AY33" s="78"/>
      <c r="AZ33" s="78"/>
      <c r="BA33" s="78"/>
      <c r="BB33" s="78"/>
      <c r="BC33" s="78"/>
      <c r="BD33" s="78"/>
      <c r="BE33" s="77"/>
      <c r="BF33" s="78"/>
      <c r="BG33" s="78"/>
      <c r="BH33" s="78"/>
      <c r="BI33" s="79"/>
    </row>
    <row r="34" spans="1:61" ht="20" x14ac:dyDescent="0.25">
      <c r="A34" s="18">
        <v>42052</v>
      </c>
      <c r="B34" s="1">
        <v>117.6367721557617</v>
      </c>
      <c r="C34" s="2">
        <v>39.295417785644531</v>
      </c>
      <c r="D34" s="2">
        <v>375.42999267578119</v>
      </c>
      <c r="E34" s="2">
        <v>541.35369873046875</v>
      </c>
      <c r="F34" s="2">
        <v>75.599998474121094</v>
      </c>
      <c r="G34" s="2">
        <v>67.13714599609375</v>
      </c>
      <c r="H34" s="2">
        <v>21.563022613525391</v>
      </c>
      <c r="I34" s="2">
        <v>67.433212280273438</v>
      </c>
      <c r="J34" s="2">
        <v>113.40000152587891</v>
      </c>
      <c r="K34" s="2">
        <v>783.54998779296875</v>
      </c>
      <c r="L34" s="2">
        <v>243.61000061035159</v>
      </c>
      <c r="M34" s="2">
        <v>8.0000003799796104E-3</v>
      </c>
      <c r="N34" s="3">
        <v>2100.340087890625</v>
      </c>
      <c r="O34" s="1">
        <f t="shared" si="1"/>
        <v>5.9017160473715524E-3</v>
      </c>
      <c r="P34" s="1">
        <f t="shared" si="3"/>
        <v>4.5928990808286052E-4</v>
      </c>
      <c r="Q34" s="1">
        <f t="shared" si="4"/>
        <v>-1.6761370561641731E-2</v>
      </c>
      <c r="R34" s="1">
        <f t="shared" si="5"/>
        <v>-1.1238466450368967E-2</v>
      </c>
      <c r="S34" s="1">
        <f t="shared" si="6"/>
        <v>-1.8484208291139614E-3</v>
      </c>
      <c r="T34" s="1">
        <f t="shared" si="7"/>
        <v>8.2815020940076867E-3</v>
      </c>
      <c r="U34" s="1">
        <f t="shared" si="8"/>
        <v>3.1376573631307636E-3</v>
      </c>
      <c r="V34" s="1">
        <f t="shared" si="9"/>
        <v>1.1380280375029583E-2</v>
      </c>
      <c r="W34" s="1">
        <f t="shared" si="10"/>
        <v>-2.2875429161821614E-3</v>
      </c>
      <c r="X34" s="1">
        <f t="shared" si="11"/>
        <v>-1.4092497272137461E-2</v>
      </c>
      <c r="Y34" s="1">
        <f t="shared" si="12"/>
        <v>3.475811435960896E-2</v>
      </c>
      <c r="Z34" s="1">
        <f t="shared" si="13"/>
        <v>0.60000011175871149</v>
      </c>
      <c r="AA34" s="24">
        <f t="shared" si="14"/>
        <v>1.5975744623728527E-3</v>
      </c>
      <c r="AD34" s="30">
        <v>0.1</v>
      </c>
      <c r="AE34" s="31">
        <v>0.3</v>
      </c>
      <c r="AF34" s="32">
        <v>0.6</v>
      </c>
      <c r="AG34" s="26">
        <f>AD34*SUM(AE6:AK7)/7+AE34*SUM(AL6:AM7)/2+AF34*SUM(AN6:AO7)/2</f>
        <v>0.42691785675812971</v>
      </c>
      <c r="AH34" s="26">
        <f t="array" ref="AH34">SQRT(MMULT(MMULT(AD34:AF34,AL46:AN48), TRANSPOSE(AD34:AF34)) * 252)</f>
        <v>0.28087045241925973</v>
      </c>
      <c r="AI34" s="59">
        <f xml:space="preserve"> (AG34 - AP6)/AH34</f>
        <v>1.3708810598836623</v>
      </c>
      <c r="AJ34" s="26">
        <f t="shared" si="15"/>
        <v>7.8888211042199646E-2</v>
      </c>
      <c r="AK34" s="46" t="s">
        <v>8</v>
      </c>
      <c r="AL34" s="90">
        <f>_xlfn.COVARIANCE.S(V5:V1318,O5:O1318)</f>
        <v>1.4764463983800869E-4</v>
      </c>
      <c r="AM34" s="90">
        <f>_xlfn.COVARIANCE.S(V5:V1318,P5:P1318)</f>
        <v>1.5096603826196761E-4</v>
      </c>
      <c r="AN34" s="90">
        <f>_xlfn.COVARIANCE.S(V5:V1318,Q5:Q1318)</f>
        <v>1.0697937495232295E-4</v>
      </c>
      <c r="AO34" s="90">
        <f>_xlfn.COVARIANCE.S(V5:V1318,R5:R1318)</f>
        <v>1.4170635666396151E-4</v>
      </c>
      <c r="AP34" s="90">
        <f>_xlfn.COVARIANCE.S(V5:V1318,S5:S1318)</f>
        <v>1.3788168232859731E-4</v>
      </c>
      <c r="AQ34" s="90">
        <f>_xlfn.COVARIANCE.S(V5:V1318,T5:T1318)</f>
        <v>1.4035446904937953E-4</v>
      </c>
      <c r="AR34" s="90">
        <f>_xlfn.COVARIANCE.S(V5:V1318,U5:U1318)</f>
        <v>2.0781586272566652E-4</v>
      </c>
      <c r="AS34" s="89">
        <f>_xlfn.COVARIANCE.S(V5:V1318,V5:V1318)</f>
        <v>4.308115831124468E-4</v>
      </c>
      <c r="AT34" s="90">
        <f>_xlfn.COVARIANCE.S(V5:V1318,W5:W1318)</f>
        <v>1.5002090457791412E-4</v>
      </c>
      <c r="AU34" s="90">
        <f>_xlfn.COVARIANCE.S(V5:V1318,X5:X1318)</f>
        <v>3.6263934760844827E-5</v>
      </c>
      <c r="AV34" s="91">
        <f>_xlfn.COVARIANCE.S(V5:V1318,Y5:Y1318)</f>
        <v>1.1872992413237877E-4</v>
      </c>
      <c r="AX34" s="46" t="s">
        <v>8</v>
      </c>
      <c r="AY34" s="75">
        <f>CORREL(V5:V1318,O5:O1318)</f>
        <v>0.39569666216877281</v>
      </c>
      <c r="AZ34" s="75">
        <f>CORREL(V5:V1318,P5:P1318)</f>
        <v>0.4203244226608453</v>
      </c>
      <c r="BA34" s="75">
        <f>CORREL(V5:V1318,Q5:Q1318)</f>
        <v>0.2688526998195554</v>
      </c>
      <c r="BB34" s="75">
        <f>CORREL(V5:V1318,R5:R1318)</f>
        <v>0.40554963022023161</v>
      </c>
      <c r="BC34" s="75">
        <f>CORREL(V5:V1318,S5:S1318)</f>
        <v>0.34329863177670422</v>
      </c>
      <c r="BD34" s="75">
        <f>CORREL(V5:V1318,T5:T1318)</f>
        <v>0.25163320677197615</v>
      </c>
      <c r="BE34" s="75">
        <f>CORREL(V5:V1318,U5:U1318)</f>
        <v>0.34996347285069845</v>
      </c>
      <c r="BF34" s="74">
        <f>CORREL(V5:V1318,V5:V1318)</f>
        <v>1.0000000000000002</v>
      </c>
      <c r="BG34" s="75">
        <f>CORREL(V5:V1318,W5:W1318)</f>
        <v>0.29730498943130462</v>
      </c>
      <c r="BH34" s="75">
        <f>CORREL(V5:V1318,X5:X1318)</f>
        <v>8.4272724679658989E-2</v>
      </c>
      <c r="BI34" s="76">
        <f>CORREL(V5:V1318,Y5:Y1318)</f>
        <v>0.12126252787158949</v>
      </c>
    </row>
    <row r="35" spans="1:61" ht="20" x14ac:dyDescent="0.25">
      <c r="A35" s="18">
        <v>42053</v>
      </c>
      <c r="B35" s="1">
        <v>118.455810546875</v>
      </c>
      <c r="C35" s="2">
        <v>39.250339508056641</v>
      </c>
      <c r="D35" s="2">
        <v>373.3699951171875</v>
      </c>
      <c r="E35" s="2">
        <v>538.2222900390625</v>
      </c>
      <c r="F35" s="2">
        <v>76.709999084472656</v>
      </c>
      <c r="G35" s="2">
        <v>67.865715026855469</v>
      </c>
      <c r="H35" s="2">
        <v>21.312515258789059</v>
      </c>
      <c r="I35" s="2">
        <v>67.121925354003906</v>
      </c>
      <c r="J35" s="2">
        <v>113.5699996948242</v>
      </c>
      <c r="K35" s="2">
        <v>776.9000244140625</v>
      </c>
      <c r="L35" s="2">
        <v>236.32600402832031</v>
      </c>
      <c r="M35" s="2">
        <v>1.30000002682209E-2</v>
      </c>
      <c r="N35" s="3">
        <v>2099.679931640625</v>
      </c>
      <c r="O35" s="1">
        <f t="shared" si="1"/>
        <v>6.9624350966448478E-3</v>
      </c>
      <c r="P35" s="1">
        <f t="shared" si="3"/>
        <v>-1.1471637185228589E-3</v>
      </c>
      <c r="Q35" s="1">
        <f t="shared" si="4"/>
        <v>-5.4870351298029751E-3</v>
      </c>
      <c r="R35" s="1">
        <f t="shared" si="5"/>
        <v>-5.7844043529207134E-3</v>
      </c>
      <c r="S35" s="1">
        <f t="shared" si="6"/>
        <v>1.4682548052319389E-2</v>
      </c>
      <c r="T35" s="1">
        <f t="shared" si="7"/>
        <v>1.0851951180708586E-2</v>
      </c>
      <c r="U35" s="1">
        <f t="shared" si="8"/>
        <v>-1.1617450819682462E-2</v>
      </c>
      <c r="V35" s="1">
        <f t="shared" si="9"/>
        <v>-4.6162256808369717E-3</v>
      </c>
      <c r="W35" s="1">
        <f t="shared" si="10"/>
        <v>1.4991019987464771E-3</v>
      </c>
      <c r="X35" s="1">
        <f t="shared" si="11"/>
        <v>-8.4869676249210713E-3</v>
      </c>
      <c r="Y35" s="1">
        <f t="shared" si="12"/>
        <v>-2.9900236294822191E-2</v>
      </c>
      <c r="Z35" s="1">
        <f t="shared" si="13"/>
        <v>0.62499995634425609</v>
      </c>
      <c r="AA35" s="24">
        <f t="shared" si="14"/>
        <v>-3.1430921773389908E-4</v>
      </c>
      <c r="AD35" s="30">
        <v>0.1</v>
      </c>
      <c r="AE35" s="31">
        <v>0.4</v>
      </c>
      <c r="AF35" s="32">
        <v>0.5</v>
      </c>
      <c r="AG35" s="26">
        <f>AD35*SUM(AE6:AK7)/7+AE35*SUM(AL6:AM7)/2+AF35*SUM(AN6:AO7)/2</f>
        <v>0.38826929994139014</v>
      </c>
      <c r="AH35" s="26">
        <f t="array" ref="AH35">SQRT(MMULT(MMULT(AD35:AF35,AL46:AN48), TRANSPOSE(AD35:AF35)) * 252)</f>
        <v>0.25988648314700524</v>
      </c>
      <c r="AI35" s="59">
        <f xml:space="preserve"> (AG35 - AP6)/AH35</f>
        <v>1.3328566476073402</v>
      </c>
      <c r="AJ35" s="26">
        <f t="shared" si="15"/>
        <v>6.7540984122518646E-2</v>
      </c>
      <c r="AK35" s="47"/>
      <c r="AL35" s="93"/>
      <c r="AM35" s="93"/>
      <c r="AN35" s="93"/>
      <c r="AO35" s="93"/>
      <c r="AP35" s="93"/>
      <c r="AQ35" s="93"/>
      <c r="AR35" s="93"/>
      <c r="AS35" s="92"/>
      <c r="AT35" s="93"/>
      <c r="AU35" s="93"/>
      <c r="AV35" s="94"/>
      <c r="AX35" s="47"/>
      <c r="AY35" s="78"/>
      <c r="AZ35" s="78"/>
      <c r="BA35" s="78"/>
      <c r="BB35" s="78"/>
      <c r="BC35" s="78"/>
      <c r="BD35" s="78"/>
      <c r="BE35" s="78"/>
      <c r="BF35" s="77"/>
      <c r="BG35" s="78"/>
      <c r="BH35" s="78"/>
      <c r="BI35" s="79"/>
    </row>
    <row r="36" spans="1:61" ht="20" x14ac:dyDescent="0.25">
      <c r="A36" s="18">
        <v>42054</v>
      </c>
      <c r="B36" s="1">
        <v>118.20733642578119</v>
      </c>
      <c r="C36" s="2">
        <v>39.223278045654297</v>
      </c>
      <c r="D36" s="2">
        <v>379</v>
      </c>
      <c r="E36" s="2">
        <v>541.38360595703125</v>
      </c>
      <c r="F36" s="2">
        <v>79.419998168945312</v>
      </c>
      <c r="G36" s="2">
        <v>67.800003051757812</v>
      </c>
      <c r="H36" s="2">
        <v>21.37032508850098</v>
      </c>
      <c r="I36" s="2">
        <v>67.705574035644531</v>
      </c>
      <c r="J36" s="2">
        <v>111.9700012207031</v>
      </c>
      <c r="K36" s="2">
        <v>787.0999755859375</v>
      </c>
      <c r="L36" s="2">
        <v>240.28300476074219</v>
      </c>
      <c r="M36" s="2">
        <v>1.30000002682209E-2</v>
      </c>
      <c r="N36" s="3">
        <v>2097.449951171875</v>
      </c>
      <c r="O36" s="1">
        <f t="shared" si="1"/>
        <v>-2.0976102391826457E-3</v>
      </c>
      <c r="P36" s="1">
        <f t="shared" si="3"/>
        <v>-6.8945804651676657E-4</v>
      </c>
      <c r="Q36" s="1">
        <f t="shared" si="4"/>
        <v>1.5078889456678013E-2</v>
      </c>
      <c r="R36" s="1">
        <f t="shared" si="5"/>
        <v>5.873625036486807E-3</v>
      </c>
      <c r="S36" s="1">
        <f t="shared" si="6"/>
        <v>3.5327846653842698E-2</v>
      </c>
      <c r="T36" s="1">
        <f t="shared" si="7"/>
        <v>-9.6826468374577868E-4</v>
      </c>
      <c r="U36" s="1">
        <f t="shared" si="8"/>
        <v>2.7124827365498927E-3</v>
      </c>
      <c r="V36" s="1">
        <f t="shared" si="9"/>
        <v>8.6953507153204601E-3</v>
      </c>
      <c r="W36" s="1">
        <f t="shared" si="10"/>
        <v>-1.4088214127150556E-2</v>
      </c>
      <c r="X36" s="1">
        <f t="shared" si="11"/>
        <v>1.3129039582110646E-2</v>
      </c>
      <c r="Y36" s="1">
        <f t="shared" si="12"/>
        <v>1.6743822791281504E-2</v>
      </c>
      <c r="Z36" s="1">
        <f t="shared" si="13"/>
        <v>0</v>
      </c>
      <c r="AA36" s="24">
        <f t="shared" si="14"/>
        <v>-1.0620573331896477E-3</v>
      </c>
      <c r="AD36" s="30">
        <v>0.1</v>
      </c>
      <c r="AE36" s="31">
        <v>0.5</v>
      </c>
      <c r="AF36" s="32">
        <v>0.4</v>
      </c>
      <c r="AG36" s="26">
        <f>AD36*SUM(AE6:AK7)/7+AE36*SUM(AL6:AM7)/2+AF36*SUM(AN6:AO7)/2</f>
        <v>0.34962074312465052</v>
      </c>
      <c r="AH36" s="26">
        <f t="array" ref="AH36">SQRT(MMULT(MMULT(AD36:AF36,AL46:AN48), TRANSPOSE(AD36:AF36)) * 252)</f>
        <v>0.2460381207336011</v>
      </c>
      <c r="AI36" s="59">
        <f xml:space="preserve"> (AG36 - AP6)/AH36</f>
        <v>1.2507934500208986</v>
      </c>
      <c r="AJ36" s="26">
        <f t="shared" si="15"/>
        <v>6.0534756854122067E-2</v>
      </c>
      <c r="AK36" s="46" t="s">
        <v>9</v>
      </c>
      <c r="AL36" s="90">
        <f>_xlfn.COVARIANCE.S(W5:W1318,O5:O1318)</f>
        <v>1.7637045181908344E-4</v>
      </c>
      <c r="AM36" s="90">
        <f>_xlfn.COVARIANCE.S(W5:W1318,P5:P1318)</f>
        <v>1.9419695247442927E-4</v>
      </c>
      <c r="AN36" s="90">
        <f>_xlfn.COVARIANCE.S(W5:W1318,Q5:Q1318)</f>
        <v>1.743531961223497E-4</v>
      </c>
      <c r="AO36" s="90">
        <f>_xlfn.COVARIANCE.S(W5:W1318,R5:R1318)</f>
        <v>1.8073559309932251E-4</v>
      </c>
      <c r="AP36" s="90">
        <f>_xlfn.COVARIANCE.S(W5:W1318,S5:S1318)</f>
        <v>1.8811193335558E-4</v>
      </c>
      <c r="AQ36" s="90">
        <f>_xlfn.COVARIANCE.S(W5:W1318,T5:T1318)</f>
        <v>2.1818185370887404E-4</v>
      </c>
      <c r="AR36" s="90">
        <f>_xlfn.COVARIANCE.S(W5:W1318,U5:U1318)</f>
        <v>2.4604383242955475E-4</v>
      </c>
      <c r="AS36" s="90">
        <f>_xlfn.COVARIANCE.S(W5:W1318,V5:V1318)</f>
        <v>1.5002090457791412E-4</v>
      </c>
      <c r="AT36" s="89">
        <f>_xlfn.COVARIANCE.S(W5:W1318,W5:W1318)</f>
        <v>5.9103308509472481E-4</v>
      </c>
      <c r="AU36" s="90">
        <f>_xlfn.COVARIANCE.S(W5:W1318,X5:X1318)</f>
        <v>1.5541742821627795E-5</v>
      </c>
      <c r="AV36" s="91">
        <f>_xlfn.COVARIANCE.S(W5:W1318,Y5:Y1318)</f>
        <v>1.0105628318948623E-4</v>
      </c>
      <c r="AX36" s="46" t="s">
        <v>9</v>
      </c>
      <c r="AY36" s="75">
        <f>CORREL(W5:W1318,O5:O1318)</f>
        <v>0.40356019109720176</v>
      </c>
      <c r="AZ36" s="75">
        <f>CORREL(W5:W1318,P5:P1318)</f>
        <v>0.46162100973045045</v>
      </c>
      <c r="BA36" s="75">
        <f>CORREL(W5:W1318,Q5:Q1318)</f>
        <v>0.37409512461748545</v>
      </c>
      <c r="BB36" s="75">
        <f>CORREL(W5:W1318,R5:R1318)</f>
        <v>0.44160721013961451</v>
      </c>
      <c r="BC36" s="75">
        <f>CORREL(W5:W1318,S5:S1318)</f>
        <v>0.39987074817057716</v>
      </c>
      <c r="BD36" s="75">
        <f>CORREL(W5:W1318,T5:T1318)</f>
        <v>0.33396282283423184</v>
      </c>
      <c r="BE36" s="75">
        <f>CORREL(W5:W1318,U5:U1318)</f>
        <v>0.35374824635895435</v>
      </c>
      <c r="BF36" s="75">
        <f>CORREL(W5:W1318,V5:V1318)</f>
        <v>0.29730498943130462</v>
      </c>
      <c r="BG36" s="74">
        <f>CORREL(W5:W1318,W5:W1318)</f>
        <v>1</v>
      </c>
      <c r="BH36" s="75">
        <f>CORREL(W5:W1318,X5:X1318)</f>
        <v>3.0835402268291373E-2</v>
      </c>
      <c r="BI36" s="76">
        <f>CORREL(W5:W1318,Y5:Y1318)</f>
        <v>8.8118589645064901E-2</v>
      </c>
    </row>
    <row r="37" spans="1:61" ht="20" x14ac:dyDescent="0.25">
      <c r="A37" s="18">
        <v>42055</v>
      </c>
      <c r="B37" s="1">
        <v>119.17359924316411</v>
      </c>
      <c r="C37" s="2">
        <v>39.547893524169922</v>
      </c>
      <c r="D37" s="2">
        <v>383.66000366210938</v>
      </c>
      <c r="E37" s="2">
        <v>537.474365234375</v>
      </c>
      <c r="F37" s="2">
        <v>79.900001525878906</v>
      </c>
      <c r="G37" s="2">
        <v>68.314285278320312</v>
      </c>
      <c r="H37" s="2">
        <v>21.52448844909668</v>
      </c>
      <c r="I37" s="2">
        <v>67.890411376953125</v>
      </c>
      <c r="J37" s="2">
        <v>118.61000061035161</v>
      </c>
      <c r="K37" s="2">
        <v>779.5</v>
      </c>
      <c r="L37" s="2">
        <v>243.77900695800781</v>
      </c>
      <c r="M37" s="2">
        <v>9.9999997764825821E-3</v>
      </c>
      <c r="N37" s="3">
        <v>2110.300048828125</v>
      </c>
      <c r="O37" s="1">
        <f t="shared" si="1"/>
        <v>8.1743049678613122E-3</v>
      </c>
      <c r="P37" s="1">
        <f t="shared" si="3"/>
        <v>8.2760925320364276E-3</v>
      </c>
      <c r="Q37" s="1">
        <f t="shared" si="4"/>
        <v>1.2295524174431138E-2</v>
      </c>
      <c r="R37" s="1">
        <f t="shared" si="5"/>
        <v>-7.2208332126084684E-3</v>
      </c>
      <c r="S37" s="1">
        <f t="shared" si="6"/>
        <v>6.0438600856236313E-3</v>
      </c>
      <c r="T37" s="1">
        <f t="shared" si="7"/>
        <v>7.5852832361955613E-3</v>
      </c>
      <c r="U37" s="1">
        <f t="shared" si="8"/>
        <v>7.2138987103500529E-3</v>
      </c>
      <c r="V37" s="1">
        <f t="shared" si="9"/>
        <v>2.7300166041170915E-3</v>
      </c>
      <c r="W37" s="1">
        <f t="shared" si="10"/>
        <v>5.9301592544957371E-2</v>
      </c>
      <c r="X37" s="1">
        <f t="shared" si="11"/>
        <v>-9.655667414142477E-3</v>
      </c>
      <c r="Y37" s="1">
        <f t="shared" si="12"/>
        <v>1.4549519225243168E-2</v>
      </c>
      <c r="Z37" s="1">
        <f t="shared" si="13"/>
        <v>-0.23076926383393681</v>
      </c>
      <c r="AA37" s="24">
        <f t="shared" si="14"/>
        <v>6.126533626735764E-3</v>
      </c>
      <c r="AD37" s="30">
        <v>0.1</v>
      </c>
      <c r="AE37" s="31">
        <v>0.6</v>
      </c>
      <c r="AF37" s="32">
        <v>0.3</v>
      </c>
      <c r="AG37" s="26">
        <f>AD37*SUM(AE6:AK7)/7+AE37*SUM(AL6:AM7)/2+AF37*SUM(AN6:AO7)/2</f>
        <v>0.3109721863079109</v>
      </c>
      <c r="AH37" s="26">
        <f t="array" ref="AH37">SQRT(MMULT(MMULT(AD37:AF37,AL46:AN48), TRANSPOSE(AD37:AF37)) * 252)</f>
        <v>0.24056086389313194</v>
      </c>
      <c r="AI37" s="59">
        <f xml:space="preserve"> (AG37 - AP6)/AH37</f>
        <v>1.1186121827856572</v>
      </c>
      <c r="AJ37" s="26">
        <f t="shared" si="15"/>
        <v>5.7869529237009949E-2</v>
      </c>
      <c r="AK37" s="47"/>
      <c r="AL37" s="93"/>
      <c r="AM37" s="93"/>
      <c r="AN37" s="93"/>
      <c r="AO37" s="93"/>
      <c r="AP37" s="93"/>
      <c r="AQ37" s="93"/>
      <c r="AR37" s="93"/>
      <c r="AS37" s="93"/>
      <c r="AT37" s="92"/>
      <c r="AU37" s="93"/>
      <c r="AV37" s="94"/>
      <c r="AX37" s="47"/>
      <c r="AY37" s="78"/>
      <c r="AZ37" s="78"/>
      <c r="BA37" s="78"/>
      <c r="BB37" s="78"/>
      <c r="BC37" s="78"/>
      <c r="BD37" s="78"/>
      <c r="BE37" s="78"/>
      <c r="BF37" s="78"/>
      <c r="BG37" s="77"/>
      <c r="BH37" s="78"/>
      <c r="BI37" s="79"/>
    </row>
    <row r="38" spans="1:61" ht="20" x14ac:dyDescent="0.25">
      <c r="A38" s="18">
        <v>42058</v>
      </c>
      <c r="B38" s="1">
        <v>122.39450836181641</v>
      </c>
      <c r="C38" s="2">
        <v>39.809379577636719</v>
      </c>
      <c r="D38" s="2">
        <v>380.1400146484375</v>
      </c>
      <c r="E38" s="2">
        <v>530.45361328125</v>
      </c>
      <c r="F38" s="2">
        <v>78.839996337890625</v>
      </c>
      <c r="G38" s="2">
        <v>67.405715942382812</v>
      </c>
      <c r="H38" s="2">
        <v>21.35105133056641</v>
      </c>
      <c r="I38" s="2">
        <v>68.931282043457031</v>
      </c>
      <c r="J38" s="2">
        <v>117.120002746582</v>
      </c>
      <c r="K38" s="2">
        <v>786.25</v>
      </c>
      <c r="L38" s="2">
        <v>238.8919982910156</v>
      </c>
      <c r="M38" s="2">
        <v>1.499999966472387E-2</v>
      </c>
      <c r="N38" s="3">
        <v>2109.659912109375</v>
      </c>
      <c r="O38" s="1">
        <f t="shared" si="1"/>
        <v>2.7027035678265365E-2</v>
      </c>
      <c r="P38" s="1">
        <f t="shared" si="3"/>
        <v>6.6118832171677688E-3</v>
      </c>
      <c r="Q38" s="1">
        <f t="shared" si="4"/>
        <v>-9.1747614556453305E-3</v>
      </c>
      <c r="R38" s="1">
        <f t="shared" si="5"/>
        <v>-1.3062487082641572E-2</v>
      </c>
      <c r="S38" s="1">
        <f t="shared" si="6"/>
        <v>-1.3266647906695628E-2</v>
      </c>
      <c r="T38" s="1">
        <f t="shared" si="7"/>
        <v>-1.3299843981912196E-2</v>
      </c>
      <c r="U38" s="1">
        <f t="shared" si="8"/>
        <v>-8.0576650609111011E-3</v>
      </c>
      <c r="V38" s="1">
        <f t="shared" si="9"/>
        <v>1.5331629981214956E-2</v>
      </c>
      <c r="W38" s="1">
        <f t="shared" si="10"/>
        <v>-1.2562160493232222E-2</v>
      </c>
      <c r="X38" s="1">
        <f t="shared" si="11"/>
        <v>8.6593970493906713E-3</v>
      </c>
      <c r="Y38" s="1">
        <f t="shared" si="12"/>
        <v>-2.0046880689090774E-2</v>
      </c>
      <c r="Z38" s="1">
        <f t="shared" si="13"/>
        <v>0.49999999999999956</v>
      </c>
      <c r="AA38" s="24">
        <f t="shared" si="14"/>
        <v>-3.033391953459752E-4</v>
      </c>
      <c r="AD38" s="30">
        <v>0.1</v>
      </c>
      <c r="AE38" s="31">
        <v>0.7</v>
      </c>
      <c r="AF38" s="32">
        <v>0.2</v>
      </c>
      <c r="AG38" s="26">
        <f>AD38*SUM(AE6:AK7)/7+AE38*SUM(AL6:AM7)/2+AF38*SUM(AN6:AO7)/2</f>
        <v>0.27232362949117139</v>
      </c>
      <c r="AH38" s="26">
        <f t="array" ref="AH38">SQRT(MMULT(MMULT(AD38:AF38,AL46:AN48), TRANSPOSE(AD38:AF38)) * 252)</f>
        <v>0.2440190592375569</v>
      </c>
      <c r="AI38" s="59">
        <f xml:space="preserve"> (AG38 - AP6)/AH38</f>
        <v>0.94437605388527102</v>
      </c>
      <c r="AJ38" s="26">
        <f t="shared" si="15"/>
        <v>5.9545301271182301E-2</v>
      </c>
      <c r="AK38" s="46" t="s">
        <v>10</v>
      </c>
      <c r="AL38" s="90">
        <f>_xlfn.COVARIANCE.S(X5:X1318,O5:O1318)</f>
        <v>2.3856544768432415E-5</v>
      </c>
      <c r="AM38" s="90">
        <f>_xlfn.COVARIANCE.S(X5:X1318,P5:P1318)</f>
        <v>2.3693278648342141E-5</v>
      </c>
      <c r="AN38" s="90">
        <f>_xlfn.COVARIANCE.S(X5:X1318,Q5:Q1318)</f>
        <v>2.1332939216395634E-5</v>
      </c>
      <c r="AO38" s="90">
        <f>_xlfn.COVARIANCE.S(X5:X1318,R5:R1318)</f>
        <v>1.759926903929142E-5</v>
      </c>
      <c r="AP38" s="90">
        <f>_xlfn.COVARIANCE.S(X5:X1318,S5:S1318)</f>
        <v>1.969884930294567E-5</v>
      </c>
      <c r="AQ38" s="90">
        <f>_xlfn.COVARIANCE.S(X5:X1318,T5:T1318)</f>
        <v>3.1490891651782945E-5</v>
      </c>
      <c r="AR38" s="90">
        <f>_xlfn.COVARIANCE.S(X5:X1318,U5:U1318)</f>
        <v>5.4464549682221384E-5</v>
      </c>
      <c r="AS38" s="90">
        <f>_xlfn.COVARIANCE.S(X5:X1318,V5:V1318)</f>
        <v>3.6263934760844827E-5</v>
      </c>
      <c r="AT38" s="90">
        <f>_xlfn.COVARIANCE.S(X5:X1318,W5:W1318)</f>
        <v>1.5541742821627795E-5</v>
      </c>
      <c r="AU38" s="89">
        <f>_xlfn.COVARIANCE.S(X5:X1318,X5:X1318)</f>
        <v>4.2982176848320523E-4</v>
      </c>
      <c r="AV38" s="91">
        <f>_xlfn.COVARIANCE.S(X5:X1318,Y5:Y1318)</f>
        <v>5.7292002326767947E-6</v>
      </c>
      <c r="AX38" s="46" t="s">
        <v>10</v>
      </c>
      <c r="AY38" s="75">
        <f>CORREL(X5:X1318,O5:O1318)</f>
        <v>6.4010574926968225E-2</v>
      </c>
      <c r="AZ38" s="75">
        <f>CORREL(X5:X1318,P5:P1318)</f>
        <v>6.6043489444213566E-2</v>
      </c>
      <c r="BA38" s="75">
        <f>CORREL(X5:X1318,Q5:Q1318)</f>
        <v>5.3674069506828549E-2</v>
      </c>
      <c r="BB38" s="75">
        <f>CORREL(X5:X1318,R5:R1318)</f>
        <v>5.0425334785255356E-2</v>
      </c>
      <c r="BC38" s="75">
        <f>CORREL(X5:X1318,S5:S1318)</f>
        <v>4.9102752669984914E-2</v>
      </c>
      <c r="BD38" s="75">
        <f>CORREL(X5:X1318,T5:T1318)</f>
        <v>5.6523122651480164E-2</v>
      </c>
      <c r="BE38" s="75">
        <f>CORREL(X5:X1318,U5:U1318)</f>
        <v>9.1824256957252021E-2</v>
      </c>
      <c r="BF38" s="75">
        <f>CORREL(X5:X1318,V5:V1318)</f>
        <v>8.4272724679658989E-2</v>
      </c>
      <c r="BG38" s="75">
        <f>CORREL(X5:X1318,W5:W1318)</f>
        <v>3.0835402268291373E-2</v>
      </c>
      <c r="BH38" s="74">
        <f>CORREL(X5:X1318,X5:X1318)</f>
        <v>1.0000000000000002</v>
      </c>
      <c r="BI38" s="76">
        <f>CORREL(X5:X1318,Y5:Y1318)</f>
        <v>5.8581422124744115E-3</v>
      </c>
    </row>
    <row r="39" spans="1:61" ht="20" x14ac:dyDescent="0.25">
      <c r="A39" s="18">
        <v>42059</v>
      </c>
      <c r="B39" s="1">
        <v>121.6306838989258</v>
      </c>
      <c r="C39" s="2">
        <v>39.755279541015618</v>
      </c>
      <c r="D39" s="2">
        <v>378.58999633789062</v>
      </c>
      <c r="E39" s="2">
        <v>534.6221923828125</v>
      </c>
      <c r="F39" s="2">
        <v>78.449996948242188</v>
      </c>
      <c r="G39" s="2">
        <v>67.839996337890625</v>
      </c>
      <c r="H39" s="2">
        <v>21.578348159790039</v>
      </c>
      <c r="I39" s="2">
        <v>68.4935302734375</v>
      </c>
      <c r="J39" s="2">
        <v>116.9199981689453</v>
      </c>
      <c r="K39" s="2">
        <v>790.29998779296875</v>
      </c>
      <c r="L39" s="2">
        <v>238.73500061035159</v>
      </c>
      <c r="M39" s="2">
        <v>1.7999999225139621E-2</v>
      </c>
      <c r="N39" s="3">
        <v>2115.47998046875</v>
      </c>
      <c r="O39" s="1">
        <f t="shared" si="1"/>
        <v>-6.2406759348436758E-3</v>
      </c>
      <c r="P39" s="1">
        <f t="shared" si="3"/>
        <v>-1.3589771354158842E-3</v>
      </c>
      <c r="Q39" s="1">
        <f t="shared" si="4"/>
        <v>-4.0774931625663369E-3</v>
      </c>
      <c r="R39" s="1">
        <f t="shared" si="5"/>
        <v>7.8585176859795602E-3</v>
      </c>
      <c r="S39" s="1">
        <f t="shared" si="6"/>
        <v>-4.9467200375934439E-3</v>
      </c>
      <c r="T39" s="1">
        <f t="shared" si="7"/>
        <v>6.44278292183742E-3</v>
      </c>
      <c r="U39" s="1">
        <f t="shared" si="8"/>
        <v>1.0645697286963518E-2</v>
      </c>
      <c r="V39" s="1">
        <f t="shared" si="9"/>
        <v>-6.3505531457191955E-3</v>
      </c>
      <c r="W39" s="1">
        <f t="shared" si="10"/>
        <v>-1.7076893181898756E-3</v>
      </c>
      <c r="X39" s="1">
        <f t="shared" si="11"/>
        <v>5.151017860691498E-3</v>
      </c>
      <c r="Y39" s="1">
        <f t="shared" si="12"/>
        <v>-6.5719103941164203E-4</v>
      </c>
      <c r="Z39" s="1">
        <f t="shared" si="13"/>
        <v>0.19999997516473123</v>
      </c>
      <c r="AA39" s="24">
        <f t="shared" si="14"/>
        <v>2.758770892866691E-3</v>
      </c>
      <c r="AD39" s="128">
        <v>0.1</v>
      </c>
      <c r="AE39" s="129">
        <v>0.8</v>
      </c>
      <c r="AF39" s="130">
        <v>0.1</v>
      </c>
      <c r="AG39" s="131">
        <f>AD39*SUM(AE6:AK7)/7+AE39*SUM(AL6:AM7)/2+AF39*SUM(AN6:AO7)/2</f>
        <v>0.23367507267443177</v>
      </c>
      <c r="AH39" s="131">
        <f t="array" ref="AH39">SQRT(MMULT(MMULT(AD39:AF39,AL46:AN48), TRANSPOSE(AD39:AF39)) * 252)</f>
        <v>0.25605091867954527</v>
      </c>
      <c r="AI39" s="132">
        <f xml:space="preserve"> (AG39 - AP6)/AH39</f>
        <v>0.74905882161219661</v>
      </c>
      <c r="AJ39" s="131">
        <f t="shared" si="15"/>
        <v>6.55620729566391E-2</v>
      </c>
      <c r="AK39" s="47"/>
      <c r="AL39" s="93"/>
      <c r="AM39" s="93"/>
      <c r="AN39" s="93"/>
      <c r="AO39" s="93"/>
      <c r="AP39" s="93"/>
      <c r="AQ39" s="93"/>
      <c r="AR39" s="93"/>
      <c r="AS39" s="93"/>
      <c r="AT39" s="93"/>
      <c r="AU39" s="92"/>
      <c r="AV39" s="94"/>
      <c r="AX39" s="47"/>
      <c r="AY39" s="78"/>
      <c r="AZ39" s="78"/>
      <c r="BA39" s="78"/>
      <c r="BB39" s="78"/>
      <c r="BC39" s="78"/>
      <c r="BD39" s="78"/>
      <c r="BE39" s="78"/>
      <c r="BF39" s="78"/>
      <c r="BG39" s="78"/>
      <c r="BH39" s="77"/>
      <c r="BI39" s="79"/>
    </row>
    <row r="40" spans="1:61" ht="20" x14ac:dyDescent="0.25">
      <c r="A40" s="18">
        <v>42060</v>
      </c>
      <c r="B40" s="1">
        <v>118.5202178955078</v>
      </c>
      <c r="C40" s="2">
        <v>39.665103912353523</v>
      </c>
      <c r="D40" s="2">
        <v>385.3699951171875</v>
      </c>
      <c r="E40" s="2">
        <v>542.38092041015625</v>
      </c>
      <c r="F40" s="2">
        <v>79.55999755859375</v>
      </c>
      <c r="G40" s="2">
        <v>68.332855224609375</v>
      </c>
      <c r="H40" s="2">
        <v>21.413921356201168</v>
      </c>
      <c r="I40" s="2">
        <v>69.048019409179688</v>
      </c>
      <c r="J40" s="2">
        <v>118.8399963378906</v>
      </c>
      <c r="K40" s="2">
        <v>808.3499755859375</v>
      </c>
      <c r="L40" s="2">
        <v>237.4700012207031</v>
      </c>
      <c r="M40" s="2">
        <v>1.499999966472387E-2</v>
      </c>
      <c r="N40" s="3">
        <v>2113.860107421875</v>
      </c>
      <c r="O40" s="1">
        <f t="shared" si="1"/>
        <v>-2.55730371951437E-2</v>
      </c>
      <c r="P40" s="1">
        <f t="shared" si="3"/>
        <v>-2.2682680062420246E-3</v>
      </c>
      <c r="Q40" s="1">
        <f t="shared" si="4"/>
        <v>1.7908552378245401E-2</v>
      </c>
      <c r="R40" s="1">
        <f t="shared" si="5"/>
        <v>1.4512543882181594E-2</v>
      </c>
      <c r="S40" s="1">
        <f t="shared" si="6"/>
        <v>1.4149147909895854E-2</v>
      </c>
      <c r="T40" s="1">
        <f t="shared" si="7"/>
        <v>7.2650193591399237E-3</v>
      </c>
      <c r="U40" s="1">
        <f t="shared" si="8"/>
        <v>-7.6199902963504096E-3</v>
      </c>
      <c r="V40" s="1">
        <f t="shared" si="9"/>
        <v>8.0954965166575299E-3</v>
      </c>
      <c r="W40" s="1">
        <f t="shared" si="10"/>
        <v>1.6421469372339237E-2</v>
      </c>
      <c r="X40" s="1">
        <f t="shared" si="11"/>
        <v>2.2839412971998208E-2</v>
      </c>
      <c r="Y40" s="1">
        <f t="shared" si="12"/>
        <v>-5.2987596557454442E-3</v>
      </c>
      <c r="Z40" s="1">
        <f t="shared" si="13"/>
        <v>-0.16666664941995191</v>
      </c>
      <c r="AA40" s="24">
        <f t="shared" si="14"/>
        <v>-7.6572364750815414E-4</v>
      </c>
      <c r="AD40" s="133">
        <v>0.1</v>
      </c>
      <c r="AE40" s="134">
        <v>0.9</v>
      </c>
      <c r="AF40" s="135">
        <v>0</v>
      </c>
      <c r="AG40" s="131">
        <f>AD40*SUM(AE6:AK7)/7+AE40*SUM(AL6:AM7)/2+AF40*SUM(AN6:AO7)/2</f>
        <v>0.19502651585769221</v>
      </c>
      <c r="AH40" s="131">
        <f t="array" ref="AH40">SQRT(MMULT(MMULT(AD40:AF40,AL46:AN48), TRANSPOSE(AD40:AF40)) * 252)</f>
        <v>0.27553555903618016</v>
      </c>
      <c r="AI40" s="132">
        <f xml:space="preserve"> (AG40 - AP6)/AH40</f>
        <v>0.55582169915851509</v>
      </c>
      <c r="AJ40" s="131">
        <f t="shared" si="15"/>
        <v>7.591984429338032E-2</v>
      </c>
      <c r="AK40" s="46" t="s">
        <v>11</v>
      </c>
      <c r="AL40" s="90">
        <f>_xlfn.COVARIANCE.S(Y5:Y1318,O5:O1318)</f>
        <v>5.7679391039702383E-5</v>
      </c>
      <c r="AM40" s="90">
        <f>_xlfn.COVARIANCE.S(Y5:Y1318,P5:P1318)</f>
        <v>7.909292638116066E-5</v>
      </c>
      <c r="AN40" s="90">
        <f>_xlfn.COVARIANCE.S(Y5:Y1318,Q5:Q1318)</f>
        <v>4.5802743671286898E-5</v>
      </c>
      <c r="AO40" s="90">
        <f>_xlfn.COVARIANCE.S(Y5:Y1318,R5:R1318)</f>
        <v>6.1442389214674811E-5</v>
      </c>
      <c r="AP40" s="90">
        <f>_xlfn.COVARIANCE.S(Y5:Y1318,S5:S1318)</f>
        <v>6.3297760668882687E-5</v>
      </c>
      <c r="AQ40" s="90">
        <f>_xlfn.COVARIANCE.S(Y5:Y1318,T5:T1318)</f>
        <v>9.1311933351024513E-5</v>
      </c>
      <c r="AR40" s="90">
        <f>_xlfn.COVARIANCE.S(Y5:Y1318,U5:U1318)</f>
        <v>1.0410520379785308E-4</v>
      </c>
      <c r="AS40" s="90">
        <f>_xlfn.COVARIANCE.S(Y5:Y1318,V5:V1318)</f>
        <v>1.1872992413237877E-4</v>
      </c>
      <c r="AT40" s="90">
        <f>_xlfn.COVARIANCE.S(Y5:Y1318,W5:W1318)</f>
        <v>1.0105628318948623E-4</v>
      </c>
      <c r="AU40" s="90">
        <f>_xlfn.COVARIANCE.S(Y5:Y1318,X5:X1318)</f>
        <v>5.7292002326767947E-6</v>
      </c>
      <c r="AV40" s="95">
        <f>_xlfn.COVARIANCE.S(Y5:Y1318,Y5:Y1318)</f>
        <v>2.2252549419768388E-3</v>
      </c>
      <c r="AX40" s="46" t="s">
        <v>11</v>
      </c>
      <c r="AY40" s="75">
        <f>CORREL(Y5:Y1318,O5:O1318)</f>
        <v>6.8017265402187277E-2</v>
      </c>
      <c r="AZ40" s="75">
        <f>CORREL(Y5:Y1318,P5:P1318)</f>
        <v>9.6893983287403784E-2</v>
      </c>
      <c r="BA40" s="75">
        <f>CORREL(Y5:Y1318,Q5:Q1318)</f>
        <v>5.0647689543235494E-2</v>
      </c>
      <c r="BB40" s="75">
        <f>CORREL(Y5:Y1318,R5:R1318)</f>
        <v>7.7370708041416797E-2</v>
      </c>
      <c r="BC40" s="75">
        <f>CORREL(Y5:Y1318,S5:S1318)</f>
        <v>6.9343801018153309E-2</v>
      </c>
      <c r="BD40" s="75">
        <f>CORREL(Y5:Y1318,T5:T1318)</f>
        <v>7.2031596985054985E-2</v>
      </c>
      <c r="BE40" s="75">
        <f>CORREL(Y5:Y1318,U5:U1318)</f>
        <v>7.7138334979979684E-2</v>
      </c>
      <c r="BF40" s="75">
        <f>CORREL(Y5:Y1318,V5:V1318)</f>
        <v>0.12126252787158949</v>
      </c>
      <c r="BG40" s="75">
        <f>CORREL(Y5:Y1318,W5:W1318)</f>
        <v>8.8118589645064901E-2</v>
      </c>
      <c r="BH40" s="75">
        <f>CORREL(Y5:Y1318,X5:X1318)</f>
        <v>5.8581422124744115E-3</v>
      </c>
      <c r="BI40" s="80">
        <f>CORREL(Y5:Y1318,Y5:Y1318)</f>
        <v>1</v>
      </c>
    </row>
    <row r="41" spans="1:61" ht="20" x14ac:dyDescent="0.25">
      <c r="A41" s="18">
        <v>42061</v>
      </c>
      <c r="B41" s="1">
        <v>120.02024841308589</v>
      </c>
      <c r="C41" s="2">
        <v>39.728225708007812</v>
      </c>
      <c r="D41" s="2">
        <v>384.79998779296881</v>
      </c>
      <c r="E41" s="2">
        <v>553.9591064453125</v>
      </c>
      <c r="F41" s="2">
        <v>80.410003662109375</v>
      </c>
      <c r="G41" s="2">
        <v>69.004287719726562</v>
      </c>
      <c r="H41" s="2">
        <v>21.471954345703121</v>
      </c>
      <c r="I41" s="2">
        <v>70.302909851074219</v>
      </c>
      <c r="J41" s="2">
        <v>119.9700012207031</v>
      </c>
      <c r="K41" s="2">
        <v>810.25</v>
      </c>
      <c r="L41" s="2">
        <v>236.4259948730469</v>
      </c>
      <c r="M41" s="2">
        <v>1.30000002682209E-2</v>
      </c>
      <c r="N41" s="3">
        <v>2110.739990234375</v>
      </c>
      <c r="O41" s="1">
        <f t="shared" si="1"/>
        <v>1.2656326019418795E-2</v>
      </c>
      <c r="P41" s="1">
        <f t="shared" si="3"/>
        <v>1.5913684682073992E-3</v>
      </c>
      <c r="Q41" s="1">
        <f t="shared" si="4"/>
        <v>-1.47911703412551E-3</v>
      </c>
      <c r="R41" s="1">
        <f t="shared" si="5"/>
        <v>2.13469640974846E-2</v>
      </c>
      <c r="S41" s="1">
        <f t="shared" si="6"/>
        <v>1.0683837727491374E-2</v>
      </c>
      <c r="T41" s="1">
        <f t="shared" si="7"/>
        <v>9.8259101410322902E-3</v>
      </c>
      <c r="U41" s="1">
        <f t="shared" si="8"/>
        <v>2.7100589628881178E-3</v>
      </c>
      <c r="V41" s="1">
        <f t="shared" si="9"/>
        <v>1.8174169985355038E-2</v>
      </c>
      <c r="W41" s="1">
        <f t="shared" si="10"/>
        <v>9.5086243489912459E-3</v>
      </c>
      <c r="X41" s="1">
        <f t="shared" si="11"/>
        <v>2.3504972740120422E-3</v>
      </c>
      <c r="Y41" s="1">
        <f t="shared" si="12"/>
        <v>-4.3963715091991373E-3</v>
      </c>
      <c r="Z41" s="1">
        <f t="shared" si="13"/>
        <v>-0.13333329608042943</v>
      </c>
      <c r="AA41" s="24">
        <f t="shared" si="14"/>
        <v>-1.476028227480719E-3</v>
      </c>
      <c r="AD41" s="136">
        <v>0.2</v>
      </c>
      <c r="AE41" s="137">
        <v>0</v>
      </c>
      <c r="AF41" s="138">
        <v>0.8</v>
      </c>
      <c r="AG41" s="131">
        <f>AD41*SUM(AE6:AK7)/7+AE41*SUM(AL6:AM7)/2+AF41*SUM(AN6:AO7)/2</f>
        <v>0.52281530097461382</v>
      </c>
      <c r="AH41" s="131">
        <f t="array" ref="AH41">SQRT(MMULT(MMULT(AD41:AF41,AL46:AN48), TRANSPOSE(AD41:AF41)) * 252)</f>
        <v>0.33781955721818796</v>
      </c>
      <c r="AI41" s="132">
        <f xml:space="preserve"> (AG41 - AP6)/AH41</f>
        <v>1.4236518207510969</v>
      </c>
      <c r="AJ41" s="131">
        <f t="shared" si="15"/>
        <v>0.11412205323909257</v>
      </c>
      <c r="AK41" s="47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7"/>
      <c r="AX41" s="47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2"/>
    </row>
    <row r="42" spans="1:61" ht="20" x14ac:dyDescent="0.25">
      <c r="A42" s="18">
        <v>42062</v>
      </c>
      <c r="B42" s="1">
        <v>118.21653747558589</v>
      </c>
      <c r="C42" s="2">
        <v>39.538871765136719</v>
      </c>
      <c r="D42" s="2">
        <v>380.16000366210938</v>
      </c>
      <c r="E42" s="2">
        <v>556.87109375</v>
      </c>
      <c r="F42" s="2">
        <v>78.970001220703125</v>
      </c>
      <c r="G42" s="2">
        <v>67.844284057617188</v>
      </c>
      <c r="H42" s="2">
        <v>21.336545944213871</v>
      </c>
      <c r="I42" s="2">
        <v>69.5927734375</v>
      </c>
      <c r="J42" s="2">
        <v>119.4300003051758</v>
      </c>
      <c r="K42" s="2">
        <v>818.45001220703125</v>
      </c>
      <c r="L42" s="2">
        <v>253.8280029296875</v>
      </c>
      <c r="M42" s="2">
        <v>8.0000003799796104E-3</v>
      </c>
      <c r="N42" s="3">
        <v>2104.5</v>
      </c>
      <c r="O42" s="1">
        <f t="shared" si="1"/>
        <v>-1.5028388637323808E-2</v>
      </c>
      <c r="P42" s="1">
        <f t="shared" si="3"/>
        <v>-4.7662320553351067E-3</v>
      </c>
      <c r="Q42" s="1">
        <f t="shared" si="4"/>
        <v>-1.2058171200763801E-2</v>
      </c>
      <c r="R42" s="1">
        <f t="shared" si="5"/>
        <v>5.2566827962687857E-3</v>
      </c>
      <c r="S42" s="1">
        <f t="shared" si="6"/>
        <v>-1.7908249916979035E-2</v>
      </c>
      <c r="T42" s="1">
        <f t="shared" si="7"/>
        <v>-1.6810602651547435E-2</v>
      </c>
      <c r="U42" s="1">
        <f t="shared" si="8"/>
        <v>-6.306291421318555E-3</v>
      </c>
      <c r="V42" s="1">
        <f t="shared" si="9"/>
        <v>-1.0101095602991883E-2</v>
      </c>
      <c r="W42" s="1">
        <f t="shared" si="10"/>
        <v>-4.5011328668229655E-3</v>
      </c>
      <c r="X42" s="1">
        <f t="shared" si="11"/>
        <v>1.0120348296243531E-2</v>
      </c>
      <c r="Y42" s="1">
        <f t="shared" si="12"/>
        <v>7.3604461582090108E-2</v>
      </c>
      <c r="Z42" s="1">
        <f t="shared" si="13"/>
        <v>-0.38461536808303143</v>
      </c>
      <c r="AA42" s="24">
        <f t="shared" si="14"/>
        <v>-2.9563045487578377E-3</v>
      </c>
      <c r="AD42" s="30">
        <v>0.2</v>
      </c>
      <c r="AE42" s="31">
        <v>0.1</v>
      </c>
      <c r="AF42" s="32">
        <v>0.7</v>
      </c>
      <c r="AG42" s="26">
        <f>AD42*SUM(AE6:AK7)/7+AE42*SUM(AL6:AM7)/2+AF42*SUM(AN6:AO7)/2</f>
        <v>0.4841667441578742</v>
      </c>
      <c r="AH42" s="26">
        <f t="array" ref="AH42">SQRT(MMULT(MMULT(AD42:AF42,AL46:AN48), TRANSPOSE(AD42:AF42)) * 252)</f>
        <v>0.30559349848163814</v>
      </c>
      <c r="AI42" s="59">
        <f xml:space="preserve"> (AG42 - AP6)/AH42</f>
        <v>1.4473111276902324</v>
      </c>
      <c r="AJ42" s="26">
        <f t="shared" si="15"/>
        <v>9.3387386314246965E-2</v>
      </c>
    </row>
    <row r="43" spans="1:61" ht="20" customHeight="1" x14ac:dyDescent="0.25">
      <c r="A43" s="18">
        <v>42065</v>
      </c>
      <c r="B43" s="1">
        <v>118.7962951660156</v>
      </c>
      <c r="C43" s="2">
        <v>39.565929412841797</v>
      </c>
      <c r="D43" s="2">
        <v>385.66000366210938</v>
      </c>
      <c r="E43" s="2">
        <v>569.77569580078125</v>
      </c>
      <c r="F43" s="2">
        <v>79.75</v>
      </c>
      <c r="G43" s="2">
        <v>68.607139587402344</v>
      </c>
      <c r="H43" s="2">
        <v>21.85883903503418</v>
      </c>
      <c r="I43" s="2">
        <v>70.030532836914062</v>
      </c>
      <c r="J43" s="2">
        <v>120.1699981689453</v>
      </c>
      <c r="K43" s="2">
        <v>830.29998779296875</v>
      </c>
      <c r="L43" s="2">
        <v>275.67001342773438</v>
      </c>
      <c r="M43" s="2">
        <v>4.999999888241291E-3</v>
      </c>
      <c r="N43" s="3">
        <v>2117.389892578125</v>
      </c>
      <c r="O43" s="1">
        <f t="shared" si="1"/>
        <v>4.9042012463733631E-3</v>
      </c>
      <c r="P43" s="1">
        <f t="shared" si="3"/>
        <v>6.8433029313030858E-4</v>
      </c>
      <c r="Q43" s="1">
        <f t="shared" si="4"/>
        <v>1.4467592453225153E-2</v>
      </c>
      <c r="R43" s="1">
        <f t="shared" si="5"/>
        <v>2.3173409781213294E-2</v>
      </c>
      <c r="S43" s="1">
        <f t="shared" si="6"/>
        <v>9.8771529345296205E-3</v>
      </c>
      <c r="T43" s="1">
        <f t="shared" si="7"/>
        <v>1.1244212248408436E-2</v>
      </c>
      <c r="U43" s="1">
        <f t="shared" si="8"/>
        <v>2.4478802341573402E-2</v>
      </c>
      <c r="V43" s="1">
        <f t="shared" si="9"/>
        <v>6.2902996646225784E-3</v>
      </c>
      <c r="W43" s="1">
        <f t="shared" si="10"/>
        <v>6.1960802300813356E-3</v>
      </c>
      <c r="X43" s="1">
        <f t="shared" si="11"/>
        <v>1.4478557528495584E-2</v>
      </c>
      <c r="Y43" s="1">
        <f t="shared" si="12"/>
        <v>8.6050436697078236E-2</v>
      </c>
      <c r="Z43" s="1">
        <f t="shared" si="13"/>
        <v>-0.37500004365574358</v>
      </c>
      <c r="AA43" s="24">
        <f t="shared" si="14"/>
        <v>6.1249192578403111E-3</v>
      </c>
      <c r="AD43" s="30">
        <v>0.2</v>
      </c>
      <c r="AE43" s="31">
        <v>0.2</v>
      </c>
      <c r="AF43" s="32">
        <v>0.6</v>
      </c>
      <c r="AG43" s="26">
        <f>AD43*SUM(AE6:AK7)/7+AE43*SUM(AL6:AM7)/2+AF43*SUM(AN6:AO7)/2</f>
        <v>0.44551818734113469</v>
      </c>
      <c r="AH43" s="26">
        <f t="array" ref="AH43">SQRT(MMULT(MMULT(AD43:AF43,AL46:AN48), TRANSPOSE(AD43:AF43)) * 252)</f>
        <v>0.27747742077633242</v>
      </c>
      <c r="AI43" s="59">
        <f xml:space="preserve"> (AG43 - AP6)/AH43</f>
        <v>1.4546780525644565</v>
      </c>
      <c r="AJ43" s="26">
        <f t="shared" si="15"/>
        <v>7.6993719040685832E-2</v>
      </c>
      <c r="AL43" s="102" t="s">
        <v>33</v>
      </c>
      <c r="AM43" s="102"/>
      <c r="AN43" s="102"/>
      <c r="AY43" s="44" t="s">
        <v>63</v>
      </c>
      <c r="AZ43" s="44"/>
      <c r="BA43" s="44"/>
      <c r="BB43" s="44"/>
      <c r="BC43" s="44"/>
      <c r="BD43" s="44"/>
    </row>
    <row r="44" spans="1:61" ht="20" customHeight="1" x14ac:dyDescent="0.25">
      <c r="A44" s="18">
        <v>42066</v>
      </c>
      <c r="B44" s="1">
        <v>119.0447616577148</v>
      </c>
      <c r="C44" s="2">
        <v>39.024906158447273</v>
      </c>
      <c r="D44" s="2">
        <v>384.6099853515625</v>
      </c>
      <c r="E44" s="2">
        <v>572.06939697265625</v>
      </c>
      <c r="F44" s="2">
        <v>79.599998474121094</v>
      </c>
      <c r="G44" s="2">
        <v>67.815711975097656</v>
      </c>
      <c r="H44" s="2">
        <v>21.452610015869141</v>
      </c>
      <c r="I44" s="2">
        <v>68.863189697265625</v>
      </c>
      <c r="J44" s="2">
        <v>123.51999664306641</v>
      </c>
      <c r="K44" s="2">
        <v>831.1500244140625</v>
      </c>
      <c r="L44" s="2">
        <v>281.70199584960938</v>
      </c>
      <c r="M44" s="2">
        <v>1.30000002682209E-2</v>
      </c>
      <c r="N44" s="3">
        <v>2107.780029296875</v>
      </c>
      <c r="O44" s="1">
        <f t="shared" si="1"/>
        <v>2.0915340108205172E-3</v>
      </c>
      <c r="P44" s="1">
        <f t="shared" si="3"/>
        <v>-1.3673968043296458E-2</v>
      </c>
      <c r="Q44" s="1">
        <f t="shared" si="4"/>
        <v>-2.7226528563403241E-3</v>
      </c>
      <c r="R44" s="1">
        <f t="shared" si="5"/>
        <v>4.0256212905875888E-3</v>
      </c>
      <c r="S44" s="1">
        <f t="shared" si="6"/>
        <v>-1.8808968762245026E-3</v>
      </c>
      <c r="T44" s="1">
        <f t="shared" si="7"/>
        <v>-1.1535645081026114E-2</v>
      </c>
      <c r="U44" s="1">
        <f t="shared" si="8"/>
        <v>-1.8584199211767682E-2</v>
      </c>
      <c r="V44" s="1">
        <f t="shared" si="9"/>
        <v>-1.6669059799486741E-2</v>
      </c>
      <c r="W44" s="1">
        <f t="shared" si="10"/>
        <v>2.7877161730595956E-2</v>
      </c>
      <c r="X44" s="1">
        <f t="shared" si="11"/>
        <v>1.0237704848741203E-3</v>
      </c>
      <c r="Y44" s="1">
        <f t="shared" si="12"/>
        <v>2.1881169978816839E-2</v>
      </c>
      <c r="Z44" s="1">
        <f t="shared" si="13"/>
        <v>1.6000001117587113</v>
      </c>
      <c r="AA44" s="24">
        <f t="shared" si="14"/>
        <v>-4.5385421527393E-3</v>
      </c>
      <c r="AD44" s="30">
        <v>0.2</v>
      </c>
      <c r="AE44" s="31">
        <v>0.3</v>
      </c>
      <c r="AF44" s="32">
        <v>0.5</v>
      </c>
      <c r="AG44" s="26">
        <f>AD44*SUM(AE6:AK7)/7+AE44*SUM(AL6:AM7)/2+AF44*SUM(AN6:AO7)/2</f>
        <v>0.40686963052439507</v>
      </c>
      <c r="AH44" s="26">
        <f t="array" ref="AH44">SQRT(MMULT(MMULT(AD44:AF44,AL46:AN48), TRANSPOSE(AD44:AF44)) * 252)</f>
        <v>0.25483534177662476</v>
      </c>
      <c r="AI44" s="59">
        <f xml:space="preserve"> (AG44 - AP6)/AH44</f>
        <v>1.4322650646656241</v>
      </c>
      <c r="AJ44" s="26">
        <f t="shared" si="15"/>
        <v>6.4941051418409154E-2</v>
      </c>
      <c r="AL44" s="103"/>
      <c r="AM44" s="103"/>
      <c r="AN44" s="103"/>
      <c r="AY44" s="52"/>
      <c r="AZ44" s="52"/>
      <c r="BA44" s="52"/>
      <c r="BB44" s="52"/>
      <c r="BC44" s="52"/>
      <c r="BD44" s="52"/>
    </row>
    <row r="45" spans="1:61" ht="26" x14ac:dyDescent="0.25">
      <c r="A45" s="18">
        <v>42067</v>
      </c>
      <c r="B45" s="1">
        <v>118.29013824462891</v>
      </c>
      <c r="C45" s="2">
        <v>38.826534271240227</v>
      </c>
      <c r="D45" s="2">
        <v>382.72000122070312</v>
      </c>
      <c r="E45" s="2">
        <v>571.80010986328125</v>
      </c>
      <c r="F45" s="2">
        <v>80.900001525878906</v>
      </c>
      <c r="G45" s="2">
        <v>67.110000610351562</v>
      </c>
      <c r="H45" s="2">
        <v>21.69440841674805</v>
      </c>
      <c r="I45" s="2">
        <v>72.8905029296875</v>
      </c>
      <c r="J45" s="2">
        <v>120.0500030517578</v>
      </c>
      <c r="K45" s="2">
        <v>830.4000244140625</v>
      </c>
      <c r="L45" s="2">
        <v>273.09201049804688</v>
      </c>
      <c r="M45" s="2">
        <v>9.9999997764825821E-3</v>
      </c>
      <c r="N45" s="3">
        <v>2098.530029296875</v>
      </c>
      <c r="O45" s="1">
        <f t="shared" si="1"/>
        <v>-6.3389888188077892E-3</v>
      </c>
      <c r="P45" s="1">
        <f t="shared" si="3"/>
        <v>-5.0832124080356644E-3</v>
      </c>
      <c r="Q45" s="1">
        <f t="shared" si="4"/>
        <v>-4.914027723777914E-3</v>
      </c>
      <c r="R45" s="1">
        <f t="shared" si="5"/>
        <v>-4.7072454985364054E-4</v>
      </c>
      <c r="S45" s="1">
        <f t="shared" si="6"/>
        <v>1.6331696943191032E-2</v>
      </c>
      <c r="T45" s="1">
        <f t="shared" si="7"/>
        <v>-1.0406310634993199E-2</v>
      </c>
      <c r="U45" s="1">
        <f t="shared" si="8"/>
        <v>1.1271281242704045E-2</v>
      </c>
      <c r="V45" s="1">
        <f t="shared" si="9"/>
        <v>5.8482815712235237E-2</v>
      </c>
      <c r="W45" s="1">
        <f t="shared" si="10"/>
        <v>-2.8092565459953756E-2</v>
      </c>
      <c r="X45" s="1">
        <f t="shared" si="11"/>
        <v>-9.0236416768285643E-4</v>
      </c>
      <c r="Y45" s="1">
        <f t="shared" si="12"/>
        <v>-3.0564161697168357E-2</v>
      </c>
      <c r="Z45" s="1">
        <f t="shared" si="13"/>
        <v>-0.23076926383393681</v>
      </c>
      <c r="AA45" s="24">
        <f t="shared" si="14"/>
        <v>-4.38850348301556E-3</v>
      </c>
      <c r="AD45" s="30">
        <v>0.2</v>
      </c>
      <c r="AE45" s="31">
        <v>0.4</v>
      </c>
      <c r="AF45" s="32">
        <v>0.4</v>
      </c>
      <c r="AG45" s="26">
        <f>AD45*SUM(AE6:AK7)/7+AE45*SUM(AL6:AM7)/2+AF45*SUM(AN6:AO7)/2</f>
        <v>0.3682210737076555</v>
      </c>
      <c r="AH45" s="26">
        <f t="array" ref="AH45">SQRT(MMULT(MMULT(AD45:AF45,AL46:AN48), TRANSPOSE(AD45:AF45)) * 252)</f>
        <v>0.23922663615788464</v>
      </c>
      <c r="AI45" s="59">
        <f xml:space="preserve"> (AG45 - AP6)/AH45</f>
        <v>1.3641591325000471</v>
      </c>
      <c r="AJ45" s="26">
        <f t="shared" si="15"/>
        <v>5.7229383447416918E-2</v>
      </c>
      <c r="AL45" s="104" t="s">
        <v>26</v>
      </c>
      <c r="AM45" s="104" t="s">
        <v>27</v>
      </c>
      <c r="AN45" s="104" t="s">
        <v>28</v>
      </c>
      <c r="AY45" s="53" t="s">
        <v>26</v>
      </c>
      <c r="AZ45" s="54"/>
      <c r="BA45" s="53" t="s">
        <v>27</v>
      </c>
      <c r="BB45" s="54"/>
      <c r="BC45" s="53" t="s">
        <v>28</v>
      </c>
      <c r="BD45" s="57"/>
    </row>
    <row r="46" spans="1:61" ht="26" x14ac:dyDescent="0.25">
      <c r="A46" s="18">
        <v>42068</v>
      </c>
      <c r="B46" s="1">
        <v>116.3300094604492</v>
      </c>
      <c r="C46" s="2">
        <v>38.871627807617188</v>
      </c>
      <c r="D46" s="2">
        <v>387.82998657226562</v>
      </c>
      <c r="E46" s="2">
        <v>573.7547607421875</v>
      </c>
      <c r="F46" s="2">
        <v>81.209999084472656</v>
      </c>
      <c r="G46" s="2">
        <v>66.807144165039062</v>
      </c>
      <c r="H46" s="2">
        <v>22.110305786132809</v>
      </c>
      <c r="I46" s="2">
        <v>70.925491333007812</v>
      </c>
      <c r="J46" s="2">
        <v>126.9599990844727</v>
      </c>
      <c r="K46" s="2">
        <v>825</v>
      </c>
      <c r="L46" s="2">
        <v>276.17800903320312</v>
      </c>
      <c r="M46" s="2">
        <v>3.0000000260770321E-3</v>
      </c>
      <c r="N46" s="3">
        <v>2101.0400390625</v>
      </c>
      <c r="O46" s="1">
        <f t="shared" si="1"/>
        <v>-1.6570517316718991E-2</v>
      </c>
      <c r="P46" s="1">
        <f t="shared" si="3"/>
        <v>1.1614102886943201E-3</v>
      </c>
      <c r="Q46" s="1">
        <f t="shared" si="4"/>
        <v>1.335175934172228E-2</v>
      </c>
      <c r="R46" s="1">
        <f t="shared" si="5"/>
        <v>3.4184164101920267E-3</v>
      </c>
      <c r="S46" s="1">
        <f t="shared" si="6"/>
        <v>3.8318609733842823E-3</v>
      </c>
      <c r="T46" s="1">
        <f t="shared" si="7"/>
        <v>-4.5128362771283959E-3</v>
      </c>
      <c r="U46" s="1">
        <f t="shared" si="8"/>
        <v>1.917071723715158E-2</v>
      </c>
      <c r="V46" s="1">
        <f t="shared" si="9"/>
        <v>-2.6958403601292202E-2</v>
      </c>
      <c r="W46" s="1">
        <f t="shared" si="10"/>
        <v>5.7559315760581597E-2</v>
      </c>
      <c r="X46" s="1">
        <f t="shared" si="11"/>
        <v>-6.5029193825865139E-3</v>
      </c>
      <c r="Y46" s="1">
        <f t="shared" si="12"/>
        <v>1.1300215372570532E-2</v>
      </c>
      <c r="Z46" s="1">
        <f t="shared" si="13"/>
        <v>-0.69999999068677399</v>
      </c>
      <c r="AA46" s="24">
        <f t="shared" si="14"/>
        <v>1.1960799848387271E-3</v>
      </c>
      <c r="AD46" s="30">
        <v>0.2</v>
      </c>
      <c r="AE46" s="31">
        <v>0.5</v>
      </c>
      <c r="AF46" s="32">
        <v>0.3</v>
      </c>
      <c r="AG46" s="26">
        <f>AD46*SUM(AE6:AK7)/7+AE46*SUM(AL6:AM7)/2+AF46*SUM(AN6:AO7)/2</f>
        <v>0.32957251689091593</v>
      </c>
      <c r="AH46" s="26">
        <f t="array" ref="AH46">SQRT(MMULT(MMULT(AD46:AF46,AL46:AN48), TRANSPOSE(AD46:AF46)) * 252)</f>
        <v>0.23207480502568376</v>
      </c>
      <c r="AI46" s="59">
        <f xml:space="preserve"> (AG46 - AP6)/AH46</f>
        <v>1.2396634076821287</v>
      </c>
      <c r="AJ46" s="26">
        <f t="shared" si="15"/>
        <v>5.3858715127709129E-2</v>
      </c>
      <c r="AK46" s="101" t="s">
        <v>26</v>
      </c>
      <c r="AL46" s="105">
        <f>AVERAGE(AL20:AR33)</f>
        <v>2.5842401040483302E-4</v>
      </c>
      <c r="AM46" s="105">
        <f>AVERAGE(AS20:AT33)</f>
        <v>1.7223873120207842E-4</v>
      </c>
      <c r="AN46" s="105">
        <f>AVERAGE(AU20:AV33)</f>
        <v>4.9633476459571189E-5</v>
      </c>
      <c r="AY46" s="55"/>
      <c r="AZ46" s="45"/>
      <c r="BA46" s="55"/>
      <c r="BB46" s="45"/>
      <c r="BC46" s="55"/>
      <c r="BD46" s="58"/>
    </row>
    <row r="47" spans="1:61" ht="25" customHeight="1" x14ac:dyDescent="0.25">
      <c r="A47" s="18">
        <v>42069</v>
      </c>
      <c r="B47" s="1">
        <v>116.5048446655273</v>
      </c>
      <c r="C47" s="2">
        <v>38.195362091064453</v>
      </c>
      <c r="D47" s="2">
        <v>380.08999633789062</v>
      </c>
      <c r="E47" s="2">
        <v>566.13067626953125</v>
      </c>
      <c r="F47" s="2">
        <v>80.010002136230469</v>
      </c>
      <c r="G47" s="2">
        <v>64.874282836914062</v>
      </c>
      <c r="H47" s="2">
        <v>21.810478210449219</v>
      </c>
      <c r="I47" s="2">
        <v>70.837936401367188</v>
      </c>
      <c r="J47" s="2">
        <v>126.3399963378906</v>
      </c>
      <c r="K47" s="2">
        <v>818.04998779296875</v>
      </c>
      <c r="L47" s="2">
        <v>272.72299194335938</v>
      </c>
      <c r="M47" s="2">
        <v>4.999999888241291E-3</v>
      </c>
      <c r="N47" s="3">
        <v>2071.260009765625</v>
      </c>
      <c r="O47" s="1">
        <f t="shared" si="1"/>
        <v>1.5029243605240161E-3</v>
      </c>
      <c r="P47" s="1">
        <f t="shared" si="3"/>
        <v>-1.7397411806361673E-2</v>
      </c>
      <c r="Q47" s="1">
        <f t="shared" si="4"/>
        <v>-1.9957173252081128E-2</v>
      </c>
      <c r="R47" s="1">
        <f t="shared" si="5"/>
        <v>-1.3288054399398841E-2</v>
      </c>
      <c r="S47" s="1">
        <f t="shared" si="6"/>
        <v>-1.4776467944470517E-2</v>
      </c>
      <c r="T47" s="1">
        <f t="shared" si="7"/>
        <v>-2.8931955590708935E-2</v>
      </c>
      <c r="U47" s="1">
        <f t="shared" si="8"/>
        <v>-1.3560535009499386E-2</v>
      </c>
      <c r="V47" s="1">
        <f t="shared" si="9"/>
        <v>-1.2344635193225484E-3</v>
      </c>
      <c r="W47" s="1">
        <f t="shared" si="10"/>
        <v>-4.8834495199514549E-3</v>
      </c>
      <c r="X47" s="1">
        <f t="shared" si="11"/>
        <v>-8.4242572206439936E-3</v>
      </c>
      <c r="Y47" s="1">
        <f t="shared" si="12"/>
        <v>-1.2510109338315867E-2</v>
      </c>
      <c r="Z47" s="1">
        <f t="shared" si="13"/>
        <v>0.66666661492652413</v>
      </c>
      <c r="AA47" s="24">
        <f t="shared" si="14"/>
        <v>-1.4173946589881803E-2</v>
      </c>
      <c r="AD47" s="30">
        <v>0.2</v>
      </c>
      <c r="AE47" s="31">
        <v>0.6</v>
      </c>
      <c r="AF47" s="32">
        <v>0.2</v>
      </c>
      <c r="AG47" s="26">
        <f>AD47*SUM(AE6:AK7)/7+AE47*SUM(AL6:AM7)/2+AF47*SUM(AN6:AO7)/2</f>
        <v>0.29092396007417631</v>
      </c>
      <c r="AH47" s="26">
        <f t="array" ref="AH47">SQRT(MMULT(MMULT(AD47:AF47,AL46:AN48), TRANSPOSE(AD47:AF47)) * 252)</f>
        <v>0.23415603015785391</v>
      </c>
      <c r="AI47" s="59">
        <f xml:space="preserve"> (AG47 - AP6)/AH47</f>
        <v>1.0635903190307472</v>
      </c>
      <c r="AJ47" s="26">
        <f t="shared" si="15"/>
        <v>5.4829046459285789E-2</v>
      </c>
      <c r="AK47" s="101" t="s">
        <v>27</v>
      </c>
      <c r="AL47" s="105">
        <f>AVERAGE(AL34:AR37)</f>
        <v>1.7223873120207839E-4</v>
      </c>
      <c r="AM47" s="105">
        <f>AVERAGE(AS34:AT37)</f>
        <v>3.3047161934074995E-4</v>
      </c>
      <c r="AN47" s="105">
        <f>AVERAGE(AU34:AV37)</f>
        <v>6.789797122608441E-5</v>
      </c>
      <c r="AX47" s="46" t="s">
        <v>26</v>
      </c>
      <c r="AY47" s="75">
        <v>1</v>
      </c>
      <c r="AZ47" s="83"/>
      <c r="BA47" s="75">
        <f>AVERAGE(BF20:BG33)</f>
        <v>0.37169886280123565</v>
      </c>
      <c r="BB47" s="83"/>
      <c r="BC47" s="75">
        <f>AVERAGE(BH20:BI33)</f>
        <v>6.7360498585672432E-2</v>
      </c>
      <c r="BD47" s="83"/>
    </row>
    <row r="48" spans="1:61" ht="26" customHeight="1" x14ac:dyDescent="0.25">
      <c r="A48" s="18">
        <v>42072</v>
      </c>
      <c r="B48" s="1">
        <v>117.0018005371094</v>
      </c>
      <c r="C48" s="2">
        <v>38.637187957763672</v>
      </c>
      <c r="D48" s="2">
        <v>378.55999755859381</v>
      </c>
      <c r="E48" s="2">
        <v>567.29248046875</v>
      </c>
      <c r="F48" s="2">
        <v>79.44000244140625</v>
      </c>
      <c r="G48" s="2">
        <v>63.661430358886719</v>
      </c>
      <c r="H48" s="2">
        <v>21.868509292602539</v>
      </c>
      <c r="I48" s="2">
        <v>69.738693237304688</v>
      </c>
      <c r="J48" s="2">
        <v>126.98000335693359</v>
      </c>
      <c r="K48" s="2">
        <v>822.5999755859375</v>
      </c>
      <c r="L48" s="2">
        <v>289.60699462890619</v>
      </c>
      <c r="M48" s="2">
        <v>4.999999888241291E-3</v>
      </c>
      <c r="N48" s="3">
        <v>2079.429931640625</v>
      </c>
      <c r="O48" s="1">
        <f t="shared" si="1"/>
        <v>4.2655382530125685E-3</v>
      </c>
      <c r="P48" s="1">
        <f t="shared" si="3"/>
        <v>1.1567526592517474E-2</v>
      </c>
      <c r="Q48" s="1">
        <f t="shared" si="4"/>
        <v>-4.0253592413326267E-3</v>
      </c>
      <c r="R48" s="1">
        <f t="shared" si="5"/>
        <v>2.0521837941627208E-3</v>
      </c>
      <c r="S48" s="1">
        <f t="shared" si="6"/>
        <v>-7.1241054818833582E-3</v>
      </c>
      <c r="T48" s="1">
        <f t="shared" si="7"/>
        <v>-1.869542791056833E-2</v>
      </c>
      <c r="U48" s="1">
        <f t="shared" si="8"/>
        <v>2.6606973764342623E-3</v>
      </c>
      <c r="V48" s="1">
        <f t="shared" si="9"/>
        <v>-1.5517718611030684E-2</v>
      </c>
      <c r="W48" s="1">
        <f t="shared" si="10"/>
        <v>5.0657514452614461E-3</v>
      </c>
      <c r="X48" s="1">
        <f t="shared" si="11"/>
        <v>5.5619923731606846E-3</v>
      </c>
      <c r="Y48" s="1">
        <f t="shared" si="12"/>
        <v>6.1908981583237432E-2</v>
      </c>
      <c r="Z48" s="1">
        <f t="shared" si="13"/>
        <v>0</v>
      </c>
      <c r="AA48" s="24">
        <f t="shared" si="14"/>
        <v>3.9444211911976446E-3</v>
      </c>
      <c r="AD48" s="128">
        <v>0.2</v>
      </c>
      <c r="AE48" s="129">
        <v>0.7</v>
      </c>
      <c r="AF48" s="130">
        <v>0.1</v>
      </c>
      <c r="AG48" s="131">
        <f>AD48*SUM(AE6:AK7)/7+AE48*SUM(AL6:AM7)/2+AF48*SUM(AN6:AO7)/2</f>
        <v>0.25227540325743669</v>
      </c>
      <c r="AH48" s="131">
        <f t="array" ref="AH48">SQRT(MMULT(MMULT(AD48:AF48,AL46:AN48), TRANSPOSE(AD48:AF48)) * 252)</f>
        <v>0.24523535112651867</v>
      </c>
      <c r="AI48" s="132">
        <f xml:space="preserve"> (AG48 - AP6)/AH48</f>
        <v>0.85794127573915679</v>
      </c>
      <c r="AJ48" s="131">
        <f t="shared" si="15"/>
        <v>6.0140377442146904E-2</v>
      </c>
      <c r="AK48" s="104" t="s">
        <v>28</v>
      </c>
      <c r="AL48" s="105">
        <f>AVERAGE(AL38:AR41)</f>
        <v>4.9633476459571189E-5</v>
      </c>
      <c r="AM48" s="105">
        <f>AVERAGE(AS38:AT41)</f>
        <v>6.789797122608441E-5</v>
      </c>
      <c r="AN48" s="105">
        <f>AVERAGE(AU38:AV41)</f>
        <v>6.666337777313494E-4</v>
      </c>
      <c r="AX48" s="56"/>
      <c r="AY48" s="78"/>
      <c r="AZ48" s="84"/>
      <c r="BA48" s="78"/>
      <c r="BB48" s="84"/>
      <c r="BC48" s="78"/>
      <c r="BD48" s="84"/>
    </row>
    <row r="49" spans="1:61" ht="20" customHeight="1" x14ac:dyDescent="0.25">
      <c r="A49" s="18">
        <v>42073</v>
      </c>
      <c r="B49" s="1">
        <v>114.5815048217773</v>
      </c>
      <c r="C49" s="2">
        <v>37.897800445556641</v>
      </c>
      <c r="D49" s="2">
        <v>369.510009765625</v>
      </c>
      <c r="E49" s="2">
        <v>553.49041748046875</v>
      </c>
      <c r="F49" s="2">
        <v>77.550003051757812</v>
      </c>
      <c r="G49" s="2">
        <v>62.15142822265625</v>
      </c>
      <c r="H49" s="2">
        <v>22.245723724365231</v>
      </c>
      <c r="I49" s="2">
        <v>68.328163146972656</v>
      </c>
      <c r="J49" s="2">
        <v>124.13999938964839</v>
      </c>
      <c r="K49" s="2">
        <v>803.75</v>
      </c>
      <c r="L49" s="2">
        <v>291.760009765625</v>
      </c>
      <c r="M49" s="2">
        <v>9.9999997764825821E-3</v>
      </c>
      <c r="N49" s="3">
        <v>2044.160034179688</v>
      </c>
      <c r="O49" s="1">
        <f t="shared" si="1"/>
        <v>-2.0685969824579375E-2</v>
      </c>
      <c r="P49" s="1">
        <f t="shared" si="3"/>
        <v>-1.9136680262945016E-2</v>
      </c>
      <c r="Q49" s="1">
        <f t="shared" si="4"/>
        <v>-2.3906349987674158E-2</v>
      </c>
      <c r="R49" s="1">
        <f t="shared" si="5"/>
        <v>-2.4329712561810601E-2</v>
      </c>
      <c r="S49" s="1">
        <f t="shared" si="6"/>
        <v>-2.3791532371143509E-2</v>
      </c>
      <c r="T49" s="1">
        <f t="shared" si="7"/>
        <v>-2.3719261846897544E-2</v>
      </c>
      <c r="U49" s="1">
        <f t="shared" si="8"/>
        <v>1.7249206460098865E-2</v>
      </c>
      <c r="V49" s="1">
        <f t="shared" si="9"/>
        <v>-2.0225932331888186E-2</v>
      </c>
      <c r="W49" s="1">
        <f t="shared" si="10"/>
        <v>-2.2365757538233111E-2</v>
      </c>
      <c r="X49" s="1">
        <f t="shared" si="11"/>
        <v>-2.2915118095536813E-2</v>
      </c>
      <c r="Y49" s="1">
        <f t="shared" si="12"/>
        <v>7.4342649751177881E-3</v>
      </c>
      <c r="Z49" s="1">
        <f t="shared" si="13"/>
        <v>1</v>
      </c>
      <c r="AA49" s="24">
        <f t="shared" si="14"/>
        <v>-1.6961330085842219E-2</v>
      </c>
      <c r="AD49" s="133">
        <v>0.2</v>
      </c>
      <c r="AE49" s="134">
        <v>0.8</v>
      </c>
      <c r="AF49" s="135">
        <v>0</v>
      </c>
      <c r="AG49" s="131">
        <f>AD49*SUM(AE6:AK7)/7+AE49*SUM(AL6:AM7)/2+AF49*SUM(AN6:AO7)/2</f>
        <v>0.21362684644069713</v>
      </c>
      <c r="AH49" s="131">
        <f t="array" ref="AH49">SQRT(MMULT(MMULT(AD49:AF49,AL46:AN48), TRANSPOSE(AD49:AF49)) * 252)</f>
        <v>0.26418309574288146</v>
      </c>
      <c r="AI49" s="132">
        <f xml:space="preserve"> (AG49 - AP6)/AH49</f>
        <v>0.65011340980061094</v>
      </c>
      <c r="AJ49" s="131">
        <f t="shared" si="15"/>
        <v>6.9792708076292467E-2</v>
      </c>
      <c r="AX49" s="47"/>
      <c r="AY49" s="78"/>
      <c r="AZ49" s="84"/>
      <c r="BA49" s="78"/>
      <c r="BB49" s="84"/>
      <c r="BC49" s="78"/>
      <c r="BD49" s="84"/>
    </row>
    <row r="50" spans="1:61" ht="20" customHeight="1" x14ac:dyDescent="0.25">
      <c r="A50" s="18">
        <v>42074</v>
      </c>
      <c r="B50" s="1">
        <v>112.4925231933594</v>
      </c>
      <c r="C50" s="2">
        <v>37.852718353271477</v>
      </c>
      <c r="D50" s="2">
        <v>366.3699951171875</v>
      </c>
      <c r="E50" s="2">
        <v>549.6708984375</v>
      </c>
      <c r="F50" s="2">
        <v>77.569999694824219</v>
      </c>
      <c r="G50" s="2">
        <v>62.884284973144531</v>
      </c>
      <c r="H50" s="2">
        <v>22.1296501159668</v>
      </c>
      <c r="I50" s="2">
        <v>69.806808471679688</v>
      </c>
      <c r="J50" s="2">
        <v>122.63999938964839</v>
      </c>
      <c r="K50" s="2">
        <v>789.04998779296875</v>
      </c>
      <c r="L50" s="2">
        <v>296.37899780273438</v>
      </c>
      <c r="M50" s="2">
        <v>1.30000002682209E-2</v>
      </c>
      <c r="N50" s="3">
        <v>2040.239990234375</v>
      </c>
      <c r="O50" s="1">
        <f t="shared" si="1"/>
        <v>-1.8231403328723528E-2</v>
      </c>
      <c r="P50" s="1">
        <f t="shared" si="3"/>
        <v>-1.1895701532844694E-3</v>
      </c>
      <c r="Q50" s="1">
        <f t="shared" si="4"/>
        <v>-8.497779668889538E-3</v>
      </c>
      <c r="R50" s="1">
        <f t="shared" si="5"/>
        <v>-6.9007862147920651E-3</v>
      </c>
      <c r="S50" s="1">
        <f t="shared" si="6"/>
        <v>2.578548327465402E-4</v>
      </c>
      <c r="T50" s="1">
        <f t="shared" si="7"/>
        <v>1.1791470790708747E-2</v>
      </c>
      <c r="U50" s="1">
        <f t="shared" si="8"/>
        <v>-5.2177942078502904E-3</v>
      </c>
      <c r="V50" s="1">
        <f t="shared" si="9"/>
        <v>2.1640349405068759E-2</v>
      </c>
      <c r="W50" s="1">
        <f t="shared" si="10"/>
        <v>-1.208313200720923E-2</v>
      </c>
      <c r="X50" s="1">
        <f t="shared" si="11"/>
        <v>-1.8289284238919179E-2</v>
      </c>
      <c r="Y50" s="1">
        <f t="shared" si="12"/>
        <v>1.5831463814454549E-2</v>
      </c>
      <c r="Z50" s="1">
        <f t="shared" si="13"/>
        <v>0.30000005587935563</v>
      </c>
      <c r="AA50" s="24">
        <f t="shared" si="14"/>
        <v>-1.9176795748705455E-3</v>
      </c>
      <c r="AD50" s="136">
        <v>0.3</v>
      </c>
      <c r="AE50" s="137">
        <v>0</v>
      </c>
      <c r="AF50" s="138">
        <v>0.7</v>
      </c>
      <c r="AG50" s="131">
        <f>AD50*SUM(AE6:AK7)/7+AE50*SUM(AL6:AM7)/2+AF50*SUM(AN6:AO7)/2</f>
        <v>0.50276707474087912</v>
      </c>
      <c r="AH50" s="131">
        <f t="array" ref="AH50">SQRT(MMULT(MMULT(AD50:AF50,AL46:AN48), TRANSPOSE(AD50:AF50)) * 252)</f>
        <v>0.30566354473297863</v>
      </c>
      <c r="AI50" s="132">
        <f xml:space="preserve"> (AG50 - AP6)/AH50</f>
        <v>1.507831762822391</v>
      </c>
      <c r="AJ50" s="131">
        <f t="shared" si="15"/>
        <v>9.3430202578729624E-2</v>
      </c>
      <c r="AX50" s="46" t="s">
        <v>27</v>
      </c>
      <c r="AY50" s="75">
        <f>AVERAGE(AY34:BE37)</f>
        <v>0.3716988628012356</v>
      </c>
      <c r="AZ50" s="83"/>
      <c r="BA50" s="75">
        <v>1</v>
      </c>
      <c r="BB50" s="83"/>
      <c r="BC50" s="75">
        <f>AVERAGE(BH34:BI37)</f>
        <v>8.1122311116151188E-2</v>
      </c>
      <c r="BD50" s="83"/>
    </row>
    <row r="51" spans="1:61" ht="20" customHeight="1" x14ac:dyDescent="0.25">
      <c r="A51" s="18">
        <v>42075</v>
      </c>
      <c r="B51" s="1">
        <v>114.5262908935547</v>
      </c>
      <c r="C51" s="2">
        <v>36.987106323242188</v>
      </c>
      <c r="D51" s="2">
        <v>374.239990234375</v>
      </c>
      <c r="E51" s="2">
        <v>553.989013671875</v>
      </c>
      <c r="F51" s="2">
        <v>78.930000305175781</v>
      </c>
      <c r="G51" s="2">
        <v>64.04571533203125</v>
      </c>
      <c r="H51" s="2">
        <v>21.926542282104489</v>
      </c>
      <c r="I51" s="2">
        <v>70.448822021484375</v>
      </c>
      <c r="J51" s="2">
        <v>123.30999755859381</v>
      </c>
      <c r="K51" s="2">
        <v>786.5999755859375</v>
      </c>
      <c r="L51" s="2">
        <v>294.35400390625</v>
      </c>
      <c r="M51" s="2">
        <v>1.7999999225139621E-2</v>
      </c>
      <c r="N51" s="3">
        <v>2065.949951171875</v>
      </c>
      <c r="O51" s="1">
        <f t="shared" si="1"/>
        <v>1.8079136661371953E-2</v>
      </c>
      <c r="P51" s="1">
        <f t="shared" si="3"/>
        <v>-2.2867896090069784E-2</v>
      </c>
      <c r="Q51" s="1">
        <f t="shared" si="4"/>
        <v>2.1481003417515687E-2</v>
      </c>
      <c r="R51" s="1">
        <f t="shared" si="5"/>
        <v>7.8558192668554128E-3</v>
      </c>
      <c r="S51" s="1">
        <f t="shared" si="6"/>
        <v>1.7532559181411278E-2</v>
      </c>
      <c r="T51" s="1">
        <f t="shared" si="7"/>
        <v>1.8469325991107732E-2</v>
      </c>
      <c r="U51" s="1">
        <f t="shared" si="8"/>
        <v>-9.1780860880293913E-3</v>
      </c>
      <c r="V51" s="1">
        <f t="shared" si="9"/>
        <v>9.1970047601466209E-3</v>
      </c>
      <c r="W51" s="1">
        <f t="shared" si="10"/>
        <v>5.4631292586417857E-3</v>
      </c>
      <c r="X51" s="1">
        <f t="shared" si="11"/>
        <v>-3.1050152017416677E-3</v>
      </c>
      <c r="Y51" s="1">
        <f t="shared" si="12"/>
        <v>-6.8324473444376643E-3</v>
      </c>
      <c r="Z51" s="1">
        <f t="shared" si="13"/>
        <v>0.38461529644283554</v>
      </c>
      <c r="AA51" s="24">
        <f t="shared" si="14"/>
        <v>1.2601439566208406E-2</v>
      </c>
      <c r="AD51" s="30">
        <v>0.3</v>
      </c>
      <c r="AE51" s="31">
        <v>0.1</v>
      </c>
      <c r="AF51" s="32">
        <v>0.6</v>
      </c>
      <c r="AG51" s="26">
        <f>AD51*SUM(AE6:AK7)/7+AE51*SUM(AL6:AM7)/2+AF51*SUM(AN6:AO7)/2</f>
        <v>0.46411851792413961</v>
      </c>
      <c r="AH51" s="26">
        <f t="array" ref="AH51">SQRT(MMULT(MMULT(AD51:AF51,AL46:AN48), TRANSPOSE(AD51:AF51)) * 252)</f>
        <v>0.27628082561512091</v>
      </c>
      <c r="AI51" s="59">
        <f xml:space="preserve"> (AG51 - AP6)/AH51</f>
        <v>1.5283023848232595</v>
      </c>
      <c r="AJ51" s="26">
        <f t="shared" si="15"/>
        <v>7.6331094602572855E-2</v>
      </c>
      <c r="AX51" s="56"/>
      <c r="AY51" s="78"/>
      <c r="AZ51" s="84"/>
      <c r="BA51" s="78"/>
      <c r="BB51" s="84"/>
      <c r="BC51" s="78"/>
      <c r="BD51" s="84"/>
    </row>
    <row r="52" spans="1:61" ht="20" customHeight="1" x14ac:dyDescent="0.25">
      <c r="A52" s="18">
        <v>42076</v>
      </c>
      <c r="B52" s="1">
        <v>113.7348556518555</v>
      </c>
      <c r="C52" s="2">
        <v>37.311714172363281</v>
      </c>
      <c r="D52" s="2">
        <v>370.57998657226562</v>
      </c>
      <c r="E52" s="2">
        <v>545.82147216796875</v>
      </c>
      <c r="F52" s="2">
        <v>78.050003051757812</v>
      </c>
      <c r="G52" s="2">
        <v>62.628570556640618</v>
      </c>
      <c r="H52" s="2">
        <v>21.955558776855469</v>
      </c>
      <c r="I52" s="2">
        <v>69.845703125</v>
      </c>
      <c r="J52" s="2">
        <v>124</v>
      </c>
      <c r="K52" s="2">
        <v>788.3499755859375</v>
      </c>
      <c r="L52" s="2">
        <v>285.33700561523438</v>
      </c>
      <c r="M52" s="2">
        <v>2.300000004470348E-2</v>
      </c>
      <c r="N52" s="3">
        <v>2053.39990234375</v>
      </c>
      <c r="O52" s="1">
        <f t="shared" si="1"/>
        <v>-6.9105114251434285E-3</v>
      </c>
      <c r="P52" s="1">
        <f t="shared" si="3"/>
        <v>8.7762434369491604E-3</v>
      </c>
      <c r="Q52" s="1">
        <f t="shared" si="4"/>
        <v>-9.7798304767409139E-3</v>
      </c>
      <c r="R52" s="1">
        <f t="shared" si="5"/>
        <v>-1.4743147070320539E-2</v>
      </c>
      <c r="S52" s="1">
        <f t="shared" si="6"/>
        <v>-1.1149084632149253E-2</v>
      </c>
      <c r="T52" s="1">
        <f t="shared" si="7"/>
        <v>-2.2127081695375694E-2</v>
      </c>
      <c r="U52" s="1">
        <f t="shared" si="8"/>
        <v>1.3233502290355137E-3</v>
      </c>
      <c r="V52" s="1">
        <f t="shared" si="9"/>
        <v>-8.5610927078446641E-3</v>
      </c>
      <c r="W52" s="1">
        <f t="shared" si="10"/>
        <v>5.5956731414119609E-3</v>
      </c>
      <c r="X52" s="1">
        <f t="shared" si="11"/>
        <v>2.2247648796283048E-3</v>
      </c>
      <c r="Y52" s="1">
        <f t="shared" si="12"/>
        <v>-3.0633176961599951E-2</v>
      </c>
      <c r="Z52" s="1">
        <f t="shared" si="13"/>
        <v>0.27777783526682764</v>
      </c>
      <c r="AA52" s="24">
        <f t="shared" si="14"/>
        <v>-6.0747109681946743E-3</v>
      </c>
      <c r="AD52" s="30">
        <v>0.3</v>
      </c>
      <c r="AE52" s="31">
        <v>0.2</v>
      </c>
      <c r="AF52" s="32">
        <v>0.5</v>
      </c>
      <c r="AG52" s="26">
        <f>AD52*SUM(AE6:AK7)/7+AE52*SUM(AL6:AM7)/2+AF52*SUM(AN6:AO7)/2</f>
        <v>0.42546996110739999</v>
      </c>
      <c r="AH52" s="26">
        <f t="array" ref="AH52">SQRT(MMULT(MMULT(AD52:AF52,AL46:AN48), TRANSPOSE(AD52:AF52)) * 252)</f>
        <v>0.25213684038176665</v>
      </c>
      <c r="AI52" s="59">
        <f xml:space="preserve"> (AG52 - AP6)/AH52</f>
        <v>1.5213646973246056</v>
      </c>
      <c r="AJ52" s="26">
        <f t="shared" si="15"/>
        <v>6.3572986277700472E-2</v>
      </c>
      <c r="AX52" s="47"/>
      <c r="AY52" s="78"/>
      <c r="AZ52" s="84"/>
      <c r="BA52" s="78"/>
      <c r="BB52" s="84"/>
      <c r="BC52" s="78"/>
      <c r="BD52" s="84"/>
    </row>
    <row r="53" spans="1:61" ht="20" customHeight="1" x14ac:dyDescent="0.25">
      <c r="A53" s="18">
        <v>42079</v>
      </c>
      <c r="B53" s="1">
        <v>114.98642730712891</v>
      </c>
      <c r="C53" s="2">
        <v>37.474010467529297</v>
      </c>
      <c r="D53" s="2">
        <v>373.35000610351562</v>
      </c>
      <c r="E53" s="2">
        <v>552.99176025390625</v>
      </c>
      <c r="F53" s="2">
        <v>78.069999694824219</v>
      </c>
      <c r="G53" s="2">
        <v>60.281429290771477</v>
      </c>
      <c r="H53" s="2">
        <v>22.21669769287109</v>
      </c>
      <c r="I53" s="2">
        <v>71.14923095703125</v>
      </c>
      <c r="J53" s="2">
        <v>127.73000335693359</v>
      </c>
      <c r="K53" s="2">
        <v>779.75</v>
      </c>
      <c r="L53" s="2">
        <v>290.59298706054688</v>
      </c>
      <c r="M53" s="2">
        <v>2.999999932944775E-2</v>
      </c>
      <c r="N53" s="3">
        <v>2081.18994140625</v>
      </c>
      <c r="O53" s="1">
        <f t="shared" si="1"/>
        <v>1.1004292818592942E-2</v>
      </c>
      <c r="P53" s="1">
        <f t="shared" si="3"/>
        <v>4.3497410603083875E-3</v>
      </c>
      <c r="Q53" s="1">
        <f t="shared" si="4"/>
        <v>7.4748222559768429E-3</v>
      </c>
      <c r="R53" s="1">
        <f t="shared" si="5"/>
        <v>1.3136691118906585E-2</v>
      </c>
      <c r="S53" s="1">
        <f t="shared" si="6"/>
        <v>2.5620297609907361E-4</v>
      </c>
      <c r="T53" s="1">
        <f t="shared" si="7"/>
        <v>-3.7477164894677117E-2</v>
      </c>
      <c r="U53" s="1">
        <f t="shared" si="8"/>
        <v>1.1893977223248919E-2</v>
      </c>
      <c r="V53" s="1">
        <f t="shared" si="9"/>
        <v>1.8662963843292912E-2</v>
      </c>
      <c r="W53" s="1">
        <f t="shared" si="10"/>
        <v>3.0080672233335326E-2</v>
      </c>
      <c r="X53" s="1">
        <f t="shared" si="11"/>
        <v>-1.0908829647068408E-2</v>
      </c>
      <c r="Y53" s="1">
        <f t="shared" si="12"/>
        <v>1.8420258648119248E-2</v>
      </c>
      <c r="Z53" s="1">
        <f t="shared" si="13"/>
        <v>0.30434779439734183</v>
      </c>
      <c r="AA53" s="24">
        <f t="shared" si="14"/>
        <v>1.3533671171787054E-2</v>
      </c>
      <c r="AD53" s="30">
        <v>0.3</v>
      </c>
      <c r="AE53" s="31">
        <v>0.3</v>
      </c>
      <c r="AF53" s="32">
        <v>0.4</v>
      </c>
      <c r="AG53" s="26">
        <f>AD53*SUM(AE6:AK7)/7+AE53*SUM(AL6:AM7)/2+AF53*SUM(AN6:AO7)/2</f>
        <v>0.38682140429066042</v>
      </c>
      <c r="AH53" s="26">
        <f t="array" ref="AH53">SQRT(MMULT(MMULT(AD53:AF53,AL46:AN48), TRANSPOSE(AD53:AF53)) * 252)</f>
        <v>0.23485288502403492</v>
      </c>
      <c r="AI53" s="59">
        <f xml:space="preserve"> (AG53 - AP6)/AH53</f>
        <v>1.4687642904610159</v>
      </c>
      <c r="AJ53" s="26">
        <f t="shared" si="15"/>
        <v>5.5155877604112565E-2</v>
      </c>
      <c r="AO53">
        <v>0</v>
      </c>
      <c r="AX53" s="46" t="s">
        <v>28</v>
      </c>
      <c r="AY53" s="75">
        <f>AVERAGE(AY38:BE41)</f>
        <v>6.7360498585672432E-2</v>
      </c>
      <c r="AZ53" s="83"/>
      <c r="BA53" s="75">
        <f>AVERAGE(BF38:BG41)</f>
        <v>8.1122311116151188E-2</v>
      </c>
      <c r="BB53" s="83"/>
      <c r="BC53" s="75">
        <v>1</v>
      </c>
      <c r="BD53" s="83"/>
    </row>
    <row r="54" spans="1:61" ht="20" customHeight="1" x14ac:dyDescent="0.25">
      <c r="A54" s="18">
        <v>42080</v>
      </c>
      <c r="B54" s="1">
        <v>116.9097595214844</v>
      </c>
      <c r="C54" s="2">
        <v>37.600246429443359</v>
      </c>
      <c r="D54" s="2">
        <v>371.92001342773438</v>
      </c>
      <c r="E54" s="2">
        <v>549.331787109375</v>
      </c>
      <c r="F54" s="2">
        <v>79.360000610351562</v>
      </c>
      <c r="G54" s="2">
        <v>59.788570404052727</v>
      </c>
      <c r="H54" s="2">
        <v>22.487520217895511</v>
      </c>
      <c r="I54" s="2">
        <v>71.168693542480469</v>
      </c>
      <c r="J54" s="2">
        <v>129.1499938964844</v>
      </c>
      <c r="K54" s="2">
        <v>761.79998779296875</v>
      </c>
      <c r="L54" s="2">
        <v>285.5050048828125</v>
      </c>
      <c r="M54" s="2">
        <v>4.8000000417232513E-2</v>
      </c>
      <c r="N54" s="3">
        <v>2074.280029296875</v>
      </c>
      <c r="O54" s="1">
        <f t="shared" si="1"/>
        <v>1.6726602081637676E-2</v>
      </c>
      <c r="P54" s="1">
        <f t="shared" si="3"/>
        <v>3.3686269587676065E-3</v>
      </c>
      <c r="Q54" s="1">
        <f t="shared" si="4"/>
        <v>-3.8301664722211193E-3</v>
      </c>
      <c r="R54" s="1">
        <f t="shared" si="5"/>
        <v>-6.6184948991839798E-3</v>
      </c>
      <c r="S54" s="1">
        <f t="shared" si="6"/>
        <v>1.6523644428973583E-2</v>
      </c>
      <c r="T54" s="1">
        <f t="shared" si="7"/>
        <v>-8.175965509069294E-3</v>
      </c>
      <c r="U54" s="1">
        <f t="shared" si="8"/>
        <v>1.2190044117642351E-2</v>
      </c>
      <c r="V54" s="1">
        <f t="shared" si="9"/>
        <v>2.7354597073547815E-4</v>
      </c>
      <c r="W54" s="1">
        <f t="shared" si="10"/>
        <v>1.1117125986309873E-2</v>
      </c>
      <c r="X54" s="1">
        <f t="shared" si="11"/>
        <v>-2.3020214436718534E-2</v>
      </c>
      <c r="Y54" s="1">
        <f t="shared" si="12"/>
        <v>-1.7508964098552959E-2</v>
      </c>
      <c r="Z54" s="1">
        <f t="shared" si="13"/>
        <v>0.60000004967053822</v>
      </c>
      <c r="AA54" s="24">
        <f t="shared" si="14"/>
        <v>-3.3201737005830179E-3</v>
      </c>
      <c r="AD54" s="30">
        <v>0.3</v>
      </c>
      <c r="AE54" s="31">
        <v>0.4</v>
      </c>
      <c r="AF54" s="32">
        <v>0.3</v>
      </c>
      <c r="AG54" s="26">
        <f>AD54*SUM(AE6:AK7)/7+AE54*SUM(AL6:AM7)/2+AF54*SUM(AN6:AO7)/2</f>
        <v>0.34817284747392085</v>
      </c>
      <c r="AH54" s="26">
        <f t="array" ref="AH54">SQRT(MMULT(MMULT(AD54:AF54,AL46:AN48), TRANSPOSE(AD54:AF54)) * 252)</f>
        <v>0.22600833741658535</v>
      </c>
      <c r="AI54" s="59">
        <f xml:space="preserve"> (AG54 - AP6)/AH54</f>
        <v>1.3552375001712329</v>
      </c>
      <c r="AJ54" s="26">
        <f t="shared" si="15"/>
        <v>5.1079768581809092E-2</v>
      </c>
      <c r="AN54" s="120"/>
      <c r="AO54" s="120"/>
      <c r="AP54" s="120"/>
      <c r="AQ54" s="125"/>
      <c r="AR54" s="125"/>
      <c r="AS54" s="125"/>
      <c r="AT54" s="118"/>
      <c r="AX54" s="56"/>
      <c r="AY54" s="78"/>
      <c r="AZ54" s="84"/>
      <c r="BA54" s="78"/>
      <c r="BB54" s="84"/>
      <c r="BC54" s="78"/>
      <c r="BD54" s="84"/>
    </row>
    <row r="55" spans="1:61" ht="20" customHeight="1" x14ac:dyDescent="0.3">
      <c r="A55" s="18">
        <v>42081</v>
      </c>
      <c r="B55" s="1">
        <v>118.2257385253906</v>
      </c>
      <c r="C55" s="2">
        <v>38.32159423828125</v>
      </c>
      <c r="D55" s="2">
        <v>375.1400146484375</v>
      </c>
      <c r="E55" s="2">
        <v>557.96807861328125</v>
      </c>
      <c r="F55" s="2">
        <v>80.910003662109375</v>
      </c>
      <c r="G55" s="2">
        <v>60.445713043212891</v>
      </c>
      <c r="H55" s="2">
        <v>22.1199836730957</v>
      </c>
      <c r="I55" s="2">
        <v>72.98779296875</v>
      </c>
      <c r="J55" s="2">
        <v>129.78999328613281</v>
      </c>
      <c r="K55" s="2">
        <v>764.29998779296875</v>
      </c>
      <c r="L55" s="2">
        <v>256.29901123046881</v>
      </c>
      <c r="M55" s="2">
        <v>3.7999998778104782E-2</v>
      </c>
      <c r="N55" s="3">
        <v>2099.5</v>
      </c>
      <c r="O55" s="1">
        <f t="shared" si="1"/>
        <v>1.1256365672913438E-2</v>
      </c>
      <c r="P55" s="1">
        <f t="shared" si="3"/>
        <v>1.9184656414193757E-2</v>
      </c>
      <c r="Q55" s="1">
        <f t="shared" si="4"/>
        <v>8.6577788353645602E-3</v>
      </c>
      <c r="R55" s="1">
        <f t="shared" si="5"/>
        <v>1.5721448688325701E-2</v>
      </c>
      <c r="S55" s="1">
        <f t="shared" si="6"/>
        <v>1.9531288304395877E-2</v>
      </c>
      <c r="T55" s="1">
        <f t="shared" si="7"/>
        <v>1.0991108078336254E-2</v>
      </c>
      <c r="U55" s="1">
        <f t="shared" si="8"/>
        <v>-1.6344022873065689E-2</v>
      </c>
      <c r="V55" s="1">
        <f t="shared" si="9"/>
        <v>2.5560388082489061E-2</v>
      </c>
      <c r="W55" s="1">
        <f t="shared" si="10"/>
        <v>4.9554736344887829E-3</v>
      </c>
      <c r="X55" s="1">
        <f t="shared" si="11"/>
        <v>3.2817012865054007E-3</v>
      </c>
      <c r="Y55" s="1">
        <f t="shared" si="12"/>
        <v>-0.10229590778743614</v>
      </c>
      <c r="Z55" s="1">
        <f t="shared" si="13"/>
        <v>-0.20833336567092242</v>
      </c>
      <c r="AA55" s="24">
        <f t="shared" si="14"/>
        <v>1.2158421402569175E-2</v>
      </c>
      <c r="AD55" s="30">
        <v>0.3</v>
      </c>
      <c r="AE55" s="31">
        <v>0.5</v>
      </c>
      <c r="AF55" s="32">
        <v>0.2</v>
      </c>
      <c r="AG55" s="26">
        <f>AD55*SUM(AE6:AK7)/7+AE55*SUM(AL6:AM7)/2+AF55*SUM(AN6:AO7)/2</f>
        <v>0.30952429065718123</v>
      </c>
      <c r="AH55" s="26">
        <f t="array" ref="AH55">SQRT(MMULT(MMULT(AD55:AF55,AL46:AN48), TRANSPOSE(AD55:AF55)) * 252)</f>
        <v>0.22659359922731728</v>
      </c>
      <c r="AI55" s="59">
        <f xml:space="preserve"> (AG55 - AP6)/AH55</f>
        <v>1.1811737768155968</v>
      </c>
      <c r="AJ55" s="26">
        <f t="shared" si="15"/>
        <v>5.1344659210790081E-2</v>
      </c>
      <c r="AN55" s="125"/>
      <c r="AO55" s="125"/>
      <c r="AP55" s="125"/>
      <c r="AQ55" s="125"/>
      <c r="AR55" s="125"/>
      <c r="AS55" s="141"/>
      <c r="AT55" s="118"/>
      <c r="AX55" s="47"/>
      <c r="AY55" s="78"/>
      <c r="AZ55" s="84"/>
      <c r="BA55" s="78"/>
      <c r="BB55" s="84"/>
      <c r="BC55" s="78"/>
      <c r="BD55" s="84"/>
    </row>
    <row r="56" spans="1:61" ht="26" x14ac:dyDescent="0.25">
      <c r="A56" s="18">
        <v>42082</v>
      </c>
      <c r="B56" s="1">
        <v>117.3330993652344</v>
      </c>
      <c r="C56" s="2">
        <v>38.132247924804688</v>
      </c>
      <c r="D56" s="2">
        <v>373.239990234375</v>
      </c>
      <c r="E56" s="2">
        <v>556.46221923828125</v>
      </c>
      <c r="F56" s="2">
        <v>82.75</v>
      </c>
      <c r="G56" s="2">
        <v>60.744285583496087</v>
      </c>
      <c r="H56" s="2">
        <v>22.458503723144531</v>
      </c>
      <c r="I56" s="2">
        <v>73.367156982421875</v>
      </c>
      <c r="J56" s="2">
        <v>134.25</v>
      </c>
      <c r="K56" s="2">
        <v>765.45001220703125</v>
      </c>
      <c r="L56" s="2">
        <v>260.92800903320312</v>
      </c>
      <c r="M56" s="2">
        <v>9.9999997764825821E-3</v>
      </c>
      <c r="N56" s="3">
        <v>2089.27001953125</v>
      </c>
      <c r="O56" s="1">
        <f t="shared" si="1"/>
        <v>-7.5502946421813766E-3</v>
      </c>
      <c r="P56" s="1">
        <f t="shared" si="3"/>
        <v>-4.9409821600641113E-3</v>
      </c>
      <c r="Q56" s="1">
        <f t="shared" si="4"/>
        <v>-5.0648406991269379E-3</v>
      </c>
      <c r="R56" s="1">
        <f t="shared" si="5"/>
        <v>-2.6988271062791114E-3</v>
      </c>
      <c r="S56" s="1">
        <f t="shared" si="6"/>
        <v>2.2741271222464388E-2</v>
      </c>
      <c r="T56" s="1">
        <f t="shared" si="7"/>
        <v>4.9395155628282339E-3</v>
      </c>
      <c r="U56" s="1">
        <f t="shared" si="8"/>
        <v>1.5303811026794234E-2</v>
      </c>
      <c r="V56" s="1">
        <f t="shared" si="9"/>
        <v>5.1976364572949851E-3</v>
      </c>
      <c r="W56" s="1">
        <f t="shared" si="10"/>
        <v>3.4363255601953302E-2</v>
      </c>
      <c r="X56" s="1">
        <f t="shared" si="11"/>
        <v>1.504676740063049E-3</v>
      </c>
      <c r="Y56" s="1">
        <f t="shared" si="12"/>
        <v>1.8060927275961536E-2</v>
      </c>
      <c r="Z56" s="1">
        <f t="shared" si="13"/>
        <v>-0.73684210268331696</v>
      </c>
      <c r="AA56" s="24">
        <f t="shared" si="14"/>
        <v>-4.8725794087878249E-3</v>
      </c>
      <c r="AD56" s="128">
        <v>0.3</v>
      </c>
      <c r="AE56" s="129">
        <v>0.6</v>
      </c>
      <c r="AF56" s="130">
        <v>0.1</v>
      </c>
      <c r="AG56" s="131">
        <f>AD56*SUM(AE6:AK7)/7+AE56*SUM(AL6:AM7)/2+AF56*SUM(AN6:AO7)/2</f>
        <v>0.27087573384044167</v>
      </c>
      <c r="AH56" s="131">
        <f t="array" ref="AH56">SQRT(MMULT(MMULT(AD56:AF56,AL46:AN48), TRANSPOSE(AD56:AF56)) * 252)</f>
        <v>0.23653868497786046</v>
      </c>
      <c r="AI56" s="132">
        <f xml:space="preserve"> (AG56 - AP6)/AH56</f>
        <v>0.96812012211137555</v>
      </c>
      <c r="AJ56" s="131">
        <f t="shared" si="15"/>
        <v>5.5950549491055511E-2</v>
      </c>
      <c r="AN56" s="125"/>
      <c r="AO56" s="125"/>
      <c r="AP56" s="125"/>
      <c r="AQ56" s="140"/>
      <c r="AR56" s="125"/>
      <c r="AS56" s="125"/>
      <c r="AT56" s="118"/>
    </row>
    <row r="57" spans="1:61" ht="26" x14ac:dyDescent="0.25">
      <c r="A57" s="18">
        <v>42083</v>
      </c>
      <c r="B57" s="1">
        <v>115.8606796264648</v>
      </c>
      <c r="C57" s="2">
        <v>38.664241790771477</v>
      </c>
      <c r="D57" s="2">
        <v>378.489990234375</v>
      </c>
      <c r="E57" s="2">
        <v>558.82574462890625</v>
      </c>
      <c r="F57" s="2">
        <v>83.800003051757812</v>
      </c>
      <c r="G57" s="2">
        <v>61.185714721679688</v>
      </c>
      <c r="H57" s="2">
        <v>22.7003059387207</v>
      </c>
      <c r="I57" s="2">
        <v>73.9605712890625</v>
      </c>
      <c r="J57" s="2">
        <v>131</v>
      </c>
      <c r="K57" s="2">
        <v>778.75</v>
      </c>
      <c r="L57" s="2">
        <v>261.74899291992188</v>
      </c>
      <c r="M57" s="2">
        <v>3.0000000260770321E-3</v>
      </c>
      <c r="N57" s="3">
        <v>2108.10009765625</v>
      </c>
      <c r="O57" s="1">
        <f t="shared" si="1"/>
        <v>-1.2549056887914078E-2</v>
      </c>
      <c r="P57" s="1">
        <f t="shared" si="3"/>
        <v>1.3951285196085461E-2</v>
      </c>
      <c r="Q57" s="1">
        <f t="shared" si="4"/>
        <v>1.4066016872155807E-2</v>
      </c>
      <c r="R57" s="1">
        <f t="shared" si="5"/>
        <v>4.2474139463777316E-3</v>
      </c>
      <c r="S57" s="1">
        <f t="shared" si="6"/>
        <v>1.2688858631514366E-2</v>
      </c>
      <c r="T57" s="1">
        <f t="shared" si="7"/>
        <v>7.2670068294216073E-3</v>
      </c>
      <c r="U57" s="1">
        <f t="shared" si="8"/>
        <v>1.0766621790879949E-2</v>
      </c>
      <c r="V57" s="1">
        <f t="shared" si="9"/>
        <v>8.0882827009747249E-3</v>
      </c>
      <c r="W57" s="1">
        <f t="shared" si="10"/>
        <v>-2.4208566108007479E-2</v>
      </c>
      <c r="X57" s="1">
        <f t="shared" si="11"/>
        <v>1.7375383866832461E-2</v>
      </c>
      <c r="Y57" s="1">
        <f t="shared" si="12"/>
        <v>3.1463999965379852E-3</v>
      </c>
      <c r="Z57" s="1">
        <f t="shared" si="13"/>
        <v>-0.69999999068677399</v>
      </c>
      <c r="AA57" s="24">
        <f t="shared" si="14"/>
        <v>9.0127546697984506E-3</v>
      </c>
      <c r="AD57" s="133">
        <v>0.3</v>
      </c>
      <c r="AE57" s="134">
        <v>0.7</v>
      </c>
      <c r="AF57" s="135">
        <v>0</v>
      </c>
      <c r="AG57" s="131">
        <f>AD57*SUM(AE6:AK7)/7+AE57*SUM(AL6:AM7)/2+AF57*SUM(AN6:AO7)/2</f>
        <v>0.23222717702370205</v>
      </c>
      <c r="AH57" s="131">
        <f t="array" ref="AH57">SQRT(MMULT(MMULT(AD57:AF57,AL46:AN48), TRANSPOSE(AD57:AF57)) * 252)</f>
        <v>0.25474975843483222</v>
      </c>
      <c r="AI57" s="132">
        <f xml:space="preserve"> (AG57 - AP6)/AH57</f>
        <v>0.7472011158620363</v>
      </c>
      <c r="AJ57" s="131">
        <f t="shared" si="15"/>
        <v>6.4897439422605369E-2</v>
      </c>
      <c r="AN57" s="125"/>
      <c r="AO57" s="125"/>
      <c r="AP57" s="125"/>
      <c r="AQ57" s="125"/>
      <c r="AR57" s="125"/>
      <c r="AS57" s="125"/>
      <c r="AT57" s="118"/>
    </row>
    <row r="58" spans="1:61" ht="20" customHeight="1" x14ac:dyDescent="0.25">
      <c r="A58" s="18">
        <v>42086</v>
      </c>
      <c r="B58" s="1">
        <v>117.0662002563477</v>
      </c>
      <c r="C58" s="2">
        <v>38.646209716796882</v>
      </c>
      <c r="D58" s="2">
        <v>375.1099853515625</v>
      </c>
      <c r="E58" s="2">
        <v>557.27996826171875</v>
      </c>
      <c r="F58" s="2">
        <v>84.430000305175781</v>
      </c>
      <c r="G58" s="2">
        <v>60.714286804199219</v>
      </c>
      <c r="H58" s="2">
        <v>21.965225219726559</v>
      </c>
      <c r="I58" s="2">
        <v>75.526748657226562</v>
      </c>
      <c r="J58" s="2">
        <v>125.7900009155273</v>
      </c>
      <c r="K58" s="2">
        <v>770.3499755859375</v>
      </c>
      <c r="L58" s="2">
        <v>266.739990234375</v>
      </c>
      <c r="M58" s="2">
        <v>3.0000000260770321E-3</v>
      </c>
      <c r="N58" s="3">
        <v>2104.419921875</v>
      </c>
      <c r="O58" s="1">
        <f t="shared" si="1"/>
        <v>1.0404915919443036E-2</v>
      </c>
      <c r="P58" s="1">
        <f t="shared" si="3"/>
        <v>-4.6637598823673354E-4</v>
      </c>
      <c r="Q58" s="1">
        <f t="shared" si="4"/>
        <v>-8.9302358583366326E-3</v>
      </c>
      <c r="R58" s="1">
        <f t="shared" si="5"/>
        <v>-2.7661151656747096E-3</v>
      </c>
      <c r="S58" s="1">
        <f t="shared" si="6"/>
        <v>7.5178667121151843E-3</v>
      </c>
      <c r="T58" s="1">
        <f t="shared" si="7"/>
        <v>-7.7048690143588505E-3</v>
      </c>
      <c r="U58" s="1">
        <f t="shared" si="8"/>
        <v>-3.238197410107535E-2</v>
      </c>
      <c r="V58" s="1">
        <f t="shared" si="9"/>
        <v>2.1175841950205054E-2</v>
      </c>
      <c r="W58" s="1">
        <f t="shared" si="10"/>
        <v>-3.9770985377654222E-2</v>
      </c>
      <c r="X58" s="1">
        <f t="shared" si="11"/>
        <v>-1.0786548204253621E-2</v>
      </c>
      <c r="Y58" s="1">
        <f t="shared" si="12"/>
        <v>1.9067875901933373E-2</v>
      </c>
      <c r="Z58" s="1">
        <f t="shared" si="13"/>
        <v>0</v>
      </c>
      <c r="AA58" s="24">
        <f t="shared" si="14"/>
        <v>-1.7457310425351702E-3</v>
      </c>
      <c r="AD58" s="136">
        <v>0.4</v>
      </c>
      <c r="AE58" s="137">
        <v>0</v>
      </c>
      <c r="AF58" s="138">
        <v>0.6</v>
      </c>
      <c r="AG58" s="131">
        <f>AD58*SUM(AE6:AK7)/7+AE58*SUM(AL6:AM7)/2+AF58*SUM(AN6:AO7)/2</f>
        <v>0.48271884850714453</v>
      </c>
      <c r="AH58" s="131">
        <f t="array" ref="AH58">SQRT(MMULT(MMULT(AD58:AF58,AL46:AN48), TRANSPOSE(AD58:AF58)) * 252)</f>
        <v>0.27730910141547938</v>
      </c>
      <c r="AI58" s="132">
        <f xml:space="preserve"> (AG58 - AP6)/AH58</f>
        <v>1.5897097246405978</v>
      </c>
      <c r="AJ58" s="131">
        <f t="shared" si="15"/>
        <v>7.6900337727860632E-2</v>
      </c>
      <c r="AN58" s="125"/>
      <c r="AO58" s="125"/>
      <c r="AP58" s="125"/>
      <c r="AQ58" s="125"/>
      <c r="AR58" s="125"/>
      <c r="AS58" s="125"/>
      <c r="AT58" s="118"/>
    </row>
    <row r="59" spans="1:61" ht="20" customHeight="1" x14ac:dyDescent="0.25">
      <c r="A59" s="18">
        <v>42087</v>
      </c>
      <c r="B59" s="1">
        <v>116.5876770019531</v>
      </c>
      <c r="C59" s="2">
        <v>38.682270050048828</v>
      </c>
      <c r="D59" s="2">
        <v>374.08999633789062</v>
      </c>
      <c r="E59" s="2">
        <v>568.62884521484375</v>
      </c>
      <c r="F59" s="2">
        <v>85.30999755859375</v>
      </c>
      <c r="G59" s="2">
        <v>62.611427307128913</v>
      </c>
      <c r="H59" s="2">
        <v>21.665397644042969</v>
      </c>
      <c r="I59" s="2">
        <v>74.417778015136719</v>
      </c>
      <c r="J59" s="2">
        <v>124.3399963378906</v>
      </c>
      <c r="K59" s="2">
        <v>763.3499755859375</v>
      </c>
      <c r="L59" s="2">
        <v>245.5950012207031</v>
      </c>
      <c r="M59" s="2">
        <v>1.499999966472387E-2</v>
      </c>
      <c r="N59" s="3">
        <v>2091.5</v>
      </c>
      <c r="O59" s="1">
        <f t="shared" si="1"/>
        <v>-4.0876295066103463E-3</v>
      </c>
      <c r="P59" s="1">
        <f t="shared" si="3"/>
        <v>9.3308848438700132E-4</v>
      </c>
      <c r="Q59" s="1">
        <f t="shared" si="4"/>
        <v>-2.7191731852084233E-3</v>
      </c>
      <c r="R59" s="1">
        <f t="shared" si="5"/>
        <v>2.0364767440905318E-2</v>
      </c>
      <c r="S59" s="1">
        <f t="shared" si="6"/>
        <v>1.0422802916465468E-2</v>
      </c>
      <c r="T59" s="1">
        <f t="shared" si="7"/>
        <v>3.1247019487322447E-2</v>
      </c>
      <c r="U59" s="1">
        <f t="shared" si="8"/>
        <v>-1.3650102499942585E-2</v>
      </c>
      <c r="V59" s="1">
        <f t="shared" si="9"/>
        <v>-1.4683150828097125E-2</v>
      </c>
      <c r="W59" s="1">
        <f t="shared" si="10"/>
        <v>-1.1527184729177575E-2</v>
      </c>
      <c r="X59" s="1">
        <f t="shared" si="11"/>
        <v>-9.0867790249175018E-3</v>
      </c>
      <c r="Y59" s="1">
        <f t="shared" si="12"/>
        <v>-7.9271911928513461E-2</v>
      </c>
      <c r="Z59" s="1">
        <f t="shared" si="13"/>
        <v>3.9999998447795715</v>
      </c>
      <c r="AA59" s="24">
        <f t="shared" si="14"/>
        <v>-6.1394219569488317E-3</v>
      </c>
      <c r="AD59" s="30">
        <v>0.4</v>
      </c>
      <c r="AE59" s="31">
        <v>0.1</v>
      </c>
      <c r="AF59" s="32">
        <v>0.5</v>
      </c>
      <c r="AG59" s="26">
        <f>AD59*SUM(AE6:AK7)/7+AE59*SUM(AL6:AM7)/2+AF59*SUM(AN6:AO7)/2</f>
        <v>0.44407029169040502</v>
      </c>
      <c r="AH59" s="26">
        <f t="array" ref="AH59">SQRT(MMULT(MMULT(AD59:AF59,AL46:AN48), TRANSPOSE(AD59:AF59)) * 252)</f>
        <v>0.25186660894289375</v>
      </c>
      <c r="AI59" s="59">
        <f xml:space="preserve"> (AG59 - AP6)/AH59</f>
        <v>1.5968469187830441</v>
      </c>
      <c r="AJ59" s="26">
        <f t="shared" si="15"/>
        <v>6.3436788700392571E-2</v>
      </c>
      <c r="AN59" s="125"/>
      <c r="AO59" s="125"/>
      <c r="AP59" s="125"/>
      <c r="AQ59" s="125"/>
      <c r="AR59" s="125"/>
      <c r="AS59" s="125"/>
      <c r="AT59" s="118"/>
    </row>
    <row r="60" spans="1:61" ht="20" customHeight="1" x14ac:dyDescent="0.25">
      <c r="A60" s="18">
        <v>42088</v>
      </c>
      <c r="B60" s="1">
        <v>113.541618347168</v>
      </c>
      <c r="C60" s="2">
        <v>37.383846282958977</v>
      </c>
      <c r="D60" s="2">
        <v>370.95999145507812</v>
      </c>
      <c r="E60" s="2">
        <v>557.25506591796875</v>
      </c>
      <c r="F60" s="2">
        <v>82.919998168945312</v>
      </c>
      <c r="G60" s="2">
        <v>60.25</v>
      </c>
      <c r="H60" s="2">
        <v>20.349996566772461</v>
      </c>
      <c r="I60" s="2">
        <v>73.590904235839844</v>
      </c>
      <c r="J60" s="2">
        <v>118.63999938964839</v>
      </c>
      <c r="K60" s="2">
        <v>765.04998779296875</v>
      </c>
      <c r="L60" s="2">
        <v>246.19700622558591</v>
      </c>
      <c r="M60" s="2">
        <v>1.7999999225139621E-2</v>
      </c>
      <c r="N60" s="3">
        <v>2061.050048828125</v>
      </c>
      <c r="O60" s="1">
        <f t="shared" si="1"/>
        <v>-2.6126763420580623E-2</v>
      </c>
      <c r="P60" s="1">
        <f t="shared" si="3"/>
        <v>-3.3566379775796351E-2</v>
      </c>
      <c r="Q60" s="1">
        <f t="shared" si="4"/>
        <v>-8.3669836495317007E-3</v>
      </c>
      <c r="R60" s="1">
        <f t="shared" si="5"/>
        <v>-2.0002114547280292E-2</v>
      </c>
      <c r="S60" s="1">
        <f t="shared" si="6"/>
        <v>-2.8015466628127705E-2</v>
      </c>
      <c r="T60" s="1">
        <f t="shared" si="7"/>
        <v>-3.7715596156998044E-2</v>
      </c>
      <c r="U60" s="1">
        <f t="shared" si="8"/>
        <v>-6.0714375008583565E-2</v>
      </c>
      <c r="V60" s="1">
        <f t="shared" si="9"/>
        <v>-1.1111239832082731E-2</v>
      </c>
      <c r="W60" s="1">
        <f t="shared" si="10"/>
        <v>-4.5842022809399308E-2</v>
      </c>
      <c r="X60" s="1">
        <f t="shared" si="11"/>
        <v>2.2270416734164744E-3</v>
      </c>
      <c r="Y60" s="1">
        <f t="shared" si="12"/>
        <v>2.4512103336411517E-3</v>
      </c>
      <c r="Z60" s="1">
        <f t="shared" si="13"/>
        <v>0.19999997516473123</v>
      </c>
      <c r="AA60" s="24">
        <f t="shared" si="14"/>
        <v>-1.4558905652342857E-2</v>
      </c>
      <c r="AD60" s="30">
        <v>0.4</v>
      </c>
      <c r="AE60" s="31">
        <v>0.2</v>
      </c>
      <c r="AF60" s="32">
        <v>0.4</v>
      </c>
      <c r="AG60" s="26">
        <f>AD60*SUM(AE6:AK7)/7+AE60*SUM(AL6:AM7)/2+AF60*SUM(AN6:AO7)/2</f>
        <v>0.4054217348736654</v>
      </c>
      <c r="AH60" s="26">
        <f t="array" ref="AH60">SQRT(MMULT(MMULT(AD60:AF60,AL46:AN48), TRANSPOSE(AD60:AF60)) * 252)</f>
        <v>0.23305415534636792</v>
      </c>
      <c r="AI60" s="59">
        <f xml:space="preserve"> (AG60 - AP6)/AH60</f>
        <v>1.5599115196111859</v>
      </c>
      <c r="AJ60" s="26">
        <f t="shared" si="15"/>
        <v>5.4314239324208993E-2</v>
      </c>
      <c r="AN60" s="125"/>
      <c r="AO60" s="125"/>
      <c r="AP60" s="125"/>
      <c r="AQ60" s="125"/>
      <c r="AR60" s="125"/>
      <c r="AS60" s="125"/>
      <c r="AT60" s="118"/>
    </row>
    <row r="61" spans="1:61" ht="20" customHeight="1" x14ac:dyDescent="0.25">
      <c r="A61" s="18">
        <v>42089</v>
      </c>
      <c r="B61" s="1">
        <v>114.3330459594727</v>
      </c>
      <c r="C61" s="2">
        <v>37.158420562744141</v>
      </c>
      <c r="D61" s="2">
        <v>367.35000610351562</v>
      </c>
      <c r="E61" s="2">
        <v>553.64996337890625</v>
      </c>
      <c r="F61" s="2">
        <v>83.010002136230469</v>
      </c>
      <c r="G61" s="2">
        <v>59.751426696777337</v>
      </c>
      <c r="H61" s="2">
        <v>20.28228759765625</v>
      </c>
      <c r="I61" s="2">
        <v>74.028663635253906</v>
      </c>
      <c r="J61" s="2">
        <v>117.59999847412109</v>
      </c>
      <c r="K61" s="2">
        <v>773</v>
      </c>
      <c r="L61" s="2">
        <v>248.53199768066409</v>
      </c>
      <c r="M61" s="2">
        <v>2.8000000864267349E-2</v>
      </c>
      <c r="N61" s="3">
        <v>2056.14990234375</v>
      </c>
      <c r="O61" s="1">
        <f t="shared" si="1"/>
        <v>6.9703745976634757E-3</v>
      </c>
      <c r="P61" s="1">
        <f t="shared" si="3"/>
        <v>-6.0300301501505782E-3</v>
      </c>
      <c r="Q61" s="1">
        <f t="shared" si="4"/>
        <v>-9.7314681763994715E-3</v>
      </c>
      <c r="R61" s="1">
        <f t="shared" si="5"/>
        <v>-6.4693939266819989E-3</v>
      </c>
      <c r="S61" s="1">
        <f t="shared" si="6"/>
        <v>1.0854313708712482E-3</v>
      </c>
      <c r="T61" s="1">
        <f t="shared" si="7"/>
        <v>-8.2750755721603397E-3</v>
      </c>
      <c r="U61" s="1">
        <f t="shared" si="8"/>
        <v>-3.3272226309249975E-3</v>
      </c>
      <c r="V61" s="1">
        <f t="shared" si="9"/>
        <v>5.9485530713301316E-3</v>
      </c>
      <c r="W61" s="1">
        <f t="shared" si="10"/>
        <v>-8.7660225967435279E-3</v>
      </c>
      <c r="X61" s="1">
        <f t="shared" si="11"/>
        <v>1.0391493802863305E-2</v>
      </c>
      <c r="Y61" s="1">
        <f t="shared" si="12"/>
        <v>9.4842398405878825E-3</v>
      </c>
      <c r="Z61" s="1">
        <f t="shared" si="13"/>
        <v>0.55555567053365573</v>
      </c>
      <c r="AA61" s="24">
        <f t="shared" si="14"/>
        <v>-2.377499996742527E-3</v>
      </c>
      <c r="AD61" s="30">
        <v>0.4</v>
      </c>
      <c r="AE61" s="31">
        <v>0.3</v>
      </c>
      <c r="AF61" s="32">
        <v>0.3</v>
      </c>
      <c r="AG61" s="26">
        <f>AD61*SUM(AE6:AK7)/7+AE61*SUM(AL6:AM7)/2+AF61*SUM(AN6:AO7)/2</f>
        <v>0.36677317805692577</v>
      </c>
      <c r="AH61" s="26">
        <f t="array" ref="AH61">SQRT(MMULT(MMULT(AD61:AF61,AL46:AN48), TRANSPOSE(AD61:AF61)) * 252)</f>
        <v>0.22255940689916892</v>
      </c>
      <c r="AI61" s="59">
        <f xml:space="preserve"> (AG61 - AP6)/AH61</f>
        <v>1.4598138507284446</v>
      </c>
      <c r="AJ61" s="26">
        <f t="shared" si="15"/>
        <v>4.9532689599309836E-2</v>
      </c>
      <c r="AN61" s="125"/>
      <c r="AO61" s="125"/>
      <c r="AP61" s="125"/>
      <c r="AQ61" s="125"/>
      <c r="AR61" s="125"/>
      <c r="AS61" s="125"/>
      <c r="AT61" s="118"/>
    </row>
    <row r="62" spans="1:61" ht="20" customHeight="1" x14ac:dyDescent="0.25">
      <c r="A62" s="18">
        <v>42090</v>
      </c>
      <c r="B62" s="1">
        <v>113.4219970703125</v>
      </c>
      <c r="C62" s="2">
        <v>36.942028045654297</v>
      </c>
      <c r="D62" s="2">
        <v>370.55999755859381</v>
      </c>
      <c r="E62" s="2">
        <v>546.83868408203125</v>
      </c>
      <c r="F62" s="2">
        <v>83.300003051757812</v>
      </c>
      <c r="G62" s="2">
        <v>59.252857208251953</v>
      </c>
      <c r="H62" s="2">
        <v>20.67884635925293</v>
      </c>
      <c r="I62" s="2">
        <v>73.999481201171875</v>
      </c>
      <c r="J62" s="2">
        <v>120.3399963378906</v>
      </c>
      <c r="K62" s="2">
        <v>740.6500244140625</v>
      </c>
      <c r="L62" s="2">
        <v>247.02900695800781</v>
      </c>
      <c r="M62" s="2">
        <v>2.999999932944775E-2</v>
      </c>
      <c r="N62" s="3">
        <v>2061.02001953125</v>
      </c>
      <c r="O62" s="1">
        <f t="shared" si="1"/>
        <v>-7.9683776594487998E-3</v>
      </c>
      <c r="P62" s="1">
        <f t="shared" si="3"/>
        <v>-5.8235122433272224E-3</v>
      </c>
      <c r="Q62" s="1">
        <f t="shared" si="4"/>
        <v>8.7382371083277732E-3</v>
      </c>
      <c r="R62" s="1">
        <f t="shared" si="5"/>
        <v>-1.2302501124186849E-2</v>
      </c>
      <c r="S62" s="1">
        <f t="shared" si="6"/>
        <v>3.4935659325898705E-3</v>
      </c>
      <c r="T62" s="1">
        <f t="shared" si="7"/>
        <v>-8.3440599846341668E-3</v>
      </c>
      <c r="U62" s="1">
        <f t="shared" si="8"/>
        <v>1.9551974090067814E-2</v>
      </c>
      <c r="V62" s="1">
        <f t="shared" si="9"/>
        <v>-3.9420452361282887E-4</v>
      </c>
      <c r="W62" s="1">
        <f t="shared" si="10"/>
        <v>2.3299301864978084E-2</v>
      </c>
      <c r="X62" s="1">
        <f t="shared" si="11"/>
        <v>-4.1849903733425009E-2</v>
      </c>
      <c r="Y62" s="1">
        <f t="shared" si="12"/>
        <v>-6.0474737123686895E-3</v>
      </c>
      <c r="Z62" s="1">
        <f t="shared" si="13"/>
        <v>7.1428514408823807E-2</v>
      </c>
      <c r="AA62" s="24">
        <f t="shared" si="14"/>
        <v>2.3685613495147972E-3</v>
      </c>
      <c r="AD62" s="128">
        <v>0.4</v>
      </c>
      <c r="AE62" s="129">
        <v>0.4</v>
      </c>
      <c r="AF62" s="130">
        <v>0.2</v>
      </c>
      <c r="AG62" s="131">
        <f>AD62*SUM(AE6:AK7)/7+AE62*SUM(AL6:AM7)/2+AF62*SUM(AN6:AO7)/2</f>
        <v>0.32812462124018626</v>
      </c>
      <c r="AH62" s="131">
        <f t="array" ref="AH62">SQRT(MMULT(MMULT(AD62:AF62,AL46:AN48), TRANSPOSE(AD62:AF62)) * 252)</f>
        <v>0.2215674604396935</v>
      </c>
      <c r="AI62" s="132">
        <f xml:space="preserve"> (AG62 - AP6)/AH62</f>
        <v>1.2919169061040263</v>
      </c>
      <c r="AJ62" s="131">
        <f t="shared" si="15"/>
        <v>4.909213952569514E-2</v>
      </c>
      <c r="AN62" s="125"/>
      <c r="AO62" s="125"/>
      <c r="AP62" s="125"/>
      <c r="AQ62" s="125"/>
      <c r="AR62" s="125"/>
      <c r="AS62" s="125"/>
      <c r="AT62" s="118"/>
    </row>
    <row r="63" spans="1:61" ht="20" customHeight="1" x14ac:dyDescent="0.25">
      <c r="A63" s="18">
        <v>42093</v>
      </c>
      <c r="B63" s="1">
        <v>116.29319000244141</v>
      </c>
      <c r="C63" s="2">
        <v>36.933010101318359</v>
      </c>
      <c r="D63" s="2">
        <v>374.58999633789062</v>
      </c>
      <c r="E63" s="2">
        <v>550.5185546875</v>
      </c>
      <c r="F63" s="2">
        <v>83.199996948242188</v>
      </c>
      <c r="G63" s="2">
        <v>60.367141723632812</v>
      </c>
      <c r="H63" s="2">
        <v>20.76589202880859</v>
      </c>
      <c r="I63" s="2">
        <v>74.096755981445312</v>
      </c>
      <c r="J63" s="2">
        <v>121.25</v>
      </c>
      <c r="K63" s="2">
        <v>728.70001220703125</v>
      </c>
      <c r="L63" s="2">
        <v>244.2239990234375</v>
      </c>
      <c r="M63" s="2">
        <v>2.300000004470348E-2</v>
      </c>
      <c r="N63" s="3">
        <v>2086.239990234375</v>
      </c>
      <c r="O63" s="1">
        <f t="shared" si="1"/>
        <v>2.5314251258942377E-2</v>
      </c>
      <c r="P63" s="1">
        <f t="shared" si="3"/>
        <v>-2.4411070027863246E-4</v>
      </c>
      <c r="Q63" s="1">
        <f t="shared" si="4"/>
        <v>1.0875428556369249E-2</v>
      </c>
      <c r="R63" s="1">
        <f t="shared" si="5"/>
        <v>6.7293531211056745E-3</v>
      </c>
      <c r="S63" s="1">
        <f t="shared" si="6"/>
        <v>-1.2005534195898004E-3</v>
      </c>
      <c r="T63" s="1">
        <f t="shared" si="7"/>
        <v>1.880558285087508E-2</v>
      </c>
      <c r="U63" s="1">
        <f t="shared" si="8"/>
        <v>4.2094064651101437E-3</v>
      </c>
      <c r="V63" s="1">
        <f t="shared" si="9"/>
        <v>1.3145332736723692E-3</v>
      </c>
      <c r="W63" s="1">
        <f t="shared" si="10"/>
        <v>7.5619385890148827E-3</v>
      </c>
      <c r="X63" s="1">
        <f t="shared" si="11"/>
        <v>-1.613449242303755E-2</v>
      </c>
      <c r="Y63" s="1">
        <f t="shared" si="12"/>
        <v>-1.1354973932462653E-2</v>
      </c>
      <c r="Z63" s="1">
        <f t="shared" si="13"/>
        <v>-0.23333331470688168</v>
      </c>
      <c r="AA63" s="24">
        <f t="shared" si="14"/>
        <v>1.2236645187396533E-2</v>
      </c>
      <c r="AD63" s="128">
        <v>0.4</v>
      </c>
      <c r="AE63" s="129">
        <v>0.5</v>
      </c>
      <c r="AF63" s="130">
        <v>0.1</v>
      </c>
      <c r="AG63" s="131">
        <f>AD63*SUM(AE6:AK7)/7+AE63*SUM(AL6:AM7)/2+AF63*SUM(AN6:AO7)/2</f>
        <v>0.28947606442344664</v>
      </c>
      <c r="AH63" s="131">
        <f t="array" ref="AH63">SQRT(MMULT(MMULT(AD63:AF63,AL46:AN48), TRANSPOSE(AD63:AF63)) * 252)</f>
        <v>0.23020119266277686</v>
      </c>
      <c r="AI63" s="132">
        <f xml:space="preserve"> (AG63 - AP6)/AH63</f>
        <v>1.0755730163854691</v>
      </c>
      <c r="AJ63" s="131">
        <f t="shared" si="15"/>
        <v>5.2992589103364914E-2</v>
      </c>
      <c r="AN63" s="125"/>
      <c r="AO63" s="125"/>
      <c r="AP63" s="125"/>
      <c r="AQ63" s="125"/>
      <c r="AR63" s="125"/>
      <c r="AS63" s="125"/>
      <c r="AT63" s="118"/>
    </row>
    <row r="64" spans="1:61" ht="20" customHeight="1" x14ac:dyDescent="0.25">
      <c r="A64" s="18">
        <v>42094</v>
      </c>
      <c r="B64" s="1">
        <v>114.5078811645508</v>
      </c>
      <c r="C64" s="2">
        <v>36.662494659423828</v>
      </c>
      <c r="D64" s="2">
        <v>372.10000610351562</v>
      </c>
      <c r="E64" s="2">
        <v>546.49957275390625</v>
      </c>
      <c r="F64" s="2">
        <v>82.220001220703125</v>
      </c>
      <c r="G64" s="2">
        <v>59.527141571044922</v>
      </c>
      <c r="H64" s="2">
        <v>20.243610382080082</v>
      </c>
      <c r="I64" s="2">
        <v>73.182350158691406</v>
      </c>
      <c r="J64" s="2">
        <v>117.9700012207031</v>
      </c>
      <c r="K64" s="2">
        <v>735</v>
      </c>
      <c r="L64" s="2">
        <v>247.2720031738281</v>
      </c>
      <c r="M64" s="2">
        <v>2.500000037252903E-2</v>
      </c>
      <c r="N64" s="3">
        <v>2067.889892578125</v>
      </c>
      <c r="O64" s="1">
        <f t="shared" si="1"/>
        <v>-1.5351791776054391E-2</v>
      </c>
      <c r="P64" s="1">
        <f t="shared" si="3"/>
        <v>-7.3244894242961989E-3</v>
      </c>
      <c r="Q64" s="1">
        <f t="shared" si="4"/>
        <v>-6.647241674144877E-3</v>
      </c>
      <c r="R64" s="1">
        <f t="shared" si="5"/>
        <v>-7.3003569078159414E-3</v>
      </c>
      <c r="S64" s="1">
        <f t="shared" si="6"/>
        <v>-1.1778795234195782E-2</v>
      </c>
      <c r="T64" s="1">
        <f t="shared" si="7"/>
        <v>-1.3914857132602099E-2</v>
      </c>
      <c r="U64" s="1">
        <f t="shared" si="8"/>
        <v>-2.5150937219742153E-2</v>
      </c>
      <c r="V64" s="1">
        <f t="shared" si="9"/>
        <v>-1.2340699813941702E-2</v>
      </c>
      <c r="W64" s="1">
        <f t="shared" si="10"/>
        <v>-2.705153632409818E-2</v>
      </c>
      <c r="X64" s="1">
        <f t="shared" si="11"/>
        <v>8.6455162445899791E-3</v>
      </c>
      <c r="Y64" s="1">
        <f t="shared" si="12"/>
        <v>1.2480362956050373E-2</v>
      </c>
      <c r="Z64" s="1">
        <f t="shared" si="13"/>
        <v>8.6956535823403902E-2</v>
      </c>
      <c r="AA64" s="24">
        <f t="shared" si="14"/>
        <v>-8.7957750508792509E-3</v>
      </c>
      <c r="AD64" s="33">
        <v>0.4</v>
      </c>
      <c r="AE64" s="34">
        <v>0.6</v>
      </c>
      <c r="AF64" s="35">
        <v>0</v>
      </c>
      <c r="AG64" s="26">
        <f>AD64*SUM(AE6:AK7)/7+AE64*SUM(AL6:AM7)/2+AF64*SUM(AN6:AO7)/2</f>
        <v>0.25082750760670702</v>
      </c>
      <c r="AH64" s="26">
        <f t="array" ref="AH64">SQRT(MMULT(MMULT(AD64:AF64,AL46:AN48), TRANSPOSE(AD64:AF64)) * 252)</f>
        <v>0.24745512387566176</v>
      </c>
      <c r="AI64" s="59">
        <f xml:space="preserve"> (AG64 - AP6)/AH64</f>
        <v>0.84439405043835858</v>
      </c>
      <c r="AJ64" s="26">
        <f t="shared" si="15"/>
        <v>6.1234038332319107E-2</v>
      </c>
      <c r="AN64" s="125"/>
      <c r="AO64" s="125"/>
      <c r="AP64" s="125"/>
      <c r="AQ64" s="125"/>
      <c r="AR64" s="125"/>
      <c r="AS64" s="125"/>
      <c r="AT64" s="118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</row>
    <row r="65" spans="1:51" ht="20" customHeight="1" x14ac:dyDescent="0.25">
      <c r="A65" s="18">
        <v>42095</v>
      </c>
      <c r="B65" s="1">
        <v>114.3422393798828</v>
      </c>
      <c r="C65" s="2">
        <v>36.716602325439453</v>
      </c>
      <c r="D65" s="2">
        <v>370.260009765625</v>
      </c>
      <c r="E65" s="2">
        <v>541.074462890625</v>
      </c>
      <c r="F65" s="2">
        <v>81.669998168945312</v>
      </c>
      <c r="G65" s="2">
        <v>59.017143249511719</v>
      </c>
      <c r="H65" s="2">
        <v>20.320981979370121</v>
      </c>
      <c r="I65" s="2">
        <v>72.812675476074219</v>
      </c>
      <c r="J65" s="2">
        <v>116.4300003051758</v>
      </c>
      <c r="K65" s="2">
        <v>748.54998779296875</v>
      </c>
      <c r="L65" s="2">
        <v>253.0050048828125</v>
      </c>
      <c r="M65" s="2">
        <v>3.2999999821186073E-2</v>
      </c>
      <c r="N65" s="3">
        <v>2059.68994140625</v>
      </c>
      <c r="O65" s="1">
        <f t="shared" si="1"/>
        <v>-1.4465535732860468E-3</v>
      </c>
      <c r="P65" s="1">
        <f t="shared" si="3"/>
        <v>1.4758315416956158E-3</v>
      </c>
      <c r="Q65" s="1">
        <f t="shared" si="4"/>
        <v>-4.9448973601434743E-3</v>
      </c>
      <c r="R65" s="1">
        <f t="shared" si="5"/>
        <v>-9.9270157448489993E-3</v>
      </c>
      <c r="S65" s="1">
        <f t="shared" si="6"/>
        <v>-6.6894070006328077E-3</v>
      </c>
      <c r="T65" s="1">
        <f t="shared" si="7"/>
        <v>-8.5674922073072368E-3</v>
      </c>
      <c r="U65" s="1">
        <f t="shared" si="8"/>
        <v>3.8220256085608195E-3</v>
      </c>
      <c r="V65" s="1">
        <f t="shared" si="9"/>
        <v>-5.0514185704008119E-3</v>
      </c>
      <c r="W65" s="1">
        <f t="shared" si="10"/>
        <v>-1.3054173939069491E-2</v>
      </c>
      <c r="X65" s="1">
        <f t="shared" si="11"/>
        <v>1.8435357541453978E-2</v>
      </c>
      <c r="Y65" s="1">
        <f t="shared" si="12"/>
        <v>2.318500127551526E-2</v>
      </c>
      <c r="Z65" s="1">
        <f t="shared" si="13"/>
        <v>0.31999997317791062</v>
      </c>
      <c r="AA65" s="24">
        <f t="shared" si="14"/>
        <v>-3.9653712711230638E-3</v>
      </c>
      <c r="AD65" s="136">
        <v>0.5</v>
      </c>
      <c r="AE65" s="137">
        <v>0</v>
      </c>
      <c r="AF65" s="138">
        <v>0.5</v>
      </c>
      <c r="AG65" s="131">
        <f>AD65*SUM(AE6:AK7)/7+AE65*SUM(AL6:AM7)/2+AF65*SUM(AN6:AO7)/2</f>
        <v>0.46267062227340994</v>
      </c>
      <c r="AH65" s="131">
        <f t="array" ref="AH65">SQRT(MMULT(MMULT(AD65:AF65,AL46:AN48), TRANSPOSE(AD65:AF65)) * 252)</f>
        <v>0.25403239692308038</v>
      </c>
      <c r="AI65" s="132">
        <f xml:space="preserve"> (AG65 - AP6)/AH65</f>
        <v>1.6564530906867461</v>
      </c>
      <c r="AJ65" s="131">
        <f t="shared" si="15"/>
        <v>6.4532458686485467E-2</v>
      </c>
      <c r="AN65" s="125"/>
      <c r="AO65" s="125"/>
      <c r="AP65" s="125"/>
      <c r="AQ65" s="125"/>
      <c r="AR65" s="125"/>
      <c r="AS65" s="125"/>
      <c r="AT65" s="118"/>
      <c r="AY65" s="26"/>
    </row>
    <row r="66" spans="1:51" ht="20" customHeight="1" x14ac:dyDescent="0.25">
      <c r="A66" s="18">
        <v>42096</v>
      </c>
      <c r="B66" s="1">
        <v>115.3269119262695</v>
      </c>
      <c r="C66" s="2">
        <v>36.328884124755859</v>
      </c>
      <c r="D66" s="2">
        <v>372.25</v>
      </c>
      <c r="E66" s="2">
        <v>534.063720703125</v>
      </c>
      <c r="F66" s="2">
        <v>81.55999755859375</v>
      </c>
      <c r="G66" s="2">
        <v>59.154285430908203</v>
      </c>
      <c r="H66" s="2">
        <v>20.369340896606449</v>
      </c>
      <c r="I66" s="2">
        <v>73.007232666015625</v>
      </c>
      <c r="J66" s="2">
        <v>117.23000335693359</v>
      </c>
      <c r="K66" s="2">
        <v>746</v>
      </c>
      <c r="L66" s="2">
        <v>254.32200622558591</v>
      </c>
      <c r="M66" s="2">
        <v>9.9999997764825821E-3</v>
      </c>
      <c r="N66" s="3">
        <v>2066.9599609375</v>
      </c>
      <c r="O66" s="1">
        <f t="shared" si="1"/>
        <v>8.6116255176296175E-3</v>
      </c>
      <c r="P66" s="1">
        <f t="shared" si="3"/>
        <v>-1.0559751614461321E-2</v>
      </c>
      <c r="Q66" s="1">
        <f t="shared" si="4"/>
        <v>5.374575114484248E-3</v>
      </c>
      <c r="R66" s="1">
        <f t="shared" si="5"/>
        <v>-1.2957074614177833E-2</v>
      </c>
      <c r="S66" s="1">
        <f t="shared" si="6"/>
        <v>-1.346891304246256E-3</v>
      </c>
      <c r="T66" s="1">
        <f t="shared" si="7"/>
        <v>2.3237685500410166E-3</v>
      </c>
      <c r="U66" s="1">
        <f t="shared" si="8"/>
        <v>2.3797529708664555E-3</v>
      </c>
      <c r="V66" s="1">
        <f t="shared" si="9"/>
        <v>2.672023636946852E-3</v>
      </c>
      <c r="W66" s="1">
        <f t="shared" si="10"/>
        <v>6.8711075295104784E-3</v>
      </c>
      <c r="X66" s="1">
        <f t="shared" si="11"/>
        <v>-3.4065698143782575E-3</v>
      </c>
      <c r="Y66" s="1">
        <f t="shared" si="12"/>
        <v>5.2054359295516939E-3</v>
      </c>
      <c r="Z66" s="1">
        <f t="shared" si="13"/>
        <v>-0.69696970210095088</v>
      </c>
      <c r="AA66" s="24">
        <f t="shared" si="14"/>
        <v>3.5296669586522E-3</v>
      </c>
      <c r="AD66" s="30">
        <v>0.5</v>
      </c>
      <c r="AE66" s="31">
        <v>0.1</v>
      </c>
      <c r="AF66" s="32">
        <v>0.4</v>
      </c>
      <c r="AG66" s="26">
        <f>AD66*SUM(AE6:AK7)/7+AE66*SUM(AL6:AM7)/2+AF66*SUM(AN6:AO7)/2</f>
        <v>0.42402206545667032</v>
      </c>
      <c r="AH66" s="26">
        <f t="array" ref="AH66">SQRT(MMULT(MMULT(AD66:AF66,AL46:AN48), TRANSPOSE(AD66:AF66)) * 252)</f>
        <v>0.23388986426886094</v>
      </c>
      <c r="AI66" s="59">
        <f xml:space="preserve"> (AG66 - AP6)/AH66</f>
        <v>1.6338638418370151</v>
      </c>
      <c r="AJ66" s="26">
        <f t="shared" si="15"/>
        <v>5.470446860770619E-2</v>
      </c>
      <c r="AN66" s="125"/>
      <c r="AO66" s="125"/>
      <c r="AP66" s="125"/>
      <c r="AQ66" s="125"/>
      <c r="AR66" s="125"/>
      <c r="AS66" s="125"/>
      <c r="AT66" s="118"/>
      <c r="AY66" s="26"/>
    </row>
    <row r="67" spans="1:51" ht="20" customHeight="1" x14ac:dyDescent="0.25">
      <c r="A67" s="18">
        <v>42100</v>
      </c>
      <c r="B67" s="1">
        <v>117.1950302124023</v>
      </c>
      <c r="C67" s="2">
        <v>37.464992523193359</v>
      </c>
      <c r="D67" s="2">
        <v>377.04000854492188</v>
      </c>
      <c r="E67" s="2">
        <v>535.29534912109375</v>
      </c>
      <c r="F67" s="2">
        <v>82.44000244140625</v>
      </c>
      <c r="G67" s="2">
        <v>60.330001831054688</v>
      </c>
      <c r="H67" s="2">
        <v>20.959341049194339</v>
      </c>
      <c r="I67" s="2">
        <v>73.882743835449219</v>
      </c>
      <c r="J67" s="2">
        <v>118.25</v>
      </c>
      <c r="K67" s="2">
        <v>768.5</v>
      </c>
      <c r="L67" s="2">
        <v>253.17999267578119</v>
      </c>
      <c r="M67" s="2">
        <v>3.0000000260770321E-3</v>
      </c>
      <c r="N67" s="3">
        <v>2080.6201171875</v>
      </c>
      <c r="O67" s="1">
        <f t="shared" si="1"/>
        <v>1.6198459274857857E-2</v>
      </c>
      <c r="P67" s="1">
        <f t="shared" si="3"/>
        <v>3.1272868016975819E-2</v>
      </c>
      <c r="Q67" s="1">
        <f t="shared" si="4"/>
        <v>1.2867719395357691E-2</v>
      </c>
      <c r="R67" s="1">
        <f t="shared" si="5"/>
        <v>2.3061450726278299E-3</v>
      </c>
      <c r="S67" s="1">
        <f t="shared" si="6"/>
        <v>1.0789662937155997E-2</v>
      </c>
      <c r="T67" s="1">
        <f t="shared" si="7"/>
        <v>1.9875422238338381E-2</v>
      </c>
      <c r="U67" s="1">
        <f t="shared" si="8"/>
        <v>2.8965107687219493E-2</v>
      </c>
      <c r="V67" s="1">
        <f t="shared" si="9"/>
        <v>1.1992115540644832E-2</v>
      </c>
      <c r="W67" s="1">
        <f t="shared" si="10"/>
        <v>8.7008156091303857E-3</v>
      </c>
      <c r="X67" s="1">
        <f t="shared" si="11"/>
        <v>3.0160857908847261E-2</v>
      </c>
      <c r="Y67" s="1">
        <f t="shared" si="12"/>
        <v>-4.4904236434488709E-3</v>
      </c>
      <c r="Z67" s="1">
        <f t="shared" si="13"/>
        <v>-0.69999999068677399</v>
      </c>
      <c r="AA67" s="24">
        <f t="shared" si="14"/>
        <v>6.6088151237357895E-3</v>
      </c>
      <c r="AD67" s="128">
        <v>0.5</v>
      </c>
      <c r="AE67" s="129">
        <v>0.2</v>
      </c>
      <c r="AF67" s="130">
        <v>0.3</v>
      </c>
      <c r="AG67" s="131">
        <f>AD67*SUM(AE6:AK7)/7+AE67*SUM(AL6:AM7)/2+AF67*SUM(AN6:AO7)/2</f>
        <v>0.3853735086399307</v>
      </c>
      <c r="AH67" s="131">
        <f t="array" ref="AH67">SQRT(MMULT(MMULT(AD67:AF67,AL46:AN48), TRANSPOSE(AD67:AF67)) * 252)</f>
        <v>0.22185012549063696</v>
      </c>
      <c r="AI67" s="132">
        <f xml:space="preserve"> (AG67 - AP6)/AH67</f>
        <v>1.5483229257799833</v>
      </c>
      <c r="AJ67" s="131">
        <f t="shared" si="15"/>
        <v>4.9217478180211369E-2</v>
      </c>
      <c r="AK67" s="102" t="s">
        <v>39</v>
      </c>
      <c r="AL67" s="102"/>
      <c r="AN67" s="125"/>
      <c r="AO67" s="125"/>
      <c r="AP67" s="125"/>
      <c r="AQ67" s="125"/>
      <c r="AR67" s="125"/>
      <c r="AS67" s="125"/>
      <c r="AT67" s="118"/>
      <c r="AY67" s="26"/>
    </row>
    <row r="68" spans="1:51" ht="20" customHeight="1" x14ac:dyDescent="0.25">
      <c r="A68" s="18">
        <v>42101</v>
      </c>
      <c r="B68" s="1">
        <v>115.9619064331055</v>
      </c>
      <c r="C68" s="2">
        <v>37.446956634521477</v>
      </c>
      <c r="D68" s="2">
        <v>374.41000366210938</v>
      </c>
      <c r="E68" s="2">
        <v>535.54962158203125</v>
      </c>
      <c r="F68" s="2">
        <v>82.319999694824219</v>
      </c>
      <c r="G68" s="2">
        <v>60.494285583496087</v>
      </c>
      <c r="H68" s="2">
        <v>21.14310264587402</v>
      </c>
      <c r="I68" s="2">
        <v>73.659004211425781</v>
      </c>
      <c r="J68" s="2">
        <v>120.4700012207031</v>
      </c>
      <c r="K68" s="2">
        <v>768.70001220703125</v>
      </c>
      <c r="L68" s="2">
        <v>245.0220031738281</v>
      </c>
      <c r="M68" s="2">
        <v>1.499999966472387E-2</v>
      </c>
      <c r="N68" s="3">
        <v>2076.330078125</v>
      </c>
      <c r="O68" s="1">
        <f t="shared" si="1"/>
        <v>-1.0521980130573039E-2</v>
      </c>
      <c r="P68" s="1">
        <f t="shared" si="3"/>
        <v>-4.8140643991101406E-4</v>
      </c>
      <c r="Q68" s="1">
        <f t="shared" si="4"/>
        <v>-6.9754000191180054E-3</v>
      </c>
      <c r="R68" s="1">
        <f t="shared" si="5"/>
        <v>4.7501339467070913E-4</v>
      </c>
      <c r="S68" s="1">
        <f t="shared" si="6"/>
        <v>-1.4556373487170093E-3</v>
      </c>
      <c r="T68" s="1">
        <f t="shared" si="7"/>
        <v>2.7230854874071841E-3</v>
      </c>
      <c r="U68" s="1">
        <f t="shared" si="8"/>
        <v>8.767527387830043E-3</v>
      </c>
      <c r="V68" s="1">
        <f t="shared" si="9"/>
        <v>-3.0283069145583541E-3</v>
      </c>
      <c r="W68" s="1">
        <f t="shared" si="10"/>
        <v>1.8773794678250244E-2</v>
      </c>
      <c r="X68" s="1">
        <f t="shared" si="11"/>
        <v>2.6026311910376521E-4</v>
      </c>
      <c r="Y68" s="1">
        <f t="shared" si="12"/>
        <v>-3.2222093917192329E-2</v>
      </c>
      <c r="Z68" s="1">
        <f t="shared" si="13"/>
        <v>3.9999998447795715</v>
      </c>
      <c r="AA68" s="24">
        <f t="shared" si="14"/>
        <v>-2.0619040578628844E-3</v>
      </c>
      <c r="AD68" s="85">
        <v>0.5</v>
      </c>
      <c r="AE68" s="85">
        <v>0.3</v>
      </c>
      <c r="AF68" s="85">
        <v>0.2</v>
      </c>
      <c r="AG68" s="85">
        <f>AD68*SUM(AE6:AK7)/7+AE68*SUM(AL6:AM7)/2+AF68*SUM(AN6:AO7)/2</f>
        <v>0.34672495182319119</v>
      </c>
      <c r="AH68" s="85">
        <f t="array" ref="AH68">SQRT(MMULT(MMULT(AD68:AF68,AL46:AN48), TRANSPOSE(AD68:AF68)) * 252)</f>
        <v>0.21925210923501054</v>
      </c>
      <c r="AI68" s="86">
        <f xml:space="preserve"> (AG68 - AP6)/AH68</f>
        <v>1.3903951922342623</v>
      </c>
      <c r="AJ68" s="85">
        <f t="shared" si="15"/>
        <v>4.8071487404000995E-2</v>
      </c>
      <c r="AK68" s="103"/>
      <c r="AL68" s="103"/>
      <c r="AN68" s="125"/>
      <c r="AO68" s="125"/>
      <c r="AP68" s="125"/>
      <c r="AQ68" s="125"/>
      <c r="AR68" s="125"/>
      <c r="AS68" s="125"/>
      <c r="AT68" s="118"/>
      <c r="AY68" s="26"/>
    </row>
    <row r="69" spans="1:51" ht="26" x14ac:dyDescent="0.25">
      <c r="A69" s="18">
        <v>42102</v>
      </c>
      <c r="B69" s="1">
        <v>115.584587097168</v>
      </c>
      <c r="C69" s="2">
        <v>37.347770690917969</v>
      </c>
      <c r="D69" s="2">
        <v>381.20001220703119</v>
      </c>
      <c r="E69" s="2">
        <v>540.1270751953125</v>
      </c>
      <c r="F69" s="2">
        <v>82.279998779296875</v>
      </c>
      <c r="G69" s="2">
        <v>63.049999237060547</v>
      </c>
      <c r="H69" s="2">
        <v>21.297857284545898</v>
      </c>
      <c r="I69" s="2">
        <v>74.67071533203125</v>
      </c>
      <c r="J69" s="2">
        <v>123.7900009155273</v>
      </c>
      <c r="K69" s="2">
        <v>755.4000244140625</v>
      </c>
      <c r="L69" s="2">
        <v>243.6759948730469</v>
      </c>
      <c r="M69" s="2">
        <v>1.7999999225139621E-2</v>
      </c>
      <c r="N69" s="3">
        <v>2081.89990234375</v>
      </c>
      <c r="O69" s="1">
        <f t="shared" si="1"/>
        <v>-3.2538214276010002E-3</v>
      </c>
      <c r="P69" s="1">
        <f t="shared" si="3"/>
        <v>-2.6487050622445718E-3</v>
      </c>
      <c r="Q69" s="1">
        <f t="shared" si="4"/>
        <v>1.8135222025343012E-2</v>
      </c>
      <c r="R69" s="1">
        <f t="shared" si="5"/>
        <v>8.5472072592625015E-3</v>
      </c>
      <c r="S69" s="1">
        <f t="shared" si="6"/>
        <v>-4.8591977254175411E-4</v>
      </c>
      <c r="T69" s="1">
        <f t="shared" si="7"/>
        <v>4.2247191266305384E-2</v>
      </c>
      <c r="U69" s="1">
        <f t="shared" si="8"/>
        <v>7.3193911633435693E-3</v>
      </c>
      <c r="V69" s="1">
        <f t="shared" si="9"/>
        <v>1.3735063777152279E-2</v>
      </c>
      <c r="W69" s="1">
        <f t="shared" si="10"/>
        <v>2.7558725501645176E-2</v>
      </c>
      <c r="X69" s="1">
        <f t="shared" si="11"/>
        <v>-1.7301922182598739E-2</v>
      </c>
      <c r="Y69" s="1">
        <f t="shared" si="12"/>
        <v>-5.4934180740751071E-3</v>
      </c>
      <c r="Z69" s="1">
        <f t="shared" si="13"/>
        <v>0.19999997516473123</v>
      </c>
      <c r="AA69" s="24">
        <f t="shared" si="14"/>
        <v>2.6825331277673392E-3</v>
      </c>
      <c r="AD69" s="128">
        <v>0.5</v>
      </c>
      <c r="AE69" s="129">
        <v>0.4</v>
      </c>
      <c r="AF69" s="130">
        <v>0.1</v>
      </c>
      <c r="AG69" s="131">
        <f>AD69*SUM(AE6:AK7)/7+AE69*SUM(AL6:AM7)/2+AF69*SUM(AN6:AO7)/2</f>
        <v>0.30807639500645156</v>
      </c>
      <c r="AH69" s="131">
        <f t="array" ref="AH69">SQRT(MMULT(MMULT(AD69:AF69,AL46:AN48), TRANSPOSE(AD69:AF69)) * 252)</f>
        <v>0.22642105970751725</v>
      </c>
      <c r="AI69" s="132">
        <f xml:space="preserve"> (AG69 - AP6)/AH69</f>
        <v>1.1756791620651641</v>
      </c>
      <c r="AJ69" s="131">
        <f t="shared" si="15"/>
        <v>5.1266496279075091E-2</v>
      </c>
      <c r="AK69" s="62" t="s">
        <v>38</v>
      </c>
      <c r="AL69" s="65">
        <v>0.6</v>
      </c>
      <c r="AN69" s="125"/>
      <c r="AO69" s="125"/>
      <c r="AP69" s="125"/>
      <c r="AQ69" s="125"/>
      <c r="AR69" s="125"/>
      <c r="AS69" s="125"/>
      <c r="AT69" s="118"/>
      <c r="AY69" s="26"/>
    </row>
    <row r="70" spans="1:51" ht="26" x14ac:dyDescent="0.25">
      <c r="A70" s="18">
        <v>42103</v>
      </c>
      <c r="B70" s="1">
        <v>116.4680480957031</v>
      </c>
      <c r="C70" s="2">
        <v>37.401885986328118</v>
      </c>
      <c r="D70" s="2">
        <v>383.54000854492188</v>
      </c>
      <c r="E70" s="2">
        <v>539.29937744140625</v>
      </c>
      <c r="F70" s="2">
        <v>82.169998168945312</v>
      </c>
      <c r="G70" s="2">
        <v>62.785713195800781</v>
      </c>
      <c r="H70" s="2">
        <v>21.791130065917969</v>
      </c>
      <c r="I70" s="2">
        <v>75.731025695800781</v>
      </c>
      <c r="J70" s="2">
        <v>125.63999938964839</v>
      </c>
      <c r="K70" s="2">
        <v>762.0999755859375</v>
      </c>
      <c r="L70" s="2">
        <v>236.07200622558591</v>
      </c>
      <c r="M70" s="2">
        <v>1.9999999552965161E-2</v>
      </c>
      <c r="N70" s="3">
        <v>2091.179931640625</v>
      </c>
      <c r="O70" s="1">
        <f t="shared" ref="O70:O133" si="16">(B70/B69)-1</f>
        <v>7.6434152746716055E-3</v>
      </c>
      <c r="P70" s="1">
        <f t="shared" si="3"/>
        <v>1.4489565082209666E-3</v>
      </c>
      <c r="Q70" s="1">
        <f t="shared" si="4"/>
        <v>6.1385001651568238E-3</v>
      </c>
      <c r="R70" s="1">
        <f t="shared" si="5"/>
        <v>-1.5324130041193262E-3</v>
      </c>
      <c r="S70" s="1">
        <f t="shared" si="6"/>
        <v>-1.3369058335382933E-3</v>
      </c>
      <c r="T70" s="1">
        <f t="shared" si="7"/>
        <v>-4.1916898407259318E-3</v>
      </c>
      <c r="U70" s="1">
        <f t="shared" si="8"/>
        <v>2.3160676437154804E-2</v>
      </c>
      <c r="V70" s="1">
        <f t="shared" si="9"/>
        <v>1.4199815269677618E-2</v>
      </c>
      <c r="W70" s="1">
        <f t="shared" si="10"/>
        <v>1.494465191403882E-2</v>
      </c>
      <c r="X70" s="1">
        <f t="shared" si="11"/>
        <v>8.8694082013989206E-3</v>
      </c>
      <c r="Y70" s="1">
        <f t="shared" si="12"/>
        <v>-3.1205325134396666E-2</v>
      </c>
      <c r="Z70" s="1">
        <f t="shared" si="13"/>
        <v>0.11111113410673079</v>
      </c>
      <c r="AA70" s="24">
        <f t="shared" si="14"/>
        <v>4.4574810183850566E-3</v>
      </c>
      <c r="AD70" s="33">
        <v>0.5</v>
      </c>
      <c r="AE70" s="34">
        <v>0.5</v>
      </c>
      <c r="AF70" s="35">
        <v>0</v>
      </c>
      <c r="AG70" s="26">
        <f>AD70*SUM(AE6:AK7)/7+AE70*SUM(AL6:AM7)/2+AF70*SUM(AN6:AO7)/2</f>
        <v>0.26942783818971194</v>
      </c>
      <c r="AH70" s="26">
        <f t="array" ref="AH70">SQRT(MMULT(MMULT(AD70:AF70,AL46:AN48), TRANSPOSE(AD70:AF70)) * 252)</f>
        <v>0.24249227782639513</v>
      </c>
      <c r="AI70" s="59">
        <f xml:space="preserve"> (AG70 - AP6)/AH70</f>
        <v>0.9383802526569861</v>
      </c>
      <c r="AJ70" s="26">
        <f t="shared" si="15"/>
        <v>5.88025048054336E-2</v>
      </c>
      <c r="AK70" s="63"/>
      <c r="AL70" s="66"/>
      <c r="AN70" s="125"/>
      <c r="AO70" s="125"/>
      <c r="AP70" s="125"/>
      <c r="AQ70" s="125"/>
      <c r="AR70" s="125"/>
      <c r="AS70" s="125"/>
      <c r="AT70" s="118"/>
      <c r="AY70" s="26"/>
    </row>
    <row r="71" spans="1:51" ht="26" x14ac:dyDescent="0.25">
      <c r="A71" s="18">
        <v>42104</v>
      </c>
      <c r="B71" s="1">
        <v>116.96498870849609</v>
      </c>
      <c r="C71" s="2">
        <v>37.618282318115227</v>
      </c>
      <c r="D71" s="2">
        <v>382.64999389648438</v>
      </c>
      <c r="E71" s="2">
        <v>538.53143310546875</v>
      </c>
      <c r="F71" s="2">
        <v>82.040000915527344</v>
      </c>
      <c r="G71" s="2">
        <v>64.938568115234375</v>
      </c>
      <c r="H71" s="2">
        <v>22.01358795166016</v>
      </c>
      <c r="I71" s="2">
        <v>76.110404968261719</v>
      </c>
      <c r="J71" s="2">
        <v>128.4700012207031</v>
      </c>
      <c r="K71" s="2">
        <v>775.75</v>
      </c>
      <c r="L71" s="2">
        <v>236.552001953125</v>
      </c>
      <c r="M71" s="2">
        <v>1.499999966472387E-2</v>
      </c>
      <c r="N71" s="3">
        <v>2102.06005859375</v>
      </c>
      <c r="O71" s="1">
        <f t="shared" si="16"/>
        <v>4.2667548818595691E-3</v>
      </c>
      <c r="P71" s="1">
        <f t="shared" si="3"/>
        <v>5.7857064177515571E-3</v>
      </c>
      <c r="Q71" s="1">
        <f t="shared" si="4"/>
        <v>-2.3205262257098846E-3</v>
      </c>
      <c r="R71" s="1">
        <f t="shared" si="5"/>
        <v>-1.4239666650105454E-3</v>
      </c>
      <c r="S71" s="1">
        <f t="shared" si="6"/>
        <v>-1.5820525290834997E-3</v>
      </c>
      <c r="T71" s="1">
        <f t="shared" si="7"/>
        <v>3.4288929914991773E-2</v>
      </c>
      <c r="U71" s="1">
        <f t="shared" si="8"/>
        <v>1.0208643841290277E-2</v>
      </c>
      <c r="V71" s="1">
        <f t="shared" si="9"/>
        <v>5.0095620516859007E-3</v>
      </c>
      <c r="W71" s="1">
        <f t="shared" si="10"/>
        <v>2.2524688354048639E-2</v>
      </c>
      <c r="X71" s="1">
        <f t="shared" si="11"/>
        <v>1.7911067906238642E-2</v>
      </c>
      <c r="Y71" s="1">
        <f t="shared" si="12"/>
        <v>2.033259831241585E-3</v>
      </c>
      <c r="Z71" s="1">
        <f t="shared" si="13"/>
        <v>-0.25</v>
      </c>
      <c r="AA71" s="24">
        <f t="shared" si="14"/>
        <v>5.2028650373423524E-3</v>
      </c>
      <c r="AD71" s="60">
        <v>0.6</v>
      </c>
      <c r="AE71" s="60">
        <v>0</v>
      </c>
      <c r="AF71" s="60">
        <v>0.4</v>
      </c>
      <c r="AG71" s="60">
        <f>AD71*SUM(AE6:AK7)/7+AE71*SUM(AL6:AM7)/2+AF71*SUM(AN6:AO7)/2</f>
        <v>0.44262239603967524</v>
      </c>
      <c r="AH71" s="60">
        <f t="array" ref="AH71">SQRT(MMULT(MMULT(AD71:AF71,AL46:AN48), TRANSPOSE(AD71:AF71)) * 252)</f>
        <v>0.23733218377330159</v>
      </c>
      <c r="AI71" s="61">
        <f xml:space="preserve"> (AG71 - AP6)/AH71</f>
        <v>1.6885384713219216</v>
      </c>
      <c r="AJ71" s="60">
        <f t="shared" si="15"/>
        <v>5.6326565454604197E-2</v>
      </c>
      <c r="AK71" s="62" t="s">
        <v>40</v>
      </c>
      <c r="AL71" s="65">
        <v>0</v>
      </c>
      <c r="AN71" s="125"/>
      <c r="AO71" s="125"/>
      <c r="AP71" s="125"/>
      <c r="AQ71" s="125"/>
      <c r="AR71" s="125"/>
      <c r="AS71" s="125"/>
      <c r="AT71" s="118"/>
      <c r="AY71" s="26"/>
    </row>
    <row r="72" spans="1:51" ht="26" x14ac:dyDescent="0.25">
      <c r="A72" s="18">
        <v>42107</v>
      </c>
      <c r="B72" s="1">
        <v>116.7349166870117</v>
      </c>
      <c r="C72" s="2">
        <v>37.654354095458977</v>
      </c>
      <c r="D72" s="2">
        <v>382.3599853515625</v>
      </c>
      <c r="E72" s="2">
        <v>537.69378662109375</v>
      </c>
      <c r="F72" s="2">
        <v>83.010002136230469</v>
      </c>
      <c r="G72" s="2">
        <v>67.811431884765625</v>
      </c>
      <c r="H72" s="2">
        <v>21.810478210449219</v>
      </c>
      <c r="I72" s="2">
        <v>75.303009033203125</v>
      </c>
      <c r="J72" s="2">
        <v>127.80999755859381</v>
      </c>
      <c r="K72" s="2">
        <v>771.0999755859375</v>
      </c>
      <c r="L72" s="2">
        <v>219.15899658203119</v>
      </c>
      <c r="M72" s="2">
        <v>4.999999888241291E-3</v>
      </c>
      <c r="N72" s="3">
        <v>2092.429931640625</v>
      </c>
      <c r="O72" s="1">
        <f t="shared" si="16"/>
        <v>-1.9670161475223713E-3</v>
      </c>
      <c r="P72" s="1">
        <f t="shared" si="3"/>
        <v>9.5888953777079067E-4</v>
      </c>
      <c r="Q72" s="1">
        <f t="shared" si="4"/>
        <v>-7.5789507264523159E-4</v>
      </c>
      <c r="R72" s="1">
        <f t="shared" si="5"/>
        <v>-1.5554272840577754E-3</v>
      </c>
      <c r="S72" s="1">
        <f t="shared" si="6"/>
        <v>1.1823515478770918E-2</v>
      </c>
      <c r="T72" s="1">
        <f t="shared" si="7"/>
        <v>4.4239715363500354E-2</v>
      </c>
      <c r="U72" s="1">
        <f t="shared" si="8"/>
        <v>-9.2265623240042061E-3</v>
      </c>
      <c r="V72" s="1">
        <f t="shared" si="9"/>
        <v>-1.0608220195323925E-2</v>
      </c>
      <c r="W72" s="1">
        <f t="shared" si="10"/>
        <v>-5.137414616938063E-3</v>
      </c>
      <c r="X72" s="1">
        <f t="shared" si="11"/>
        <v>-5.9942306336610018E-3</v>
      </c>
      <c r="Y72" s="1">
        <f t="shared" si="12"/>
        <v>-7.3527195827919445E-2</v>
      </c>
      <c r="Z72" s="1">
        <f t="shared" si="13"/>
        <v>-0.66666666666666652</v>
      </c>
      <c r="AA72" s="24">
        <f t="shared" si="14"/>
        <v>-4.5812805936512602E-3</v>
      </c>
      <c r="AD72" s="128">
        <v>0.6</v>
      </c>
      <c r="AE72" s="129">
        <v>0.1</v>
      </c>
      <c r="AF72" s="130">
        <v>0.3</v>
      </c>
      <c r="AG72" s="131">
        <f>AD72*SUM(AE6:AK7)/7+AE72*SUM(AL6:AM7)/2+AF72*SUM(AN6:AO7)/2</f>
        <v>0.40397383922293567</v>
      </c>
      <c r="AH72" s="131">
        <f t="array" ref="AH72">SQRT(MMULT(MMULT(AD72:AF72,AL46:AN48), TRANSPOSE(AD72:AF72)) * 252)</f>
        <v>0.22390653033021099</v>
      </c>
      <c r="AI72" s="132">
        <f xml:space="preserve"> (AG72 - AP6)/AH72</f>
        <v>1.6171746551264745</v>
      </c>
      <c r="AJ72" s="131">
        <f t="shared" si="15"/>
        <v>5.0134134324513691E-2</v>
      </c>
      <c r="AK72" s="63"/>
      <c r="AL72" s="66"/>
      <c r="AN72" s="125"/>
      <c r="AO72" s="125"/>
      <c r="AP72" s="125"/>
      <c r="AQ72" s="125"/>
      <c r="AR72" s="125"/>
      <c r="AS72" s="125"/>
      <c r="AT72" s="118"/>
      <c r="AY72" s="26"/>
    </row>
    <row r="73" spans="1:51" ht="26" x14ac:dyDescent="0.25">
      <c r="A73" s="18">
        <v>42108</v>
      </c>
      <c r="B73" s="1">
        <v>116.2287902832031</v>
      </c>
      <c r="C73" s="2">
        <v>37.555171966552727</v>
      </c>
      <c r="D73" s="2">
        <v>385.1099853515625</v>
      </c>
      <c r="E73" s="2">
        <v>528.93780517578125</v>
      </c>
      <c r="F73" s="2">
        <v>83.519996643066406</v>
      </c>
      <c r="G73" s="2">
        <v>68.38714599609375</v>
      </c>
      <c r="H73" s="2">
        <v>21.626705169677731</v>
      </c>
      <c r="I73" s="2">
        <v>75.234901428222656</v>
      </c>
      <c r="J73" s="2">
        <v>128.72999572753909</v>
      </c>
      <c r="K73" s="2">
        <v>762.20001220703125</v>
      </c>
      <c r="L73" s="2">
        <v>223.83299255371091</v>
      </c>
      <c r="M73" s="2">
        <v>9.9999997764825821E-3</v>
      </c>
      <c r="N73" s="3">
        <v>2095.840087890625</v>
      </c>
      <c r="O73" s="1">
        <f t="shared" si="16"/>
        <v>-4.3356899389891401E-3</v>
      </c>
      <c r="P73" s="1">
        <f t="shared" si="3"/>
        <v>-2.6340148779291361E-3</v>
      </c>
      <c r="Q73" s="1">
        <f t="shared" si="4"/>
        <v>7.192175189230321E-3</v>
      </c>
      <c r="R73" s="1">
        <f t="shared" si="5"/>
        <v>-1.6284326996478304E-2</v>
      </c>
      <c r="S73" s="1">
        <f t="shared" si="6"/>
        <v>6.1437717589618579E-3</v>
      </c>
      <c r="T73" s="1">
        <f t="shared" si="7"/>
        <v>8.4899270716840558E-3</v>
      </c>
      <c r="U73" s="1">
        <f t="shared" si="8"/>
        <v>-8.4259060713048894E-3</v>
      </c>
      <c r="V73" s="1">
        <f t="shared" si="9"/>
        <v>-9.0444732361805169E-4</v>
      </c>
      <c r="W73" s="1">
        <f t="shared" si="10"/>
        <v>7.1981706166883708E-3</v>
      </c>
      <c r="X73" s="1">
        <f t="shared" si="11"/>
        <v>-1.15419059274946E-2</v>
      </c>
      <c r="Y73" s="1">
        <f t="shared" si="12"/>
        <v>2.1326963732151594E-2</v>
      </c>
      <c r="Z73" s="1">
        <f t="shared" si="13"/>
        <v>1</v>
      </c>
      <c r="AA73" s="24">
        <f t="shared" si="14"/>
        <v>1.6297588743277025E-3</v>
      </c>
      <c r="AD73" s="128">
        <v>0.6</v>
      </c>
      <c r="AE73" s="129">
        <v>0.2</v>
      </c>
      <c r="AF73" s="130">
        <v>0.2</v>
      </c>
      <c r="AG73" s="131">
        <f>AD73*SUM(AE6:AK7)/7+AE73*SUM(AL6:AM7)/2+AF73*SUM(AN6:AO7)/2</f>
        <v>0.36532528240619611</v>
      </c>
      <c r="AH73" s="131">
        <f t="array" ref="AH73">SQRT(MMULT(MMULT(AD73:AF73,AL46:AN48), TRANSPOSE(AD73:AF73)) * 252)</f>
        <v>0.21973325384590209</v>
      </c>
      <c r="AI73" s="132">
        <f xml:space="preserve"> (AG73 - AP6)/AH73</f>
        <v>1.4720002707347022</v>
      </c>
      <c r="AJ73" s="131">
        <f t="shared" si="15"/>
        <v>4.8282702845707647E-2</v>
      </c>
      <c r="AK73" s="62" t="s">
        <v>41</v>
      </c>
      <c r="AL73" s="65">
        <v>0.4</v>
      </c>
      <c r="AN73" s="125"/>
      <c r="AO73" s="125"/>
      <c r="AP73" s="125"/>
      <c r="AQ73" s="125"/>
      <c r="AR73" s="125"/>
      <c r="AS73" s="125"/>
      <c r="AT73" s="118"/>
      <c r="AY73" s="26"/>
    </row>
    <row r="74" spans="1:51" ht="26" x14ac:dyDescent="0.25">
      <c r="A74" s="18">
        <v>42109</v>
      </c>
      <c r="B74" s="1">
        <v>116.6705017089844</v>
      </c>
      <c r="C74" s="2">
        <v>38.105190277099609</v>
      </c>
      <c r="D74" s="2">
        <v>383.45001220703119</v>
      </c>
      <c r="E74" s="2">
        <v>531.07196044921875</v>
      </c>
      <c r="F74" s="2">
        <v>82.709999084472656</v>
      </c>
      <c r="G74" s="2">
        <v>67.922859191894531</v>
      </c>
      <c r="H74" s="2">
        <v>21.88785552978516</v>
      </c>
      <c r="I74" s="2">
        <v>77.083183288574219</v>
      </c>
      <c r="J74" s="2">
        <v>129.19999694824219</v>
      </c>
      <c r="K74" s="2">
        <v>766.79998779296875</v>
      </c>
      <c r="L74" s="2">
        <v>228.572998046875</v>
      </c>
      <c r="M74" s="2">
        <v>1.499999966472387E-2</v>
      </c>
      <c r="N74" s="3">
        <v>2106.6298828125</v>
      </c>
      <c r="O74" s="1">
        <f t="shared" si="16"/>
        <v>3.8003615516004619E-3</v>
      </c>
      <c r="P74" s="1">
        <f t="shared" si="3"/>
        <v>1.4645607562035368E-2</v>
      </c>
      <c r="Q74" s="1">
        <f t="shared" si="4"/>
        <v>-4.3103871820304729E-3</v>
      </c>
      <c r="R74" s="1">
        <f t="shared" si="5"/>
        <v>4.0347943606116043E-3</v>
      </c>
      <c r="S74" s="1">
        <f t="shared" si="6"/>
        <v>-9.6982470204756144E-3</v>
      </c>
      <c r="T74" s="1">
        <f t="shared" si="7"/>
        <v>-6.7890946088865478E-3</v>
      </c>
      <c r="U74" s="1">
        <f t="shared" si="8"/>
        <v>1.2075365066407828E-2</v>
      </c>
      <c r="V74" s="1">
        <f t="shared" si="9"/>
        <v>2.4566814407471549E-2</v>
      </c>
      <c r="W74" s="1">
        <f t="shared" si="10"/>
        <v>3.6510621945320398E-3</v>
      </c>
      <c r="X74" s="1">
        <f t="shared" si="11"/>
        <v>6.0351292472664575E-3</v>
      </c>
      <c r="Y74" s="1">
        <f t="shared" si="12"/>
        <v>2.1176527370185161E-2</v>
      </c>
      <c r="Z74" s="1">
        <f t="shared" si="13"/>
        <v>0.49999999999999956</v>
      </c>
      <c r="AA74" s="24">
        <f t="shared" si="14"/>
        <v>5.1481956969028353E-3</v>
      </c>
      <c r="AD74" s="30">
        <v>0.6</v>
      </c>
      <c r="AE74" s="31">
        <v>0.3</v>
      </c>
      <c r="AF74" s="32">
        <v>0.1</v>
      </c>
      <c r="AG74" s="26">
        <f>AD74*SUM(AE6:AK7)/7+AE74*SUM(AL6:AM7)/2+AF74*SUM(AN6:AO7)/2</f>
        <v>0.32667672558945648</v>
      </c>
      <c r="AH74" s="26">
        <f t="array" ref="AH74">SQRT(MMULT(MMULT(AD74:AF74,AL46:AN48), TRANSPOSE(AD74:AF74)) * 252)</f>
        <v>0.22532703126386333</v>
      </c>
      <c r="AI74" s="59">
        <f xml:space="preserve"> (AG74 - AP6)/AH74</f>
        <v>1.263935581702752</v>
      </c>
      <c r="AJ74" s="26">
        <f t="shared" si="15"/>
        <v>5.0772271018186044E-2</v>
      </c>
      <c r="AK74" s="63"/>
      <c r="AL74" s="66"/>
      <c r="AN74" s="125"/>
      <c r="AO74" s="125"/>
      <c r="AP74" s="125"/>
      <c r="AQ74" s="125"/>
      <c r="AR74" s="125"/>
      <c r="AS74" s="125"/>
      <c r="AT74" s="118"/>
      <c r="AY74" s="26"/>
    </row>
    <row r="75" spans="1:51" ht="27" customHeight="1" x14ac:dyDescent="0.25">
      <c r="A75" s="18">
        <v>42110</v>
      </c>
      <c r="B75" s="1">
        <v>116.109130859375</v>
      </c>
      <c r="C75" s="2">
        <v>38.015029907226562</v>
      </c>
      <c r="D75" s="2">
        <v>386.04000854492188</v>
      </c>
      <c r="E75" s="2">
        <v>532.33843994140625</v>
      </c>
      <c r="F75" s="2">
        <v>82.30999755859375</v>
      </c>
      <c r="G75" s="2">
        <v>80.292854309082031</v>
      </c>
      <c r="H75" s="2">
        <v>21.752443313598629</v>
      </c>
      <c r="I75" s="2">
        <v>75.692115783691406</v>
      </c>
      <c r="J75" s="2">
        <v>128.94000244140619</v>
      </c>
      <c r="K75" s="2">
        <v>779.45001220703125</v>
      </c>
      <c r="L75" s="2">
        <v>222.88200378417969</v>
      </c>
      <c r="M75" s="2">
        <v>9.9999997764825821E-3</v>
      </c>
      <c r="N75" s="3">
        <v>2104.989990234375</v>
      </c>
      <c r="O75" s="1">
        <f t="shared" si="16"/>
        <v>-4.8115919738620505E-3</v>
      </c>
      <c r="P75" s="1">
        <f t="shared" si="3"/>
        <v>-2.3660915801076987E-3</v>
      </c>
      <c r="Q75" s="1">
        <f t="shared" si="4"/>
        <v>6.7544562666288499E-3</v>
      </c>
      <c r="R75" s="1">
        <f t="shared" si="5"/>
        <v>2.384760609684955E-3</v>
      </c>
      <c r="S75" s="1">
        <f t="shared" si="6"/>
        <v>-4.8361930879768922E-3</v>
      </c>
      <c r="T75" s="1">
        <f t="shared" si="7"/>
        <v>0.18211829219732922</v>
      </c>
      <c r="U75" s="1">
        <f t="shared" si="8"/>
        <v>-6.1866369687181288E-3</v>
      </c>
      <c r="V75" s="1">
        <f t="shared" si="9"/>
        <v>-1.8046316272060436E-2</v>
      </c>
      <c r="W75" s="1">
        <f t="shared" si="10"/>
        <v>-2.012341431711917E-3</v>
      </c>
      <c r="X75" s="1">
        <f t="shared" si="11"/>
        <v>1.6497163035268603E-2</v>
      </c>
      <c r="Y75" s="1">
        <f t="shared" si="12"/>
        <v>-2.48979289387814E-2</v>
      </c>
      <c r="Z75" s="1">
        <f t="shared" si="13"/>
        <v>-0.33333333333333315</v>
      </c>
      <c r="AA75" s="24">
        <f t="shared" si="14"/>
        <v>-7.7844361342471746E-4</v>
      </c>
      <c r="AD75" s="33">
        <v>0.6</v>
      </c>
      <c r="AE75" s="34">
        <v>0.4</v>
      </c>
      <c r="AF75" s="35">
        <v>0</v>
      </c>
      <c r="AG75" s="26">
        <f>AD75*SUM(AE6:AK7)/7+AE75*SUM(AL6:AM7)/2+AF75*SUM(AN6:AO7)/2</f>
        <v>0.28802816877271692</v>
      </c>
      <c r="AH75" s="31">
        <f t="array" ref="AH75">SQRT(MMULT(MMULT(AD75:AF75,AL46:AN48), TRANSPOSE(AD75:AF75)) * 252)</f>
        <v>0.24000591418119033</v>
      </c>
      <c r="AI75" s="71">
        <f xml:space="preserve"> (AG75 - AP6)/AH75</f>
        <v>1.0256009580300456</v>
      </c>
      <c r="AJ75" s="31">
        <f t="shared" si="15"/>
        <v>5.7602838841948896E-2</v>
      </c>
      <c r="AK75" s="106" t="s">
        <v>42</v>
      </c>
      <c r="AL75" s="107">
        <f>AD71*SUM(AE6:AK7)/7+AE71*SUM(AL6:AM7)/2+AF71*SUM(AN6:AO7)/2</f>
        <v>0.44262239603967524</v>
      </c>
      <c r="AN75" s="125"/>
      <c r="AO75" s="125"/>
      <c r="AP75" s="125"/>
      <c r="AQ75" s="125"/>
      <c r="AR75" s="125"/>
      <c r="AS75" s="125"/>
    </row>
    <row r="76" spans="1:51" ht="25" customHeight="1" x14ac:dyDescent="0.25">
      <c r="A76" s="18">
        <v>42111</v>
      </c>
      <c r="B76" s="1">
        <v>114.8023681640625</v>
      </c>
      <c r="C76" s="2">
        <v>37.528114318847663</v>
      </c>
      <c r="D76" s="2">
        <v>375.55999755859381</v>
      </c>
      <c r="E76" s="2">
        <v>522.61517333984375</v>
      </c>
      <c r="F76" s="2">
        <v>80.779998779296875</v>
      </c>
      <c r="G76" s="2">
        <v>81.650001525878906</v>
      </c>
      <c r="H76" s="2">
        <v>21.471954345703121</v>
      </c>
      <c r="I76" s="2">
        <v>75.915863037109375</v>
      </c>
      <c r="J76" s="2">
        <v>125.0699996948242</v>
      </c>
      <c r="K76" s="2">
        <v>782.6500244140625</v>
      </c>
      <c r="L76" s="2">
        <v>223.35600280761719</v>
      </c>
      <c r="M76" s="2">
        <v>1.30000002682209E-2</v>
      </c>
      <c r="N76" s="3">
        <v>2081.179931640625</v>
      </c>
      <c r="O76" s="1">
        <f t="shared" si="16"/>
        <v>-1.1254607502791281E-2</v>
      </c>
      <c r="P76" s="1">
        <f t="shared" si="3"/>
        <v>-1.2808502046879555E-2</v>
      </c>
      <c r="Q76" s="1">
        <f t="shared" si="4"/>
        <v>-2.7147473718669102E-2</v>
      </c>
      <c r="R76" s="1">
        <f t="shared" si="5"/>
        <v>-1.8265197235489361E-2</v>
      </c>
      <c r="S76" s="1">
        <f t="shared" si="6"/>
        <v>-1.858824960124339E-2</v>
      </c>
      <c r="T76" s="1">
        <f t="shared" si="7"/>
        <v>1.6902465710991299E-2</v>
      </c>
      <c r="U76" s="1">
        <f t="shared" si="8"/>
        <v>-1.2894595970290745E-2</v>
      </c>
      <c r="V76" s="1">
        <f t="shared" si="9"/>
        <v>2.9560179564458444E-3</v>
      </c>
      <c r="W76" s="1">
        <f t="shared" si="10"/>
        <v>-3.0013980714329702E-2</v>
      </c>
      <c r="X76" s="1">
        <f t="shared" si="11"/>
        <v>4.1054745742710175E-3</v>
      </c>
      <c r="Y76" s="1">
        <f t="shared" si="12"/>
        <v>2.1266814520228827E-3</v>
      </c>
      <c r="Z76" s="1">
        <f t="shared" si="13"/>
        <v>0.30000005587935563</v>
      </c>
      <c r="AA76" s="24">
        <f t="shared" si="14"/>
        <v>-1.1311245518606405E-2</v>
      </c>
      <c r="AD76" s="136">
        <v>0.7</v>
      </c>
      <c r="AE76" s="137">
        <v>0</v>
      </c>
      <c r="AF76" s="138">
        <v>0.3</v>
      </c>
      <c r="AG76" s="131">
        <f>AD76*SUM(AE6:AK7)/7+AE76*SUM(AL6:AM7)/2+AF76*SUM(AN6:AO7)/2</f>
        <v>0.42257416980594065</v>
      </c>
      <c r="AH76" s="129">
        <f t="array" ref="AH76">SQRT(MMULT(MMULT(AD76:AF76,AL46:AN48), TRANSPOSE(AD76:AF76)) * 252)</f>
        <v>0.22865401381173434</v>
      </c>
      <c r="AI76" s="139">
        <f xml:space="preserve"> (AG76 - AP6)/AH76</f>
        <v>1.6649447355154734</v>
      </c>
      <c r="AJ76" s="129">
        <f t="shared" si="15"/>
        <v>5.2282658032216794E-2</v>
      </c>
      <c r="AK76" s="106" t="s">
        <v>43</v>
      </c>
      <c r="AL76" s="108">
        <f t="array" ref="AL76">SQRT(MMULT(MMULT(AD71:AF71,AL46:AN48), TRANSPOSE(AD71:AF71)) * 252)</f>
        <v>0.23733218377330159</v>
      </c>
      <c r="AN76" s="125"/>
      <c r="AO76" s="125"/>
      <c r="AP76" s="125"/>
      <c r="AQ76" s="125"/>
      <c r="AR76" s="125"/>
      <c r="AS76" s="125"/>
    </row>
    <row r="77" spans="1:51" ht="26" x14ac:dyDescent="0.25">
      <c r="A77" s="18">
        <v>42114</v>
      </c>
      <c r="B77" s="1">
        <v>117.4251174926758</v>
      </c>
      <c r="C77" s="2">
        <v>38.6912841796875</v>
      </c>
      <c r="D77" s="2">
        <v>389.510009765625</v>
      </c>
      <c r="E77" s="2">
        <v>533.91412353515625</v>
      </c>
      <c r="F77" s="2">
        <v>83.089996337890625</v>
      </c>
      <c r="G77" s="2">
        <v>81.055717468261719</v>
      </c>
      <c r="H77" s="2">
        <v>21.36556434631348</v>
      </c>
      <c r="I77" s="2">
        <v>76.421699523925781</v>
      </c>
      <c r="J77" s="2">
        <v>125.5500030517578</v>
      </c>
      <c r="K77" s="2">
        <v>772.0999755859375</v>
      </c>
      <c r="L77" s="2">
        <v>235.26899719238281</v>
      </c>
      <c r="M77" s="2">
        <v>1.30000002682209E-2</v>
      </c>
      <c r="N77" s="3">
        <v>2100.39990234375</v>
      </c>
      <c r="O77" s="1">
        <f t="shared" si="16"/>
        <v>2.2845777230528608E-2</v>
      </c>
      <c r="P77" s="1">
        <f t="shared" si="3"/>
        <v>3.0994625814589893E-2</v>
      </c>
      <c r="Q77" s="1">
        <f t="shared" si="4"/>
        <v>3.7144563578965117E-2</v>
      </c>
      <c r="R77" s="1">
        <f t="shared" si="5"/>
        <v>2.162001941716496E-2</v>
      </c>
      <c r="S77" s="1">
        <f t="shared" si="6"/>
        <v>2.8596157384267906E-2</v>
      </c>
      <c r="T77" s="1">
        <f t="shared" si="7"/>
        <v>-7.2784329027700823E-3</v>
      </c>
      <c r="U77" s="1">
        <f t="shared" si="8"/>
        <v>-4.9548353948941637E-3</v>
      </c>
      <c r="V77" s="1">
        <f t="shared" si="9"/>
        <v>6.663119756264102E-3</v>
      </c>
      <c r="W77" s="1">
        <f t="shared" si="10"/>
        <v>3.8378776533527503E-3</v>
      </c>
      <c r="X77" s="1">
        <f t="shared" si="11"/>
        <v>-1.3479906087044968E-2</v>
      </c>
      <c r="Y77" s="1">
        <f t="shared" si="12"/>
        <v>5.3336351989727415E-2</v>
      </c>
      <c r="Z77" s="1">
        <f t="shared" si="13"/>
        <v>0</v>
      </c>
      <c r="AA77" s="24">
        <f t="shared" si="14"/>
        <v>9.2351316726246857E-3</v>
      </c>
      <c r="AD77" s="30">
        <v>0.7</v>
      </c>
      <c r="AE77" s="31">
        <v>0.1</v>
      </c>
      <c r="AF77" s="32">
        <v>0.2</v>
      </c>
      <c r="AG77" s="31">
        <f>AD77*SUM(AE6:AK7)/7+AE77*SUM(AL6:AM7)/2+AF77*SUM(AN6:AO7)/2</f>
        <v>0.38392561298920103</v>
      </c>
      <c r="AH77" s="31">
        <f t="array" ref="AH77">SQRT(MMULT(MMULT(AD77:AF77,AL46:AN48), TRANSPOSE(AD77:AF77)) * 252)</f>
        <v>0.2229927932710272</v>
      </c>
      <c r="AI77" s="71">
        <f xml:space="preserve"> (AG77 - AP6)/AH77</f>
        <v>1.5338959376945527</v>
      </c>
      <c r="AJ77" s="31">
        <f t="shared" si="15"/>
        <v>4.9725785850815073E-2</v>
      </c>
      <c r="AK77" s="106" t="s">
        <v>44</v>
      </c>
      <c r="AL77" s="109">
        <f xml:space="preserve"> (AG71 - AP6)/AH71</f>
        <v>1.6885384713219216</v>
      </c>
      <c r="AN77" s="2"/>
      <c r="AO77" s="2"/>
      <c r="AP77" s="2"/>
      <c r="AQ77" s="127"/>
      <c r="AR77" s="127"/>
      <c r="AS77" s="127"/>
    </row>
    <row r="78" spans="1:51" ht="20" x14ac:dyDescent="0.25">
      <c r="A78" s="18">
        <v>42115</v>
      </c>
      <c r="B78" s="1">
        <v>116.79013824462891</v>
      </c>
      <c r="C78" s="2">
        <v>38.447841644287109</v>
      </c>
      <c r="D78" s="2">
        <v>391.17999267578119</v>
      </c>
      <c r="E78" s="2">
        <v>532.50799560546875</v>
      </c>
      <c r="F78" s="2">
        <v>83.620002746582031</v>
      </c>
      <c r="G78" s="2">
        <v>80.062858581542969</v>
      </c>
      <c r="H78" s="2">
        <v>21.336545944213871</v>
      </c>
      <c r="I78" s="2">
        <v>75.565666198730469</v>
      </c>
      <c r="J78" s="2">
        <v>132.19999694824219</v>
      </c>
      <c r="K78" s="2">
        <v>774.25</v>
      </c>
      <c r="L78" s="2">
        <v>234.1759948730469</v>
      </c>
      <c r="M78" s="2">
        <v>1.9999999552965161E-2</v>
      </c>
      <c r="N78" s="3">
        <v>2097.2900390625</v>
      </c>
      <c r="O78" s="1">
        <f t="shared" si="16"/>
        <v>-5.4075249112396362E-3</v>
      </c>
      <c r="P78" s="1">
        <f t="shared" si="3"/>
        <v>-6.2919218258512544E-3</v>
      </c>
      <c r="Q78" s="1">
        <f t="shared" si="4"/>
        <v>4.2873940804784016E-3</v>
      </c>
      <c r="R78" s="1">
        <f t="shared" si="5"/>
        <v>-2.6336219022962126E-3</v>
      </c>
      <c r="S78" s="1">
        <f t="shared" si="6"/>
        <v>6.3787029973632059E-3</v>
      </c>
      <c r="T78" s="1">
        <f t="shared" si="7"/>
        <v>-1.2249091337788953E-2</v>
      </c>
      <c r="U78" s="1">
        <f t="shared" si="8"/>
        <v>-1.3581856125703951E-3</v>
      </c>
      <c r="V78" s="1">
        <f t="shared" si="9"/>
        <v>-1.1201443183389448E-2</v>
      </c>
      <c r="W78" s="1">
        <f t="shared" si="10"/>
        <v>5.2966895538369307E-2</v>
      </c>
      <c r="X78" s="1">
        <f t="shared" si="11"/>
        <v>2.7846451004365225E-3</v>
      </c>
      <c r="Y78" s="1">
        <f t="shared" si="12"/>
        <v>-4.6457558470491822E-3</v>
      </c>
      <c r="Z78" s="1">
        <f t="shared" si="13"/>
        <v>0.53846147233212616</v>
      </c>
      <c r="AA78" s="24">
        <f t="shared" si="14"/>
        <v>-1.4806053255762563E-3</v>
      </c>
      <c r="AD78" s="30">
        <v>0.7</v>
      </c>
      <c r="AE78" s="31">
        <v>0.2</v>
      </c>
      <c r="AF78" s="32">
        <v>0.1</v>
      </c>
      <c r="AG78" s="31">
        <f>AD78*SUM(AE6:AK7)/7+AE78*SUM(AL6:AM7)/2+AF78*SUM(AN6:AO7)/2</f>
        <v>0.34527705617246146</v>
      </c>
      <c r="AH78" s="31">
        <f t="array" ref="AH78">SQRT(MMULT(MMULT(AD78:AF78,AL46:AN48), TRANSPOSE(AD78:AF78)) * 252)</f>
        <v>0.22695795496236254</v>
      </c>
      <c r="AI78" s="71">
        <f xml:space="preserve"> (AG78 - AP6)/AH78</f>
        <v>1.3368078812975042</v>
      </c>
      <c r="AJ78" s="31">
        <f t="shared" si="15"/>
        <v>5.1509913320697785E-2</v>
      </c>
      <c r="AN78" s="2"/>
      <c r="AO78" s="2"/>
      <c r="AP78" s="2"/>
      <c r="AQ78" s="127"/>
      <c r="AR78" s="127"/>
      <c r="AS78" s="127"/>
    </row>
    <row r="79" spans="1:51" ht="20" x14ac:dyDescent="0.25">
      <c r="A79" s="18">
        <v>42116</v>
      </c>
      <c r="B79" s="1">
        <v>118.3637771606445</v>
      </c>
      <c r="C79" s="2">
        <v>38.763427734375</v>
      </c>
      <c r="D79" s="2">
        <v>389.79998779296881</v>
      </c>
      <c r="E79" s="2">
        <v>537.88824462890625</v>
      </c>
      <c r="F79" s="2">
        <v>84.629997253417969</v>
      </c>
      <c r="G79" s="2">
        <v>79.668571472167969</v>
      </c>
      <c r="H79" s="2">
        <v>21.578348159790039</v>
      </c>
      <c r="I79" s="2">
        <v>75.41973876953125</v>
      </c>
      <c r="J79" s="2">
        <v>132.8500061035156</v>
      </c>
      <c r="K79" s="2">
        <v>755.5999755859375</v>
      </c>
      <c r="L79" s="2">
        <v>236.4620056152344</v>
      </c>
      <c r="M79" s="2">
        <v>1.9999999552965161E-2</v>
      </c>
      <c r="N79" s="3">
        <v>2107.9599609375</v>
      </c>
      <c r="O79" s="1">
        <f t="shared" si="16"/>
        <v>1.3474073579050394E-2</v>
      </c>
      <c r="P79" s="1">
        <f t="shared" si="3"/>
        <v>8.2081614101421341E-3</v>
      </c>
      <c r="Q79" s="1">
        <f t="shared" si="4"/>
        <v>-3.5278002675258602E-3</v>
      </c>
      <c r="R79" s="1">
        <f t="shared" si="5"/>
        <v>1.0103602326797079E-2</v>
      </c>
      <c r="S79" s="1">
        <f t="shared" si="6"/>
        <v>1.2078384042832679E-2</v>
      </c>
      <c r="T79" s="1">
        <f t="shared" si="7"/>
        <v>-4.9247193562721447E-3</v>
      </c>
      <c r="U79" s="1">
        <f t="shared" si="8"/>
        <v>1.133277224009821E-2</v>
      </c>
      <c r="V79" s="1">
        <f t="shared" si="9"/>
        <v>-1.9311340260727006E-3</v>
      </c>
      <c r="W79" s="1">
        <f t="shared" si="10"/>
        <v>4.9168621049808792E-3</v>
      </c>
      <c r="X79" s="1">
        <f t="shared" si="11"/>
        <v>-2.4087858461817935E-2</v>
      </c>
      <c r="Y79" s="1">
        <f t="shared" si="12"/>
        <v>9.7619345801298607E-3</v>
      </c>
      <c r="Z79" s="1">
        <f t="shared" si="13"/>
        <v>0</v>
      </c>
      <c r="AA79" s="24">
        <f t="shared" si="14"/>
        <v>5.087480356207541E-3</v>
      </c>
      <c r="AD79" s="33">
        <v>0.7</v>
      </c>
      <c r="AE79" s="34">
        <v>0.3</v>
      </c>
      <c r="AF79" s="35">
        <v>0</v>
      </c>
      <c r="AG79" s="26">
        <f>AD79*SUM(AE6:AK7)/7+AE79*SUM(AL6:AM7)/2+AF79*SUM(AN6:AO7)/2</f>
        <v>0.30662849935572184</v>
      </c>
      <c r="AH79" s="31">
        <f t="array" ref="AH79">SQRT(MMULT(MMULT(AD79:AF79,AL46:AN48), TRANSPOSE(AD79:AF79)) * 252)</f>
        <v>0.24007298982156441</v>
      </c>
      <c r="AI79" s="71">
        <f xml:space="preserve"> (AG79 - AP6)/AH79</f>
        <v>1.1027922228855815</v>
      </c>
      <c r="AJ79" s="31">
        <f t="shared" si="15"/>
        <v>5.7635040441864974E-2</v>
      </c>
      <c r="AN79" s="2"/>
      <c r="AO79" s="2"/>
      <c r="AP79" s="2"/>
      <c r="AQ79" s="127"/>
      <c r="AR79" s="127"/>
      <c r="AS79" s="127"/>
    </row>
    <row r="80" spans="1:51" ht="20" x14ac:dyDescent="0.25">
      <c r="A80" s="18">
        <v>42117</v>
      </c>
      <c r="B80" s="1">
        <v>119.3300476074219</v>
      </c>
      <c r="C80" s="2">
        <v>39.079013824462891</v>
      </c>
      <c r="D80" s="2">
        <v>389.989990234375</v>
      </c>
      <c r="E80" s="2">
        <v>545.5023193359375</v>
      </c>
      <c r="F80" s="2">
        <v>82.410003662109375</v>
      </c>
      <c r="G80" s="2">
        <v>79.865715026855469</v>
      </c>
      <c r="H80" s="2">
        <v>21.491298675537109</v>
      </c>
      <c r="I80" s="2">
        <v>75.332191467285156</v>
      </c>
      <c r="J80" s="2">
        <v>135.82000732421881</v>
      </c>
      <c r="K80" s="2">
        <v>769.5999755859375</v>
      </c>
      <c r="L80" s="2">
        <v>231.26800537109381</v>
      </c>
      <c r="M80" s="2">
        <v>1.9999999552965161E-2</v>
      </c>
      <c r="N80" s="3">
        <v>2112.929931640625</v>
      </c>
      <c r="O80" s="1">
        <f t="shared" si="16"/>
        <v>8.1635654923886136E-3</v>
      </c>
      <c r="P80" s="1">
        <f t="shared" si="3"/>
        <v>8.1413360100770493E-3</v>
      </c>
      <c r="Q80" s="1">
        <f t="shared" si="4"/>
        <v>4.8743572949283553E-4</v>
      </c>
      <c r="R80" s="1">
        <f t="shared" si="5"/>
        <v>1.4155495650001182E-2</v>
      </c>
      <c r="S80" s="1">
        <f t="shared" si="6"/>
        <v>-2.6231757808770739E-2</v>
      </c>
      <c r="T80" s="1">
        <f t="shared" si="7"/>
        <v>2.4745461233275368E-3</v>
      </c>
      <c r="U80" s="1">
        <f t="shared" si="8"/>
        <v>-4.0341125098324326E-3</v>
      </c>
      <c r="V80" s="1">
        <f t="shared" si="9"/>
        <v>-1.1608009212763504E-3</v>
      </c>
      <c r="W80" s="1">
        <f t="shared" si="10"/>
        <v>2.2356048808827467E-2</v>
      </c>
      <c r="X80" s="1">
        <f t="shared" si="11"/>
        <v>1.8528322462085356E-2</v>
      </c>
      <c r="Y80" s="1">
        <f t="shared" si="12"/>
        <v>-2.1965474878835933E-2</v>
      </c>
      <c r="Z80" s="1">
        <f t="shared" si="13"/>
        <v>0</v>
      </c>
      <c r="AA80" s="24">
        <f t="shared" si="14"/>
        <v>2.3577158936711751E-3</v>
      </c>
      <c r="AD80" s="27">
        <v>0.8</v>
      </c>
      <c r="AE80" s="28">
        <v>0</v>
      </c>
      <c r="AF80" s="29">
        <v>0.2</v>
      </c>
      <c r="AG80" s="26">
        <f>AD80*SUM(AE6:AK7)/7+AE80*SUM(AL6:AM7)/2+AF80*SUM(AN6:AO7)/2</f>
        <v>0.40252594357220606</v>
      </c>
      <c r="AH80" s="31">
        <f t="array" ref="AH80">SQRT(MMULT(MMULT(AD80:AF80,AL46:AN48), TRANSPOSE(AD80:AF80)) * 252)</f>
        <v>0.2289120713709159</v>
      </c>
      <c r="AI80" s="71">
        <f xml:space="preserve"> (AG80 - AP6)/AH80</f>
        <v>1.5754873395567748</v>
      </c>
      <c r="AJ80" s="31">
        <f t="shared" si="15"/>
        <v>5.2400736419323295E-2</v>
      </c>
      <c r="AN80" s="2"/>
      <c r="AO80" s="2"/>
      <c r="AP80" s="2"/>
      <c r="AQ80" s="127"/>
      <c r="AR80" s="127"/>
      <c r="AS80" s="127"/>
    </row>
    <row r="81" spans="1:48" ht="20" x14ac:dyDescent="0.25">
      <c r="A81" s="18">
        <v>42118</v>
      </c>
      <c r="B81" s="1">
        <v>119.8914108276367</v>
      </c>
      <c r="C81" s="2">
        <v>43.163646697998047</v>
      </c>
      <c r="D81" s="2">
        <v>445.10000610351562</v>
      </c>
      <c r="E81" s="2">
        <v>563.51287841796875</v>
      </c>
      <c r="F81" s="2">
        <v>81.529998779296875</v>
      </c>
      <c r="G81" s="2">
        <v>79.771430969238281</v>
      </c>
      <c r="H81" s="2">
        <v>21.30753135681152</v>
      </c>
      <c r="I81" s="2">
        <v>75.624031066894531</v>
      </c>
      <c r="J81" s="2">
        <v>133.19999694824219</v>
      </c>
      <c r="K81" s="2">
        <v>769.95001220703125</v>
      </c>
      <c r="L81" s="2">
        <v>226.38999938964841</v>
      </c>
      <c r="M81" s="2">
        <v>1.499999966472387E-2</v>
      </c>
      <c r="N81" s="3">
        <v>2117.68994140625</v>
      </c>
      <c r="O81" s="1">
        <f t="shared" si="16"/>
        <v>4.7042905912650923E-3</v>
      </c>
      <c r="P81" s="1">
        <f t="shared" si="3"/>
        <v>0.10452241430356257</v>
      </c>
      <c r="Q81" s="1">
        <f t="shared" si="4"/>
        <v>0.14131135990444466</v>
      </c>
      <c r="R81" s="1">
        <f t="shared" si="5"/>
        <v>3.3016466555002566E-2</v>
      </c>
      <c r="S81" s="1">
        <f t="shared" si="6"/>
        <v>-1.0678374514101696E-2</v>
      </c>
      <c r="T81" s="1">
        <f t="shared" si="7"/>
        <v>-1.180532317096028E-3</v>
      </c>
      <c r="U81" s="1">
        <f t="shared" si="8"/>
        <v>-8.5507777589433065E-3</v>
      </c>
      <c r="V81" s="1">
        <f t="shared" si="9"/>
        <v>3.8740357067152953E-3</v>
      </c>
      <c r="W81" s="1">
        <f t="shared" si="10"/>
        <v>-1.9290312433295154E-2</v>
      </c>
      <c r="X81" s="1">
        <f t="shared" si="11"/>
        <v>4.5482930379159292E-4</v>
      </c>
      <c r="Y81" s="1">
        <f t="shared" si="12"/>
        <v>-2.1092437640122919E-2</v>
      </c>
      <c r="Z81" s="1">
        <f t="shared" si="13"/>
        <v>-0.25</v>
      </c>
      <c r="AA81" s="24">
        <f t="shared" si="14"/>
        <v>2.2528005753266189E-3</v>
      </c>
      <c r="AD81" s="30">
        <v>0.8</v>
      </c>
      <c r="AE81" s="31">
        <v>0.1</v>
      </c>
      <c r="AF81" s="32">
        <v>0.1</v>
      </c>
      <c r="AG81" s="26">
        <f>AD81*SUM(AE6:AK7)/7+AE81*SUM(AL6:AM7)/2+AF81*SUM(AN6:AO7)/2</f>
        <v>0.36387738675546644</v>
      </c>
      <c r="AH81" s="26">
        <f t="array" ref="AH81">SQRT(MMULT(MMULT(AD81:AF81,AL46:AN48), TRANSPOSE(AD81:AF81)) * 252)</f>
        <v>0.23125618518562988</v>
      </c>
      <c r="AI81" s="59">
        <f xml:space="preserve"> (AG81 - AP6)/AH81</f>
        <v>1.3923930866600842</v>
      </c>
      <c r="AJ81" s="26">
        <f t="shared" si="15"/>
        <v>5.3479423186610336E-2</v>
      </c>
      <c r="AN81" s="2"/>
      <c r="AO81" s="2"/>
      <c r="AP81" s="2"/>
      <c r="AQ81" s="127"/>
      <c r="AR81" s="127"/>
      <c r="AS81" s="127"/>
    </row>
    <row r="82" spans="1:48" ht="20" x14ac:dyDescent="0.25">
      <c r="A82" s="18">
        <v>42121</v>
      </c>
      <c r="B82" s="1">
        <v>122.072395324707</v>
      </c>
      <c r="C82" s="2">
        <v>43.307914733886719</v>
      </c>
      <c r="D82" s="2">
        <v>438.55999755859381</v>
      </c>
      <c r="E82" s="2">
        <v>555.3699951171875</v>
      </c>
      <c r="F82" s="2">
        <v>81.910003662109375</v>
      </c>
      <c r="G82" s="2">
        <v>80.868568420410156</v>
      </c>
      <c r="H82" s="2">
        <v>21.471954345703121</v>
      </c>
      <c r="I82" s="2">
        <v>74.301033020019531</v>
      </c>
      <c r="J82" s="2">
        <v>127.879997253418</v>
      </c>
      <c r="K82" s="2">
        <v>782.1500244140625</v>
      </c>
      <c r="L82" s="2">
        <v>225.85499572753909</v>
      </c>
      <c r="M82" s="2">
        <v>1.30000002682209E-2</v>
      </c>
      <c r="N82" s="3">
        <v>2108.919921875</v>
      </c>
      <c r="O82" s="1">
        <f t="shared" si="16"/>
        <v>1.819133232326231E-2</v>
      </c>
      <c r="P82" s="1">
        <f t="shared" si="3"/>
        <v>3.3423504945739868E-3</v>
      </c>
      <c r="Q82" s="1">
        <f t="shared" si="4"/>
        <v>-1.4693346338442437E-2</v>
      </c>
      <c r="R82" s="1">
        <f t="shared" si="5"/>
        <v>-1.4450216867522125E-2</v>
      </c>
      <c r="S82" s="1">
        <f t="shared" si="6"/>
        <v>4.660920992298534E-3</v>
      </c>
      <c r="T82" s="1">
        <f t="shared" si="7"/>
        <v>1.3753513480220247E-2</v>
      </c>
      <c r="U82" s="1">
        <f t="shared" si="8"/>
        <v>7.7166606557188544E-3</v>
      </c>
      <c r="V82" s="1">
        <f t="shared" si="9"/>
        <v>-1.7494413193931968E-2</v>
      </c>
      <c r="W82" s="1">
        <f t="shared" si="10"/>
        <v>-3.9939938563897992E-2</v>
      </c>
      <c r="X82" s="1">
        <f t="shared" si="11"/>
        <v>1.5845200355358635E-2</v>
      </c>
      <c r="Y82" s="1">
        <f t="shared" si="12"/>
        <v>-2.3631947681067578E-3</v>
      </c>
      <c r="Z82" s="1">
        <f t="shared" si="13"/>
        <v>-0.13333329608042943</v>
      </c>
      <c r="AA82" s="24">
        <f t="shared" si="14"/>
        <v>-4.1413142499162614E-3</v>
      </c>
      <c r="AD82" s="33">
        <v>0.8</v>
      </c>
      <c r="AE82" s="34">
        <v>0.2</v>
      </c>
      <c r="AF82" s="35">
        <v>0</v>
      </c>
      <c r="AG82" s="26">
        <f>AD82*SUM(AE6:AK7)/7+AE82*SUM(AL6:AM7)/2+AF82*SUM(AN6:AO7)/2</f>
        <v>0.32522882993872687</v>
      </c>
      <c r="AH82" s="26">
        <f t="array" ref="AH82">SQRT(MMULT(MMULT(AD82:AF82,AL46:AN48), TRANSPOSE(AD82:AF82)) * 252)</f>
        <v>0.24269138757933262</v>
      </c>
      <c r="AI82" s="59">
        <f xml:space="preserve"> (AG82 - AP6)/AH82</f>
        <v>1.1675361021638724</v>
      </c>
      <c r="AJ82" s="26">
        <f t="shared" si="15"/>
        <v>5.889910960518184E-2</v>
      </c>
      <c r="AN82" s="26"/>
      <c r="AO82" s="26"/>
      <c r="AP82" s="26"/>
      <c r="AQ82" s="26"/>
      <c r="AR82" s="26"/>
      <c r="AS82" s="26"/>
      <c r="AT82" s="26"/>
      <c r="AU82" s="26"/>
      <c r="AV82" s="39"/>
    </row>
    <row r="83" spans="1:48" ht="20" x14ac:dyDescent="0.25">
      <c r="A83" s="18">
        <v>42122</v>
      </c>
      <c r="B83" s="1">
        <v>120.1490783691406</v>
      </c>
      <c r="C83" s="2">
        <v>44.326824188232422</v>
      </c>
      <c r="D83" s="2">
        <v>429.30999755859381</v>
      </c>
      <c r="E83" s="2">
        <v>553.67999267578125</v>
      </c>
      <c r="F83" s="2">
        <v>80.680000305175781</v>
      </c>
      <c r="G83" s="2">
        <v>80.437141418457031</v>
      </c>
      <c r="H83" s="2">
        <v>21.578348159790039</v>
      </c>
      <c r="I83" s="2">
        <v>73.882743835449219</v>
      </c>
      <c r="J83" s="2">
        <v>125.4700012207031</v>
      </c>
      <c r="K83" s="2">
        <v>780.8499755859375</v>
      </c>
      <c r="L83" s="2">
        <v>225.80799865722659</v>
      </c>
      <c r="M83" s="2">
        <v>1.30000002682209E-2</v>
      </c>
      <c r="N83" s="3">
        <v>2114.760009765625</v>
      </c>
      <c r="O83" s="1">
        <f t="shared" si="16"/>
        <v>-1.5755543671036154E-2</v>
      </c>
      <c r="P83" s="1">
        <f t="shared" si="3"/>
        <v>2.3527095696169509E-2</v>
      </c>
      <c r="Q83" s="1">
        <f t="shared" si="4"/>
        <v>-2.1091754951417241E-2</v>
      </c>
      <c r="R83" s="1">
        <f t="shared" si="5"/>
        <v>-3.043020790220452E-3</v>
      </c>
      <c r="S83" s="1">
        <f t="shared" si="6"/>
        <v>-1.5016521815913175E-2</v>
      </c>
      <c r="T83" s="1">
        <f t="shared" si="7"/>
        <v>-5.3349157822391025E-3</v>
      </c>
      <c r="U83" s="1">
        <f t="shared" si="8"/>
        <v>4.9550130544222526E-3</v>
      </c>
      <c r="V83" s="1">
        <f t="shared" si="9"/>
        <v>-5.6296550339698381E-3</v>
      </c>
      <c r="W83" s="1">
        <f t="shared" si="10"/>
        <v>-1.8845762312138969E-2</v>
      </c>
      <c r="X83" s="1">
        <f t="shared" si="11"/>
        <v>-1.6621476539605551E-3</v>
      </c>
      <c r="Y83" s="1">
        <f t="shared" si="12"/>
        <v>-2.0808514844272707E-4</v>
      </c>
      <c r="Z83" s="1">
        <f t="shared" si="13"/>
        <v>0</v>
      </c>
      <c r="AA83" s="24">
        <f t="shared" si="14"/>
        <v>2.7692316953564777E-3</v>
      </c>
      <c r="AD83" s="27">
        <v>0.9</v>
      </c>
      <c r="AE83" s="28">
        <v>0</v>
      </c>
      <c r="AF83" s="29">
        <v>0.1</v>
      </c>
      <c r="AG83" s="26">
        <f>AD83*SUM(AE6:AK7)/7+AE83*SUM(AL6:AM7)/2+AF83*SUM(AN6:AO7)/2</f>
        <v>0.38247771733847136</v>
      </c>
      <c r="AH83" s="26">
        <f t="array" ref="AH83">SQRT(MMULT(MMULT(AD83:AF83,AL46:AN48), TRANSPOSE(AD83:AF83)) * 252)</f>
        <v>0.2380772996653055</v>
      </c>
      <c r="AI83" s="59">
        <f xml:space="preserve"> (AG83 - AP6)/AH83</f>
        <v>1.4306271306070892</v>
      </c>
      <c r="AJ83" s="26">
        <f t="shared" si="15"/>
        <v>5.668080061592367E-2</v>
      </c>
    </row>
    <row r="84" spans="1:48" ht="20" x14ac:dyDescent="0.25">
      <c r="A84" s="18">
        <v>42123</v>
      </c>
      <c r="B84" s="1">
        <v>118.38218688964839</v>
      </c>
      <c r="C84" s="2">
        <v>44.236648559570312</v>
      </c>
      <c r="D84" s="2">
        <v>429.3699951171875</v>
      </c>
      <c r="E84" s="2">
        <v>549.08001708984375</v>
      </c>
      <c r="F84" s="2">
        <v>80.470001220703125</v>
      </c>
      <c r="G84" s="2">
        <v>80.407142639160156</v>
      </c>
      <c r="H84" s="2">
        <v>21.413921356201168</v>
      </c>
      <c r="I84" s="2">
        <v>73.989738464355469</v>
      </c>
      <c r="J84" s="2">
        <v>123.7600021362305</v>
      </c>
      <c r="K84" s="2">
        <v>784.75</v>
      </c>
      <c r="L84" s="2">
        <v>236.14500427246091</v>
      </c>
      <c r="M84" s="2">
        <v>3.0000000260770321E-3</v>
      </c>
      <c r="N84" s="3">
        <v>2106.85009765625</v>
      </c>
      <c r="O84" s="1">
        <f t="shared" si="16"/>
        <v>-1.4705826324057925E-2</v>
      </c>
      <c r="P84" s="1">
        <f t="shared" si="3"/>
        <v>-2.034335423606759E-3</v>
      </c>
      <c r="Q84" s="1">
        <f t="shared" si="4"/>
        <v>1.3975346238126463E-4</v>
      </c>
      <c r="R84" s="1">
        <f t="shared" si="5"/>
        <v>-8.3080039856724408E-3</v>
      </c>
      <c r="S84" s="1">
        <f t="shared" si="6"/>
        <v>-2.6028642002766667E-3</v>
      </c>
      <c r="T84" s="1">
        <f t="shared" si="7"/>
        <v>-3.7294685972011354E-4</v>
      </c>
      <c r="U84" s="1">
        <f t="shared" si="8"/>
        <v>-7.6199902963504096E-3</v>
      </c>
      <c r="V84" s="1">
        <f t="shared" si="9"/>
        <v>1.4481680477995695E-3</v>
      </c>
      <c r="W84" s="1">
        <f t="shared" si="10"/>
        <v>-1.3628748448521133E-2</v>
      </c>
      <c r="X84" s="1">
        <f t="shared" si="11"/>
        <v>4.9945886354623159E-3</v>
      </c>
      <c r="Y84" s="1">
        <f t="shared" si="12"/>
        <v>4.5777854091545001E-2</v>
      </c>
      <c r="Z84" s="1">
        <f t="shared" si="13"/>
        <v>-0.76923077198616141</v>
      </c>
      <c r="AA84" s="24">
        <f t="shared" si="14"/>
        <v>-3.7403355807980043E-3</v>
      </c>
      <c r="AD84" s="33">
        <v>0.9</v>
      </c>
      <c r="AE84" s="34">
        <v>0.1</v>
      </c>
      <c r="AF84" s="35">
        <v>0</v>
      </c>
      <c r="AG84" s="26">
        <f>AD84*SUM(AE6:AK7)/7+AE84*SUM(AL6:AM7)/2+AF84*SUM(AN6:AO7)/2</f>
        <v>0.34382916052173179</v>
      </c>
      <c r="AH84" s="26">
        <f t="array" ref="AH84">SQRT(MMULT(MMULT(AD84:AF84,AL46:AN48), TRANSPOSE(AD84:AF84)) * 252)</f>
        <v>0.24778023797692075</v>
      </c>
      <c r="AI84" s="59">
        <f xml:space="preserve"> (AG84 - AP6)/AH84</f>
        <v>1.2186253824417004</v>
      </c>
      <c r="AJ84" s="26">
        <f t="shared" si="15"/>
        <v>6.1395046331899482E-2</v>
      </c>
      <c r="AK84" s="26"/>
    </row>
    <row r="85" spans="1:48" ht="20" x14ac:dyDescent="0.25">
      <c r="A85" s="18">
        <v>42124</v>
      </c>
      <c r="B85" s="1">
        <v>115.1704788208008</v>
      </c>
      <c r="C85" s="2">
        <v>43.857940673828118</v>
      </c>
      <c r="D85" s="2">
        <v>421.77999877929688</v>
      </c>
      <c r="E85" s="2">
        <v>537.34002685546875</v>
      </c>
      <c r="F85" s="2">
        <v>78.769996643066406</v>
      </c>
      <c r="G85" s="2">
        <v>79.5</v>
      </c>
      <c r="H85" s="2">
        <v>21.471954345703121</v>
      </c>
      <c r="I85" s="2">
        <v>71.995536804199219</v>
      </c>
      <c r="J85" s="2">
        <v>123.2799987792969</v>
      </c>
      <c r="K85" s="2">
        <v>776.5</v>
      </c>
      <c r="L85" s="2">
        <v>232.07899475097659</v>
      </c>
      <c r="M85" s="2">
        <v>4.999999888241291E-3</v>
      </c>
      <c r="N85" s="3">
        <v>2085.510009765625</v>
      </c>
      <c r="O85" s="1">
        <f t="shared" si="16"/>
        <v>-2.7129994412431691E-2</v>
      </c>
      <c r="P85" s="1">
        <f t="shared" ref="P85:P148" si="17">(C85/C84)-1</f>
        <v>-8.5609533740381716E-3</v>
      </c>
      <c r="Q85" s="1">
        <f t="shared" ref="Q85:Q148" si="18">(D85/D84)-1</f>
        <v>-1.7677053413616139E-2</v>
      </c>
      <c r="R85" s="1">
        <f t="shared" ref="R85:R148" si="19">(E85/E84)-1</f>
        <v>-2.1381201043515707E-2</v>
      </c>
      <c r="S85" s="1">
        <f t="shared" ref="S85:S148" si="20">(F85/F84)-1</f>
        <v>-2.1125941988917818E-2</v>
      </c>
      <c r="T85" s="1">
        <f t="shared" ref="T85:T148" si="21">(G85/G84)-1</f>
        <v>-1.1281866378850203E-2</v>
      </c>
      <c r="U85" s="1">
        <f t="shared" ref="U85:U148" si="22">(H85/H84)-1</f>
        <v>2.7100589628881178E-3</v>
      </c>
      <c r="V85" s="1">
        <f t="shared" ref="V85:V148" si="23">(I85/I84)-1</f>
        <v>-2.6952408557532004E-2</v>
      </c>
      <c r="W85" s="1">
        <f t="shared" ref="W85:W148" si="24">(J85/J84)-1</f>
        <v>-3.8785015243069099E-3</v>
      </c>
      <c r="X85" s="1">
        <f t="shared" ref="X85:X148" si="25">(K85/K84)-1</f>
        <v>-1.0512902198152263E-2</v>
      </c>
      <c r="Y85" s="1">
        <f t="shared" ref="Y85:Y148" si="26">(L85/L84)-1</f>
        <v>-1.7218274568252201E-2</v>
      </c>
      <c r="Z85" s="1">
        <f t="shared" ref="Z85:Z148" si="27">(M85/M84)-1</f>
        <v>0.66666661492652413</v>
      </c>
      <c r="AA85" s="24">
        <f t="shared" ref="AA85:AA148" si="28">(N85/N84)-1</f>
        <v>-1.0128906614839228E-2</v>
      </c>
      <c r="AD85" s="36">
        <v>1</v>
      </c>
      <c r="AE85" s="37">
        <v>0</v>
      </c>
      <c r="AF85" s="38">
        <v>0</v>
      </c>
      <c r="AG85" s="26">
        <f>AD85*SUM(AE6:AK7)/7+AE85*SUM(AL6:AM7)/2+AF85*SUM(AN6:AO7)/2</f>
        <v>0.36242949110473671</v>
      </c>
      <c r="AH85" s="26">
        <f t="array" ref="AH85">SQRT(MMULT(MMULT(AD85:AF85,AL46:AN48), TRANSPOSE(AD85:AF85)) * 252)</f>
        <v>0.25519179183903606</v>
      </c>
      <c r="AI85" s="59">
        <f xml:space="preserve"> (AG85 - AP6)/AH85</f>
        <v>1.2561204086505871</v>
      </c>
      <c r="AJ85" s="26">
        <f t="shared" si="15"/>
        <v>6.5122850622017919E-2</v>
      </c>
      <c r="AK85" s="26"/>
    </row>
    <row r="86" spans="1:48" ht="20" x14ac:dyDescent="0.25">
      <c r="A86" s="18">
        <v>42125</v>
      </c>
      <c r="B86" s="1">
        <v>118.66745758056641</v>
      </c>
      <c r="C86" s="2">
        <v>43.875984191894531</v>
      </c>
      <c r="D86" s="2">
        <v>422.8699951171875</v>
      </c>
      <c r="E86" s="2">
        <v>537.9000244140625</v>
      </c>
      <c r="F86" s="2">
        <v>78.989997863769531</v>
      </c>
      <c r="G86" s="2">
        <v>79.575714111328125</v>
      </c>
      <c r="H86" s="2">
        <v>22.003913879394531</v>
      </c>
      <c r="I86" s="2">
        <v>72.472198486328125</v>
      </c>
      <c r="J86" s="2">
        <v>125.59999847412109</v>
      </c>
      <c r="K86" s="2">
        <v>773.75</v>
      </c>
      <c r="L86" s="2">
        <v>234.92999267578119</v>
      </c>
      <c r="M86" s="2">
        <v>3.0000000260770321E-3</v>
      </c>
      <c r="N86" s="3">
        <v>2108.2900390625</v>
      </c>
      <c r="O86" s="1">
        <f t="shared" si="16"/>
        <v>3.0363499358257551E-2</v>
      </c>
      <c r="P86" s="1">
        <f t="shared" si="17"/>
        <v>4.1140823734986398E-4</v>
      </c>
      <c r="Q86" s="1">
        <f t="shared" si="18"/>
        <v>2.5842769715143099E-3</v>
      </c>
      <c r="R86" s="1">
        <f t="shared" si="19"/>
        <v>1.0421660970816315E-3</v>
      </c>
      <c r="S86" s="1">
        <f t="shared" si="20"/>
        <v>2.7929570912643698E-3</v>
      </c>
      <c r="T86" s="1">
        <f t="shared" si="21"/>
        <v>9.5237875884435219E-4</v>
      </c>
      <c r="U86" s="1">
        <f t="shared" si="22"/>
        <v>2.477462112329154E-2</v>
      </c>
      <c r="V86" s="1">
        <f t="shared" si="23"/>
        <v>6.6207115508458703E-3</v>
      </c>
      <c r="W86" s="1">
        <f t="shared" si="24"/>
        <v>1.8818946445461782E-2</v>
      </c>
      <c r="X86" s="1">
        <f t="shared" si="25"/>
        <v>-3.5415325177076129E-3</v>
      </c>
      <c r="Y86" s="1">
        <f t="shared" si="26"/>
        <v>1.2284601318028665E-2</v>
      </c>
      <c r="Z86" s="1">
        <f t="shared" si="27"/>
        <v>-0.39999998137354809</v>
      </c>
      <c r="AA86" s="24">
        <f t="shared" si="28"/>
        <v>1.0923001659165044E-2</v>
      </c>
      <c r="AI86" s="26"/>
      <c r="AJ86" s="26"/>
      <c r="AK86" s="26"/>
    </row>
    <row r="87" spans="1:48" ht="15" customHeight="1" x14ac:dyDescent="0.2">
      <c r="A87" s="18">
        <v>42128</v>
      </c>
      <c r="B87" s="1">
        <v>118.43739318847661</v>
      </c>
      <c r="C87" s="2">
        <v>43.497272491455078</v>
      </c>
      <c r="D87" s="2">
        <v>423.04000854492188</v>
      </c>
      <c r="E87" s="2">
        <v>540.780029296875</v>
      </c>
      <c r="F87" s="2">
        <v>78.80999755859375</v>
      </c>
      <c r="G87" s="2">
        <v>79.271430969238281</v>
      </c>
      <c r="H87" s="2">
        <v>21.868509292602539</v>
      </c>
      <c r="I87" s="2">
        <v>73.386627197265625</v>
      </c>
      <c r="J87" s="2">
        <v>126.3000030517578</v>
      </c>
      <c r="K87" s="2">
        <v>782.6500244140625</v>
      </c>
      <c r="L87" s="2">
        <v>236.1210021972656</v>
      </c>
      <c r="M87" s="2">
        <v>3.0000000260770321E-3</v>
      </c>
      <c r="N87" s="3">
        <v>2114.489990234375</v>
      </c>
      <c r="O87" s="1">
        <f t="shared" si="16"/>
        <v>-1.9387319555035365E-3</v>
      </c>
      <c r="P87" s="1">
        <f t="shared" si="17"/>
        <v>-8.6314120905671698E-3</v>
      </c>
      <c r="Q87" s="1">
        <f t="shared" si="18"/>
        <v>4.0204656205800049E-4</v>
      </c>
      <c r="R87" s="1">
        <f t="shared" si="19"/>
        <v>5.3541638819400994E-3</v>
      </c>
      <c r="S87" s="1">
        <f t="shared" si="20"/>
        <v>-2.2787733895907047E-3</v>
      </c>
      <c r="T87" s="1">
        <f t="shared" si="21"/>
        <v>-3.8238191826233114E-3</v>
      </c>
      <c r="U87" s="1">
        <f t="shared" si="22"/>
        <v>-6.1536591869135737E-3</v>
      </c>
      <c r="V87" s="1">
        <f t="shared" si="23"/>
        <v>1.2617648284948935E-2</v>
      </c>
      <c r="W87" s="1">
        <f t="shared" si="24"/>
        <v>5.5732849215037739E-3</v>
      </c>
      <c r="X87" s="1">
        <f t="shared" si="25"/>
        <v>1.1502454816235907E-2</v>
      </c>
      <c r="Y87" s="1">
        <f t="shared" si="26"/>
        <v>5.0696358856490153E-3</v>
      </c>
      <c r="Z87" s="1">
        <f t="shared" si="27"/>
        <v>0</v>
      </c>
      <c r="AA87" s="24">
        <f t="shared" si="28"/>
        <v>2.9407486906458669E-3</v>
      </c>
      <c r="AB87" s="174" t="s">
        <v>35</v>
      </c>
      <c r="AC87" s="175"/>
      <c r="AD87" s="175"/>
      <c r="AE87" s="175"/>
      <c r="AF87" s="175"/>
      <c r="AG87" s="175"/>
      <c r="AH87" s="175"/>
      <c r="AI87" s="175"/>
      <c r="AJ87" s="175"/>
      <c r="AK87" s="175"/>
      <c r="AL87" s="175"/>
      <c r="AM87" s="175"/>
      <c r="AN87" s="175"/>
      <c r="AO87" s="175"/>
      <c r="AP87" s="175"/>
      <c r="AQ87" s="175"/>
      <c r="AR87" s="175"/>
      <c r="AS87" s="175"/>
      <c r="AT87" s="175"/>
      <c r="AU87" s="175"/>
      <c r="AV87" s="175"/>
    </row>
    <row r="88" spans="1:48" ht="15" customHeight="1" x14ac:dyDescent="0.2">
      <c r="A88" s="18">
        <v>42129</v>
      </c>
      <c r="B88" s="1">
        <v>115.7686462402344</v>
      </c>
      <c r="C88" s="2">
        <v>42.920188903808587</v>
      </c>
      <c r="D88" s="2">
        <v>421.19000244140619</v>
      </c>
      <c r="E88" s="2">
        <v>530.79998779296875</v>
      </c>
      <c r="F88" s="2">
        <v>77.55999755859375</v>
      </c>
      <c r="G88" s="2">
        <v>80.792854309082031</v>
      </c>
      <c r="H88" s="2">
        <v>21.30753135681152</v>
      </c>
      <c r="I88" s="2">
        <v>71.606422424316406</v>
      </c>
      <c r="J88" s="2">
        <v>122.15000152587891</v>
      </c>
      <c r="K88" s="2">
        <v>794.95001220703125</v>
      </c>
      <c r="L88" s="2">
        <v>229.78199768066409</v>
      </c>
      <c r="M88" s="2">
        <v>8.0000003799796104E-3</v>
      </c>
      <c r="N88" s="3">
        <v>2089.4599609375</v>
      </c>
      <c r="O88" s="1">
        <f t="shared" si="16"/>
        <v>-2.2532976084632894E-2</v>
      </c>
      <c r="P88" s="1">
        <f t="shared" si="17"/>
        <v>-1.3267121237541035E-2</v>
      </c>
      <c r="Q88" s="1">
        <f t="shared" si="18"/>
        <v>-4.3731232652886032E-3</v>
      </c>
      <c r="R88" s="1">
        <f t="shared" si="19"/>
        <v>-1.8454900261169693E-2</v>
      </c>
      <c r="S88" s="1">
        <f t="shared" si="20"/>
        <v>-1.5860931845235071E-2</v>
      </c>
      <c r="T88" s="1">
        <f t="shared" si="21"/>
        <v>1.9192580747459331E-2</v>
      </c>
      <c r="U88" s="1">
        <f t="shared" si="22"/>
        <v>-2.5652317141744096E-2</v>
      </c>
      <c r="V88" s="1">
        <f t="shared" si="23"/>
        <v>-2.4257890584942321E-2</v>
      </c>
      <c r="W88" s="1">
        <f t="shared" si="24"/>
        <v>-3.2858285238348106E-2</v>
      </c>
      <c r="X88" s="1">
        <f t="shared" si="25"/>
        <v>1.5715821132411323E-2</v>
      </c>
      <c r="Y88" s="1">
        <f t="shared" si="26"/>
        <v>-2.6846423899664962E-2</v>
      </c>
      <c r="Z88" s="1">
        <f t="shared" si="27"/>
        <v>1.6666667701469517</v>
      </c>
      <c r="AA88" s="24">
        <f t="shared" si="28"/>
        <v>-1.1837383677612334E-2</v>
      </c>
      <c r="AB88" s="174"/>
      <c r="AC88" s="175"/>
      <c r="AD88" s="175"/>
      <c r="AE88" s="175"/>
      <c r="AF88" s="175"/>
      <c r="AG88" s="175"/>
      <c r="AH88" s="175"/>
      <c r="AI88" s="175"/>
      <c r="AJ88" s="175"/>
      <c r="AK88" s="175"/>
      <c r="AL88" s="175"/>
      <c r="AM88" s="175"/>
      <c r="AN88" s="175"/>
      <c r="AO88" s="175"/>
      <c r="AP88" s="175"/>
      <c r="AQ88" s="175"/>
      <c r="AR88" s="175"/>
      <c r="AS88" s="175"/>
      <c r="AT88" s="175"/>
      <c r="AU88" s="175"/>
      <c r="AV88" s="175"/>
    </row>
    <row r="89" spans="1:48" ht="15" customHeight="1" x14ac:dyDescent="0.2">
      <c r="A89" s="18">
        <v>42130</v>
      </c>
      <c r="B89" s="1">
        <v>115.04164886474609</v>
      </c>
      <c r="C89" s="2">
        <v>41.729969024658203</v>
      </c>
      <c r="D89" s="2">
        <v>419.10000610351562</v>
      </c>
      <c r="E89" s="2">
        <v>524.219970703125</v>
      </c>
      <c r="F89" s="2">
        <v>78.099998474121094</v>
      </c>
      <c r="G89" s="2">
        <v>80.077140808105469</v>
      </c>
      <c r="H89" s="2">
        <v>21.375238418579102</v>
      </c>
      <c r="I89" s="2">
        <v>72.472198486328125</v>
      </c>
      <c r="J89" s="2">
        <v>122.9300003051758</v>
      </c>
      <c r="K89" s="2">
        <v>792.6500244140625</v>
      </c>
      <c r="L89" s="2">
        <v>237.33399963378909</v>
      </c>
      <c r="M89" s="2">
        <v>9.9999997764825821E-3</v>
      </c>
      <c r="N89" s="3">
        <v>2080.14990234375</v>
      </c>
      <c r="O89" s="1">
        <f t="shared" si="16"/>
        <v>-6.2797432560427469E-3</v>
      </c>
      <c r="P89" s="1">
        <f t="shared" si="17"/>
        <v>-2.7731002811238081E-2</v>
      </c>
      <c r="Q89" s="1">
        <f t="shared" si="18"/>
        <v>-4.962122381291123E-3</v>
      </c>
      <c r="R89" s="1">
        <f t="shared" si="19"/>
        <v>-1.2396415299862795E-2</v>
      </c>
      <c r="S89" s="1">
        <f t="shared" si="20"/>
        <v>6.9623637509708125E-3</v>
      </c>
      <c r="T89" s="1">
        <f t="shared" si="21"/>
        <v>-8.8586237866844497E-3</v>
      </c>
      <c r="U89" s="1">
        <f t="shared" si="22"/>
        <v>3.1776117389561431E-3</v>
      </c>
      <c r="V89" s="1">
        <f t="shared" si="23"/>
        <v>1.2090759916497662E-2</v>
      </c>
      <c r="W89" s="1">
        <f t="shared" si="24"/>
        <v>6.3855814126341226E-3</v>
      </c>
      <c r="X89" s="1">
        <f t="shared" si="25"/>
        <v>-2.8932483271284504E-3</v>
      </c>
      <c r="Y89" s="1">
        <f t="shared" si="26"/>
        <v>3.2865942629762834E-2</v>
      </c>
      <c r="Z89" s="1">
        <f t="shared" si="27"/>
        <v>0.24999991268851285</v>
      </c>
      <c r="AA89" s="24">
        <f t="shared" si="28"/>
        <v>-4.4557248130147054E-3</v>
      </c>
      <c r="AB89" s="174"/>
      <c r="AC89" s="175"/>
      <c r="AD89" s="175"/>
      <c r="AE89" s="175"/>
      <c r="AF89" s="175"/>
      <c r="AG89" s="175"/>
      <c r="AH89" s="175"/>
      <c r="AI89" s="175"/>
      <c r="AJ89" s="175"/>
      <c r="AK89" s="175"/>
      <c r="AL89" s="175"/>
      <c r="AM89" s="175"/>
      <c r="AN89" s="175"/>
      <c r="AO89" s="175"/>
      <c r="AP89" s="175"/>
      <c r="AQ89" s="175"/>
      <c r="AR89" s="175"/>
      <c r="AS89" s="175"/>
      <c r="AT89" s="175"/>
      <c r="AU89" s="175"/>
      <c r="AV89" s="175"/>
    </row>
    <row r="90" spans="1:48" ht="20" x14ac:dyDescent="0.25">
      <c r="A90" s="18">
        <v>42131</v>
      </c>
      <c r="B90" s="1">
        <v>115.7532043457031</v>
      </c>
      <c r="C90" s="2">
        <v>42.108676910400391</v>
      </c>
      <c r="D90" s="2">
        <v>426.8800048828125</v>
      </c>
      <c r="E90" s="2">
        <v>530.70001220703125</v>
      </c>
      <c r="F90" s="2">
        <v>78.430000305175781</v>
      </c>
      <c r="G90" s="2">
        <v>80.748573303222656</v>
      </c>
      <c r="H90" s="2">
        <v>21.752443313598629</v>
      </c>
      <c r="I90" s="2">
        <v>74.505332946777344</v>
      </c>
      <c r="J90" s="2">
        <v>125.0500030517578</v>
      </c>
      <c r="K90" s="2">
        <v>785.75</v>
      </c>
      <c r="L90" s="2">
        <v>243.8630065917969</v>
      </c>
      <c r="M90" s="2">
        <v>4.999999888241291E-3</v>
      </c>
      <c r="N90" s="3">
        <v>2088</v>
      </c>
      <c r="O90" s="1">
        <f t="shared" si="16"/>
        <v>6.1851989082108982E-3</v>
      </c>
      <c r="P90" s="1">
        <f t="shared" si="17"/>
        <v>9.0752016978112859E-3</v>
      </c>
      <c r="Q90" s="1">
        <f t="shared" si="18"/>
        <v>1.8563585459302701E-2</v>
      </c>
      <c r="R90" s="1">
        <f t="shared" si="19"/>
        <v>1.236130225106602E-2</v>
      </c>
      <c r="S90" s="1">
        <f t="shared" si="20"/>
        <v>4.2253756402317322E-3</v>
      </c>
      <c r="T90" s="1">
        <f t="shared" si="21"/>
        <v>8.3848210405788048E-3</v>
      </c>
      <c r="U90" s="1">
        <f t="shared" si="22"/>
        <v>1.7646815798399107E-2</v>
      </c>
      <c r="V90" s="1">
        <f t="shared" si="23"/>
        <v>2.8053991777726495E-2</v>
      </c>
      <c r="W90" s="1">
        <f t="shared" si="24"/>
        <v>1.7245609219222802E-2</v>
      </c>
      <c r="X90" s="1">
        <f t="shared" si="25"/>
        <v>-8.7050075084058598E-3</v>
      </c>
      <c r="Y90" s="1">
        <f t="shared" si="26"/>
        <v>2.750978354589817E-2</v>
      </c>
      <c r="Z90" s="1">
        <f t="shared" si="27"/>
        <v>-0.5</v>
      </c>
      <c r="AA90" s="24">
        <f t="shared" si="28"/>
        <v>3.7738134388320965E-3</v>
      </c>
      <c r="AI90" s="26"/>
      <c r="AJ90" s="26"/>
      <c r="AK90" s="26"/>
    </row>
    <row r="91" spans="1:48" ht="21" customHeight="1" x14ac:dyDescent="0.25">
      <c r="A91" s="18">
        <v>42132</v>
      </c>
      <c r="B91" s="1">
        <v>117.9340896606445</v>
      </c>
      <c r="C91" s="2">
        <v>43.055446624755859</v>
      </c>
      <c r="D91" s="2">
        <v>433.69000244140619</v>
      </c>
      <c r="E91" s="2">
        <v>538.219970703125</v>
      </c>
      <c r="F91" s="2">
        <v>78.510002136230469</v>
      </c>
      <c r="G91" s="2">
        <v>82.085716247558594</v>
      </c>
      <c r="H91" s="2">
        <v>20.146883010864261</v>
      </c>
      <c r="I91" s="2">
        <v>74.806892395019531</v>
      </c>
      <c r="J91" s="2">
        <v>127.4100036621094</v>
      </c>
      <c r="K91" s="2">
        <v>802.3499755859375</v>
      </c>
      <c r="L91" s="2">
        <v>241.8320007324219</v>
      </c>
      <c r="M91" s="2">
        <v>3.0000000260770321E-3</v>
      </c>
      <c r="N91" s="3">
        <v>2116.10009765625</v>
      </c>
      <c r="O91" s="1">
        <f t="shared" si="16"/>
        <v>1.8840820237062905E-2</v>
      </c>
      <c r="P91" s="1">
        <f t="shared" si="17"/>
        <v>2.2483957792595266E-2</v>
      </c>
      <c r="Q91" s="1">
        <f t="shared" si="18"/>
        <v>1.5952955117827905E-2</v>
      </c>
      <c r="R91" s="1">
        <f t="shared" si="19"/>
        <v>1.4169885666330373E-2</v>
      </c>
      <c r="S91" s="1">
        <f t="shared" si="20"/>
        <v>1.0200411926992725E-3</v>
      </c>
      <c r="T91" s="1">
        <f t="shared" si="21"/>
        <v>1.6559338321864514E-2</v>
      </c>
      <c r="U91" s="1">
        <f t="shared" si="22"/>
        <v>-7.3810572890018578E-2</v>
      </c>
      <c r="V91" s="1">
        <f t="shared" si="23"/>
        <v>4.0474880966925308E-3</v>
      </c>
      <c r="W91" s="1">
        <f t="shared" si="24"/>
        <v>1.8872455439883584E-2</v>
      </c>
      <c r="X91" s="1">
        <f t="shared" si="25"/>
        <v>2.1126281369312716E-2</v>
      </c>
      <c r="Y91" s="1">
        <f t="shared" si="26"/>
        <v>-8.3284705120310054E-3</v>
      </c>
      <c r="Z91" s="1">
        <f t="shared" si="27"/>
        <v>-0.39999998137354809</v>
      </c>
      <c r="AA91" s="24">
        <f t="shared" si="28"/>
        <v>1.3457901176364917E-2</v>
      </c>
      <c r="AI91" s="26"/>
      <c r="AJ91" s="26"/>
      <c r="AK91" s="44" t="s">
        <v>48</v>
      </c>
      <c r="AL91" s="44"/>
      <c r="AM91" s="44"/>
      <c r="AP91" s="102" t="s">
        <v>49</v>
      </c>
      <c r="AQ91" s="102"/>
      <c r="AR91" s="102"/>
      <c r="AS91" s="102"/>
      <c r="AT91" s="102"/>
      <c r="AU91" s="102"/>
    </row>
    <row r="92" spans="1:48" ht="21" customHeight="1" x14ac:dyDescent="0.25">
      <c r="A92" s="18">
        <v>42135</v>
      </c>
      <c r="B92" s="1">
        <v>116.7327499389648</v>
      </c>
      <c r="C92" s="2">
        <v>42.712799072265618</v>
      </c>
      <c r="D92" s="2">
        <v>432.85000610351562</v>
      </c>
      <c r="E92" s="2">
        <v>535.70001220703125</v>
      </c>
      <c r="F92" s="2">
        <v>78.010002136230469</v>
      </c>
      <c r="G92" s="2">
        <v>84.278572082519531</v>
      </c>
      <c r="H92" s="2">
        <v>19.953439712524411</v>
      </c>
      <c r="I92" s="2">
        <v>75.517021179199219</v>
      </c>
      <c r="J92" s="2">
        <v>124.0800018310547</v>
      </c>
      <c r="K92" s="2">
        <v>780.45001220703125</v>
      </c>
      <c r="L92" s="2">
        <v>241.11199951171881</v>
      </c>
      <c r="M92" s="2">
        <v>4.999999888241291E-3</v>
      </c>
      <c r="N92" s="3">
        <v>2105.330078125</v>
      </c>
      <c r="O92" s="1">
        <f t="shared" si="16"/>
        <v>-1.0186534912310363E-2</v>
      </c>
      <c r="P92" s="1">
        <f t="shared" si="17"/>
        <v>-7.9582858697655467E-3</v>
      </c>
      <c r="Q92" s="1">
        <f t="shared" si="18"/>
        <v>-1.9368588926697017E-3</v>
      </c>
      <c r="R92" s="1">
        <f t="shared" si="19"/>
        <v>-4.6820233979829595E-3</v>
      </c>
      <c r="S92" s="1">
        <f t="shared" si="20"/>
        <v>-6.3686152897104442E-3</v>
      </c>
      <c r="T92" s="1">
        <f t="shared" si="21"/>
        <v>2.671421941848684E-2</v>
      </c>
      <c r="U92" s="1">
        <f t="shared" si="22"/>
        <v>-9.6016489615557976E-3</v>
      </c>
      <c r="V92" s="1">
        <f t="shared" si="23"/>
        <v>9.4928256133115507E-3</v>
      </c>
      <c r="W92" s="1">
        <f t="shared" si="24"/>
        <v>-2.6136109687947662E-2</v>
      </c>
      <c r="X92" s="1">
        <f t="shared" si="25"/>
        <v>-2.7294776650193309E-2</v>
      </c>
      <c r="Y92" s="1">
        <f t="shared" si="26"/>
        <v>-2.9772785178242556E-3</v>
      </c>
      <c r="Z92" s="1">
        <f t="shared" si="27"/>
        <v>0.66666661492652413</v>
      </c>
      <c r="AA92" s="24">
        <f t="shared" si="28"/>
        <v>-5.0895605284355661E-3</v>
      </c>
      <c r="AD92" s="164" t="s">
        <v>36</v>
      </c>
      <c r="AE92" s="164" t="s">
        <v>37</v>
      </c>
      <c r="AF92" s="164" t="s">
        <v>23</v>
      </c>
      <c r="AG92" s="164" t="s">
        <v>25</v>
      </c>
      <c r="AH92" s="164" t="s">
        <v>32</v>
      </c>
      <c r="AI92" s="164" t="s">
        <v>24</v>
      </c>
      <c r="AJ92" s="26"/>
      <c r="AK92" s="52"/>
      <c r="AL92" s="52"/>
      <c r="AM92" s="52"/>
      <c r="AP92" s="103"/>
      <c r="AQ92" s="103"/>
      <c r="AR92" s="103"/>
      <c r="AS92" s="103"/>
      <c r="AT92" s="103"/>
      <c r="AU92" s="103"/>
    </row>
    <row r="93" spans="1:48" ht="20" customHeight="1" x14ac:dyDescent="0.25">
      <c r="A93" s="18">
        <v>42136</v>
      </c>
      <c r="B93" s="1">
        <v>116.31691741943359</v>
      </c>
      <c r="C93" s="2">
        <v>42.694778442382812</v>
      </c>
      <c r="D93" s="2">
        <v>431.01998901367188</v>
      </c>
      <c r="E93" s="2">
        <v>529.03997802734375</v>
      </c>
      <c r="F93" s="2">
        <v>77.459999084472656</v>
      </c>
      <c r="G93" s="2">
        <v>83.377143859863281</v>
      </c>
      <c r="H93" s="2">
        <v>20.146883010864261</v>
      </c>
      <c r="I93" s="2">
        <v>74.427497863769531</v>
      </c>
      <c r="J93" s="2">
        <v>124.0800018310547</v>
      </c>
      <c r="K93" s="2">
        <v>785.1500244140625</v>
      </c>
      <c r="L93" s="2">
        <v>236.37699890136719</v>
      </c>
      <c r="M93" s="2">
        <v>1.30000002682209E-2</v>
      </c>
      <c r="N93" s="3">
        <v>2099.1201171875</v>
      </c>
      <c r="O93" s="1">
        <f t="shared" si="16"/>
        <v>-3.5622609743077849E-3</v>
      </c>
      <c r="P93" s="1">
        <f t="shared" si="17"/>
        <v>-4.2190234014671812E-4</v>
      </c>
      <c r="Q93" s="1">
        <f t="shared" si="18"/>
        <v>-4.2278319603537007E-3</v>
      </c>
      <c r="R93" s="1">
        <f t="shared" si="19"/>
        <v>-1.2432395049327694E-2</v>
      </c>
      <c r="S93" s="1">
        <f t="shared" si="20"/>
        <v>-7.0504170836622748E-3</v>
      </c>
      <c r="T93" s="1">
        <f t="shared" si="21"/>
        <v>-1.0695817458483248E-2</v>
      </c>
      <c r="U93" s="1">
        <f t="shared" si="22"/>
        <v>9.6947343980211542E-3</v>
      </c>
      <c r="V93" s="1">
        <f t="shared" si="23"/>
        <v>-1.4427519761992302E-2</v>
      </c>
      <c r="W93" s="1">
        <f t="shared" si="24"/>
        <v>0</v>
      </c>
      <c r="X93" s="1">
        <f t="shared" si="25"/>
        <v>6.0221822455228669E-3</v>
      </c>
      <c r="Y93" s="1">
        <f t="shared" si="26"/>
        <v>-1.9638179020291746E-2</v>
      </c>
      <c r="Z93" s="1">
        <f t="shared" si="27"/>
        <v>1.6000001117587113</v>
      </c>
      <c r="AA93" s="24">
        <f t="shared" si="28"/>
        <v>-2.9496376848567873E-3</v>
      </c>
      <c r="AD93" s="165"/>
      <c r="AE93" s="165"/>
      <c r="AF93" s="165"/>
      <c r="AG93" s="165"/>
      <c r="AH93" s="165"/>
      <c r="AI93" s="165"/>
      <c r="AJ93" s="26"/>
      <c r="AK93" s="166" t="s">
        <v>45</v>
      </c>
      <c r="AL93" s="166" t="s">
        <v>46</v>
      </c>
      <c r="AM93" s="167" t="s">
        <v>47</v>
      </c>
      <c r="AP93" s="164" t="s">
        <v>29</v>
      </c>
      <c r="AQ93" s="164" t="s">
        <v>30</v>
      </c>
      <c r="AR93" s="164" t="s">
        <v>31</v>
      </c>
      <c r="AS93" s="164" t="s">
        <v>23</v>
      </c>
      <c r="AT93" s="164" t="s">
        <v>25</v>
      </c>
      <c r="AU93" s="164" t="s">
        <v>32</v>
      </c>
    </row>
    <row r="94" spans="1:48" ht="20" customHeight="1" x14ac:dyDescent="0.3">
      <c r="A94" s="18">
        <v>42137</v>
      </c>
      <c r="B94" s="1">
        <v>116.4462966918945</v>
      </c>
      <c r="C94" s="2">
        <v>42.947242736816413</v>
      </c>
      <c r="D94" s="2">
        <v>426.8699951171875</v>
      </c>
      <c r="E94" s="2">
        <v>529.6199951171875</v>
      </c>
      <c r="F94" s="2">
        <v>78.44000244140625</v>
      </c>
      <c r="G94" s="2">
        <v>82.872856140136719</v>
      </c>
      <c r="H94" s="2">
        <v>20.262948989868161</v>
      </c>
      <c r="I94" s="2">
        <v>75.614295959472656</v>
      </c>
      <c r="J94" s="2">
        <v>125.51999664306641</v>
      </c>
      <c r="K94" s="2">
        <v>789.4000244140625</v>
      </c>
      <c r="L94" s="2">
        <v>236.92900085449219</v>
      </c>
      <c r="M94" s="2">
        <v>9.9999997764825821E-3</v>
      </c>
      <c r="N94" s="3">
        <v>2098.47998046875</v>
      </c>
      <c r="O94" s="1">
        <f t="shared" si="16"/>
        <v>1.1122997009487268E-3</v>
      </c>
      <c r="P94" s="1">
        <f t="shared" si="17"/>
        <v>5.9132358486015946E-3</v>
      </c>
      <c r="Q94" s="1">
        <f t="shared" si="18"/>
        <v>-9.6283095964552201E-3</v>
      </c>
      <c r="R94" s="1">
        <f t="shared" si="19"/>
        <v>1.0963577686633474E-3</v>
      </c>
      <c r="S94" s="1">
        <f t="shared" si="20"/>
        <v>1.2651734682631144E-2</v>
      </c>
      <c r="T94" s="1">
        <f t="shared" si="21"/>
        <v>-6.0482729004743829E-3</v>
      </c>
      <c r="U94" s="1">
        <f t="shared" si="22"/>
        <v>5.7609893769328124E-3</v>
      </c>
      <c r="V94" s="1">
        <f t="shared" si="23"/>
        <v>1.5945693860022203E-2</v>
      </c>
      <c r="W94" s="1">
        <f t="shared" si="24"/>
        <v>1.1605373877833891E-2</v>
      </c>
      <c r="X94" s="1">
        <f t="shared" si="25"/>
        <v>5.4129782434531037E-3</v>
      </c>
      <c r="Y94" s="1">
        <f t="shared" si="26"/>
        <v>2.3352608574040978E-3</v>
      </c>
      <c r="Z94" s="1">
        <f t="shared" si="27"/>
        <v>-0.23076926383393681</v>
      </c>
      <c r="AA94" s="24">
        <f t="shared" si="28"/>
        <v>-3.0495478248648844E-4</v>
      </c>
      <c r="AD94" s="152">
        <v>0</v>
      </c>
      <c r="AE94" s="153">
        <v>1</v>
      </c>
      <c r="AF94" s="121">
        <f>AD94*AL75+AE94*AP6</f>
        <v>4.1877873255611223E-2</v>
      </c>
      <c r="AG94" s="122">
        <f>(AD94^2 * AL76^2) ^(1/2)</f>
        <v>0</v>
      </c>
      <c r="AH94" s="154"/>
      <c r="AI94" s="123">
        <f>AG94^2</f>
        <v>0</v>
      </c>
      <c r="AJ94" s="26"/>
      <c r="AK94" s="168"/>
      <c r="AL94" s="168"/>
      <c r="AM94" s="169"/>
      <c r="AP94" s="165"/>
      <c r="AQ94" s="165"/>
      <c r="AR94" s="165"/>
      <c r="AS94" s="165"/>
      <c r="AT94" s="165"/>
      <c r="AU94" s="165"/>
    </row>
    <row r="95" spans="1:48" ht="26" x14ac:dyDescent="0.3">
      <c r="A95" s="18">
        <v>42138</v>
      </c>
      <c r="B95" s="1">
        <v>119.1631393432617</v>
      </c>
      <c r="C95" s="2">
        <v>43.930080413818359</v>
      </c>
      <c r="D95" s="2">
        <v>432.27999877929688</v>
      </c>
      <c r="E95" s="2">
        <v>538.4000244140625</v>
      </c>
      <c r="F95" s="2">
        <v>81.370002746582031</v>
      </c>
      <c r="G95" s="2">
        <v>83.835716247558594</v>
      </c>
      <c r="H95" s="2">
        <v>20.591798782348629</v>
      </c>
      <c r="I95" s="2">
        <v>76.917823791503906</v>
      </c>
      <c r="J95" s="2">
        <v>123</v>
      </c>
      <c r="K95" s="2">
        <v>779.5</v>
      </c>
      <c r="L95" s="2">
        <v>237.60499572753909</v>
      </c>
      <c r="M95" s="2">
        <v>9.9999997764825821E-3</v>
      </c>
      <c r="N95" s="3">
        <v>2121.10009765625</v>
      </c>
      <c r="O95" s="1">
        <f t="shared" si="16"/>
        <v>2.3331292866751285E-2</v>
      </c>
      <c r="P95" s="1">
        <f t="shared" si="17"/>
        <v>2.2884767784158822E-2</v>
      </c>
      <c r="Q95" s="1">
        <f t="shared" si="18"/>
        <v>1.2673656438710657E-2</v>
      </c>
      <c r="R95" s="1">
        <f t="shared" si="19"/>
        <v>1.6577979264042364E-2</v>
      </c>
      <c r="S95" s="1">
        <f t="shared" si="20"/>
        <v>3.7353393854933303E-2</v>
      </c>
      <c r="T95" s="1">
        <f t="shared" si="21"/>
        <v>1.1618522062202041E-2</v>
      </c>
      <c r="U95" s="1">
        <f t="shared" si="22"/>
        <v>1.6229118113306296E-2</v>
      </c>
      <c r="V95" s="1">
        <f t="shared" si="23"/>
        <v>1.7239171713374191E-2</v>
      </c>
      <c r="W95" s="1">
        <f t="shared" si="24"/>
        <v>-2.0076455628280199E-2</v>
      </c>
      <c r="X95" s="1">
        <f t="shared" si="25"/>
        <v>-1.2541201048746897E-2</v>
      </c>
      <c r="Y95" s="1">
        <f t="shared" si="26"/>
        <v>2.8531537743750057E-3</v>
      </c>
      <c r="Z95" s="1">
        <f t="shared" si="27"/>
        <v>0</v>
      </c>
      <c r="AA95" s="24">
        <f t="shared" si="28"/>
        <v>1.0779286625573148E-2</v>
      </c>
      <c r="AD95" s="155">
        <v>0.1</v>
      </c>
      <c r="AE95" s="156">
        <v>0.9</v>
      </c>
      <c r="AF95" s="124">
        <f>AD95*AL75+AE95*AP6</f>
        <v>8.1952325534017628E-2</v>
      </c>
      <c r="AG95" s="125">
        <f>(AD95^2 * AL76^2) ^(1/2)</f>
        <v>2.3733218377330161E-2</v>
      </c>
      <c r="AH95" s="157">
        <f>(AF95-AP6)/AG95</f>
        <v>1.6885384713219216</v>
      </c>
      <c r="AI95" s="126">
        <f>AG95^2</f>
        <v>5.6326565454604201E-4</v>
      </c>
      <c r="AJ95" s="26"/>
      <c r="AK95" s="146">
        <v>0</v>
      </c>
      <c r="AL95" s="147">
        <f>AP6 + AH95*AK95</f>
        <v>4.1877873255611223E-2</v>
      </c>
      <c r="AM95" s="119">
        <v>0.04</v>
      </c>
      <c r="AP95" s="144">
        <v>0</v>
      </c>
      <c r="AQ95" s="144">
        <v>0</v>
      </c>
      <c r="AR95" s="144">
        <v>1</v>
      </c>
      <c r="AS95" s="144">
        <v>0.56289999999999996</v>
      </c>
      <c r="AT95" s="144">
        <v>0.40989999999999999</v>
      </c>
      <c r="AU95" s="145">
        <f xml:space="preserve"> (AS95 - AP6)/AT95</f>
        <v>1.2710956983273696</v>
      </c>
      <c r="AV95" s="26"/>
    </row>
    <row r="96" spans="1:48" ht="26" x14ac:dyDescent="0.3">
      <c r="A96" s="18">
        <v>42139</v>
      </c>
      <c r="B96" s="1">
        <v>118.99681091308589</v>
      </c>
      <c r="C96" s="2">
        <v>43.551364898681641</v>
      </c>
      <c r="D96" s="2">
        <v>426</v>
      </c>
      <c r="E96" s="2">
        <v>533.8499755859375</v>
      </c>
      <c r="F96" s="2">
        <v>80.419998168945312</v>
      </c>
      <c r="G96" s="2">
        <v>87.607139587402344</v>
      </c>
      <c r="H96" s="2">
        <v>20.601469039916989</v>
      </c>
      <c r="I96" s="2">
        <v>77.666862487792969</v>
      </c>
      <c r="J96" s="2">
        <v>126.2099990844727</v>
      </c>
      <c r="K96" s="2">
        <v>794.95001220703125</v>
      </c>
      <c r="L96" s="2">
        <v>236.15299987792969</v>
      </c>
      <c r="M96" s="2">
        <v>9.9999997764825821E-3</v>
      </c>
      <c r="N96" s="3">
        <v>2122.72998046875</v>
      </c>
      <c r="O96" s="1">
        <f t="shared" si="16"/>
        <v>-1.395804366119302E-3</v>
      </c>
      <c r="P96" s="1">
        <f t="shared" si="17"/>
        <v>-8.6208700637295799E-3</v>
      </c>
      <c r="Q96" s="1">
        <f t="shared" si="18"/>
        <v>-1.4527618203550419E-2</v>
      </c>
      <c r="R96" s="1">
        <f t="shared" si="19"/>
        <v>-8.4510561326158751E-3</v>
      </c>
      <c r="S96" s="1">
        <f t="shared" si="20"/>
        <v>-1.1675120383065507E-2</v>
      </c>
      <c r="T96" s="1">
        <f t="shared" si="21"/>
        <v>4.4985878437623361E-2</v>
      </c>
      <c r="U96" s="1">
        <f t="shared" si="22"/>
        <v>4.6961694170444268E-4</v>
      </c>
      <c r="V96" s="1">
        <f t="shared" si="23"/>
        <v>9.7381680781742919E-3</v>
      </c>
      <c r="W96" s="1">
        <f t="shared" si="24"/>
        <v>2.6097553532298257E-2</v>
      </c>
      <c r="X96" s="1">
        <f t="shared" si="25"/>
        <v>1.9820413350906119E-2</v>
      </c>
      <c r="Y96" s="1">
        <f t="shared" si="26"/>
        <v>-6.1109651552714306E-3</v>
      </c>
      <c r="Z96" s="1">
        <f t="shared" si="27"/>
        <v>0</v>
      </c>
      <c r="AA96" s="24">
        <f t="shared" si="28"/>
        <v>7.6841390668036524E-4</v>
      </c>
      <c r="AD96" s="155">
        <v>0.2</v>
      </c>
      <c r="AE96" s="156">
        <v>0.8</v>
      </c>
      <c r="AF96" s="124">
        <f>AD96*AL75+AE96*AP6</f>
        <v>0.12202677781242402</v>
      </c>
      <c r="AG96" s="125">
        <f>(AD96^2 * AL76^2) ^(1/2)</f>
        <v>4.7466436754660321E-2</v>
      </c>
      <c r="AH96" s="157">
        <f>(AF96-AP6)/AG96</f>
        <v>1.6885384713219214</v>
      </c>
      <c r="AI96" s="126">
        <f t="shared" ref="AI96:AI104" si="29">AG96^2</f>
        <v>2.253062618184168E-3</v>
      </c>
      <c r="AJ96" s="26"/>
      <c r="AK96" s="148">
        <f xml:space="preserve"> AP6</f>
        <v>4.1877873255611223E-2</v>
      </c>
      <c r="AL96" s="149">
        <f>AP6 + AH96*AK96</f>
        <v>0.11259027334485418</v>
      </c>
      <c r="AP96" s="144">
        <v>0.1</v>
      </c>
      <c r="AQ96" s="144">
        <v>0</v>
      </c>
      <c r="AR96" s="144">
        <v>0.9</v>
      </c>
      <c r="AS96" s="144">
        <v>0.54290000000000005</v>
      </c>
      <c r="AT96" s="144">
        <v>0.37280000000000002</v>
      </c>
      <c r="AU96" s="145">
        <f xml:space="preserve"> (AS96 - AP6)/AT96</f>
        <v>1.3439434730267941</v>
      </c>
    </row>
    <row r="97" spans="1:47" ht="26" x14ac:dyDescent="0.3">
      <c r="A97" s="18">
        <v>42142</v>
      </c>
      <c r="B97" s="1">
        <v>120.3090133666992</v>
      </c>
      <c r="C97" s="2">
        <v>43.289882659912109</v>
      </c>
      <c r="D97" s="2">
        <v>425.239990234375</v>
      </c>
      <c r="E97" s="2">
        <v>532.29998779296875</v>
      </c>
      <c r="F97" s="2">
        <v>80.879997253417969</v>
      </c>
      <c r="G97" s="2">
        <v>88.267143249511719</v>
      </c>
      <c r="H97" s="2">
        <v>20.572454452514648</v>
      </c>
      <c r="I97" s="2">
        <v>78.7952880859375</v>
      </c>
      <c r="J97" s="2">
        <v>127.30999755859381</v>
      </c>
      <c r="K97" s="2">
        <v>793</v>
      </c>
      <c r="L97" s="2">
        <v>231.94700622558591</v>
      </c>
      <c r="M97" s="2">
        <v>8.0000003799796104E-3</v>
      </c>
      <c r="N97" s="3">
        <v>2129.199951171875</v>
      </c>
      <c r="O97" s="1">
        <f t="shared" si="16"/>
        <v>1.1027206893567287E-2</v>
      </c>
      <c r="P97" s="1">
        <f t="shared" si="17"/>
        <v>-6.003996416136359E-3</v>
      </c>
      <c r="Q97" s="1">
        <f t="shared" si="18"/>
        <v>-1.7840604826877549E-3</v>
      </c>
      <c r="R97" s="1">
        <f t="shared" si="19"/>
        <v>-2.903414561867379E-3</v>
      </c>
      <c r="S97" s="1">
        <f t="shared" si="20"/>
        <v>5.7199589025891395E-3</v>
      </c>
      <c r="T97" s="1">
        <f t="shared" si="21"/>
        <v>7.5336743696661213E-3</v>
      </c>
      <c r="U97" s="1">
        <f t="shared" si="22"/>
        <v>-1.4083746817337151E-3</v>
      </c>
      <c r="V97" s="1">
        <f t="shared" si="23"/>
        <v>1.4529048322531324E-2</v>
      </c>
      <c r="W97" s="1">
        <f t="shared" si="24"/>
        <v>8.7156206489225063E-3</v>
      </c>
      <c r="X97" s="1">
        <f t="shared" si="25"/>
        <v>-2.4529997824862537E-3</v>
      </c>
      <c r="Y97" s="1">
        <f t="shared" si="26"/>
        <v>-1.781046039863099E-2</v>
      </c>
      <c r="Z97" s="1">
        <f t="shared" si="27"/>
        <v>-0.19999994412064426</v>
      </c>
      <c r="AA97" s="24">
        <f t="shared" si="28"/>
        <v>3.0479480492833222E-3</v>
      </c>
      <c r="AD97" s="155">
        <v>0.3</v>
      </c>
      <c r="AE97" s="156">
        <v>0.7</v>
      </c>
      <c r="AF97" s="124">
        <f>AD97*AL75+AE97*AP6</f>
        <v>0.16210123009083044</v>
      </c>
      <c r="AG97" s="125">
        <f>(AD97^2 * AL76^2) ^(1/2)</f>
        <v>7.1199655131990475E-2</v>
      </c>
      <c r="AH97" s="157">
        <f>(AF97-AP6)/AG97</f>
        <v>1.6885384713219218</v>
      </c>
      <c r="AI97" s="126">
        <f t="shared" si="29"/>
        <v>5.0693908909143779E-3</v>
      </c>
      <c r="AJ97" s="26"/>
      <c r="AK97" s="148">
        <f>AK96 + AM95</f>
        <v>8.1877873255611217E-2</v>
      </c>
      <c r="AL97" s="149">
        <f>AP6 + AH97*AK97</f>
        <v>0.18013181219773106</v>
      </c>
      <c r="AP97" s="144">
        <v>0.2</v>
      </c>
      <c r="AQ97" s="144">
        <v>0</v>
      </c>
      <c r="AR97" s="144">
        <v>0.8</v>
      </c>
      <c r="AS97" s="144">
        <v>0.52280000000000004</v>
      </c>
      <c r="AT97" s="144">
        <v>0.33779999999999999</v>
      </c>
      <c r="AU97" s="145">
        <f xml:space="preserve"> (AS97 - AP6)/AT97</f>
        <v>1.4236889483256034</v>
      </c>
    </row>
    <row r="98" spans="1:47" ht="26" x14ac:dyDescent="0.3">
      <c r="A98" s="18">
        <v>42143</v>
      </c>
      <c r="B98" s="1">
        <v>120.19814300537109</v>
      </c>
      <c r="C98" s="2">
        <v>43.180976867675781</v>
      </c>
      <c r="D98" s="2">
        <v>421.70999145507812</v>
      </c>
      <c r="E98" s="2">
        <v>537.3599853515625</v>
      </c>
      <c r="F98" s="2">
        <v>80.629997253417969</v>
      </c>
      <c r="G98" s="2">
        <v>88.068572998046875</v>
      </c>
      <c r="H98" s="2">
        <v>20.444192886352539</v>
      </c>
      <c r="I98" s="2">
        <v>80.273910522460938</v>
      </c>
      <c r="J98" s="2">
        <v>128.30999755859381</v>
      </c>
      <c r="K98" s="2">
        <v>775.1500244140625</v>
      </c>
      <c r="L98" s="2">
        <v>234.01800537109381</v>
      </c>
      <c r="M98" s="2">
        <v>9.9999997764825821E-3</v>
      </c>
      <c r="N98" s="3">
        <v>2127.830078125</v>
      </c>
      <c r="O98" s="1">
        <f t="shared" si="16"/>
        <v>-9.2154659260801353E-4</v>
      </c>
      <c r="P98" s="1">
        <f t="shared" si="17"/>
        <v>-2.5157331354279666E-3</v>
      </c>
      <c r="Q98" s="1">
        <f t="shared" si="18"/>
        <v>-8.3011919395240552E-3</v>
      </c>
      <c r="R98" s="1">
        <f t="shared" si="19"/>
        <v>9.5059133470463131E-3</v>
      </c>
      <c r="S98" s="1">
        <f t="shared" si="20"/>
        <v>-3.0909991158467598E-3</v>
      </c>
      <c r="T98" s="1">
        <f t="shared" si="21"/>
        <v>-2.2496508231101275E-3</v>
      </c>
      <c r="U98" s="1">
        <f t="shared" si="22"/>
        <v>-6.234626328042836E-3</v>
      </c>
      <c r="V98" s="1">
        <f t="shared" si="23"/>
        <v>1.8765366209598566E-2</v>
      </c>
      <c r="W98" s="1">
        <f t="shared" si="24"/>
        <v>7.8548426610389743E-3</v>
      </c>
      <c r="X98" s="1">
        <f t="shared" si="25"/>
        <v>-2.2509426968395307E-2</v>
      </c>
      <c r="Y98" s="1">
        <f t="shared" si="26"/>
        <v>8.9287599749992008E-3</v>
      </c>
      <c r="Z98" s="1">
        <f t="shared" si="27"/>
        <v>0.24999991268851285</v>
      </c>
      <c r="AA98" s="24">
        <f t="shared" si="28"/>
        <v>-6.4337454362661806E-4</v>
      </c>
      <c r="AD98" s="155">
        <v>0.4</v>
      </c>
      <c r="AE98" s="156">
        <v>0.6</v>
      </c>
      <c r="AF98" s="124">
        <f>AD98*AL75+AE98*AP6</f>
        <v>0.20217568236923683</v>
      </c>
      <c r="AG98" s="125">
        <f>(AD98^2 * AL76^2) ^(1/2)</f>
        <v>9.4932873509320642E-2</v>
      </c>
      <c r="AH98" s="157">
        <f>(AF98-AP6)/AG98</f>
        <v>1.6885384713219216</v>
      </c>
      <c r="AI98" s="126">
        <f t="shared" si="29"/>
        <v>9.0122504727366722E-3</v>
      </c>
      <c r="AJ98" s="26"/>
      <c r="AK98" s="148">
        <f>AK97+AM95</f>
        <v>0.12187787325561122</v>
      </c>
      <c r="AL98" s="149">
        <f>AP6 + AH98*AK98</f>
        <v>0.24767335105060789</v>
      </c>
      <c r="AP98" s="144">
        <v>0.3</v>
      </c>
      <c r="AQ98" s="144">
        <v>0</v>
      </c>
      <c r="AR98" s="144">
        <v>0.7</v>
      </c>
      <c r="AS98" s="144">
        <v>0.50280000000000002</v>
      </c>
      <c r="AT98" s="144">
        <v>0.30570000000000003</v>
      </c>
      <c r="AU98" s="145">
        <f xml:space="preserve"> (AS98 - AP6)/AT98</f>
        <v>1.5077596556898554</v>
      </c>
    </row>
    <row r="99" spans="1:47" ht="26" x14ac:dyDescent="0.3">
      <c r="A99" s="18">
        <v>42144</v>
      </c>
      <c r="B99" s="1">
        <v>120.1888961791992</v>
      </c>
      <c r="C99" s="2">
        <v>43.180976867675781</v>
      </c>
      <c r="D99" s="2">
        <v>423.8599853515625</v>
      </c>
      <c r="E99" s="2">
        <v>539.27001953125</v>
      </c>
      <c r="F99" s="2">
        <v>80.550003051757812</v>
      </c>
      <c r="G99" s="2">
        <v>88.790000915527344</v>
      </c>
      <c r="H99" s="2">
        <v>20.444192886352539</v>
      </c>
      <c r="I99" s="2">
        <v>79.904266357421875</v>
      </c>
      <c r="J99" s="2">
        <v>126.75</v>
      </c>
      <c r="K99" s="2">
        <v>776.8499755859375</v>
      </c>
      <c r="L99" s="2">
        <v>235.343994140625</v>
      </c>
      <c r="M99" s="2">
        <v>1.30000002682209E-2</v>
      </c>
      <c r="N99" s="3">
        <v>2125.85009765625</v>
      </c>
      <c r="O99" s="1">
        <f t="shared" si="16"/>
        <v>-7.6929858820462549E-5</v>
      </c>
      <c r="P99" s="1">
        <f t="shared" si="17"/>
        <v>0</v>
      </c>
      <c r="Q99" s="1">
        <f t="shared" si="18"/>
        <v>5.0982759243289877E-3</v>
      </c>
      <c r="R99" s="1">
        <f t="shared" si="19"/>
        <v>3.5544778765725926E-3</v>
      </c>
      <c r="S99" s="1">
        <f t="shared" si="20"/>
        <v>-9.9211465192960979E-4</v>
      </c>
      <c r="T99" s="1">
        <f t="shared" si="21"/>
        <v>8.1916612580570369E-3</v>
      </c>
      <c r="U99" s="1">
        <f t="shared" si="22"/>
        <v>0</v>
      </c>
      <c r="V99" s="1">
        <f t="shared" si="23"/>
        <v>-4.6047858218597471E-3</v>
      </c>
      <c r="W99" s="1">
        <f t="shared" si="24"/>
        <v>-1.2158035915178167E-2</v>
      </c>
      <c r="X99" s="1">
        <f t="shared" si="25"/>
        <v>2.1930608505882354E-3</v>
      </c>
      <c r="Y99" s="1">
        <f t="shared" si="26"/>
        <v>5.6661826829458306E-3</v>
      </c>
      <c r="Z99" s="1">
        <f t="shared" si="27"/>
        <v>0.30000005587935563</v>
      </c>
      <c r="AA99" s="24">
        <f t="shared" si="28"/>
        <v>-9.3051625179330077E-4</v>
      </c>
      <c r="AD99" s="155">
        <v>0.5</v>
      </c>
      <c r="AE99" s="156">
        <v>0.5</v>
      </c>
      <c r="AF99" s="124">
        <f>AD99*AL75+AE99*AP6</f>
        <v>0.24225013464764322</v>
      </c>
      <c r="AG99" s="125">
        <f>(AD99^2 * AL76^2) ^(1/2)</f>
        <v>0.1186660918866508</v>
      </c>
      <c r="AH99" s="157">
        <f>(AF99-AP6)/AG99</f>
        <v>1.6885384713219216</v>
      </c>
      <c r="AI99" s="126">
        <f t="shared" si="29"/>
        <v>1.4081641363651049E-2</v>
      </c>
      <c r="AJ99" s="26"/>
      <c r="AK99" s="148">
        <f>AK98+AM95</f>
        <v>0.16187787325561123</v>
      </c>
      <c r="AL99" s="149">
        <f>AP6 + AH99*AK99</f>
        <v>0.31521488990348479</v>
      </c>
      <c r="AP99" s="144">
        <v>0.4</v>
      </c>
      <c r="AQ99" s="144">
        <v>0</v>
      </c>
      <c r="AR99" s="144">
        <v>0.6</v>
      </c>
      <c r="AS99" s="144">
        <v>0.48270000000000002</v>
      </c>
      <c r="AT99" s="144">
        <v>0.27729999999999999</v>
      </c>
      <c r="AU99" s="145">
        <f xml:space="preserve"> (AS99 - AP6)/AT99</f>
        <v>1.5896939298391231</v>
      </c>
    </row>
    <row r="100" spans="1:47" ht="26" x14ac:dyDescent="0.3">
      <c r="A100" s="18">
        <v>42145</v>
      </c>
      <c r="B100" s="1">
        <v>121.4179611206055</v>
      </c>
      <c r="C100" s="2">
        <v>43.0357666015625</v>
      </c>
      <c r="D100" s="2">
        <v>431.6300048828125</v>
      </c>
      <c r="E100" s="2">
        <v>542.510009765625</v>
      </c>
      <c r="F100" s="2">
        <v>80.480003356933594</v>
      </c>
      <c r="G100" s="2">
        <v>89.002853393554688</v>
      </c>
      <c r="H100" s="2">
        <v>20.29843902587891</v>
      </c>
      <c r="I100" s="2">
        <v>79.369232177734375</v>
      </c>
      <c r="J100" s="2">
        <v>125.0500030517578</v>
      </c>
      <c r="K100" s="2">
        <v>776.0999755859375</v>
      </c>
      <c r="L100" s="2">
        <v>240.34800720214841</v>
      </c>
      <c r="M100" s="2">
        <v>1.30000002682209E-2</v>
      </c>
      <c r="N100" s="3">
        <v>2130.820068359375</v>
      </c>
      <c r="O100" s="1">
        <f t="shared" si="16"/>
        <v>1.0226110568265723E-2</v>
      </c>
      <c r="P100" s="1">
        <f t="shared" si="17"/>
        <v>-3.3628295755852022E-3</v>
      </c>
      <c r="Q100" s="1">
        <f t="shared" si="18"/>
        <v>1.8331571273012104E-2</v>
      </c>
      <c r="R100" s="1">
        <f t="shared" si="19"/>
        <v>6.0081037644021951E-3</v>
      </c>
      <c r="S100" s="1">
        <f t="shared" si="20"/>
        <v>-8.6902162845658992E-4</v>
      </c>
      <c r="T100" s="1">
        <f t="shared" si="21"/>
        <v>2.3972573018649079E-3</v>
      </c>
      <c r="U100" s="1">
        <f t="shared" si="22"/>
        <v>-7.1293526373901184E-3</v>
      </c>
      <c r="V100" s="1">
        <f t="shared" si="23"/>
        <v>-6.6959400802734104E-3</v>
      </c>
      <c r="W100" s="1">
        <f t="shared" si="24"/>
        <v>-1.3412204719859599E-2</v>
      </c>
      <c r="X100" s="1">
        <f t="shared" si="25"/>
        <v>-9.6543737345722302E-4</v>
      </c>
      <c r="Y100" s="1">
        <f t="shared" si="26"/>
        <v>2.126254838070496E-2</v>
      </c>
      <c r="Z100" s="1">
        <f t="shared" si="27"/>
        <v>0</v>
      </c>
      <c r="AA100" s="24">
        <f t="shared" si="28"/>
        <v>2.3378744854138933E-3</v>
      </c>
      <c r="AD100" s="155">
        <v>0.6</v>
      </c>
      <c r="AE100" s="156">
        <v>0.4</v>
      </c>
      <c r="AF100" s="124">
        <f>AD100*AL75+AE100*AP6</f>
        <v>0.28232458692604961</v>
      </c>
      <c r="AG100" s="125">
        <f>(AD100^2 * AL76^2) ^(1/2)</f>
        <v>0.14239931026398095</v>
      </c>
      <c r="AH100" s="157">
        <f>(AF100-AP6)/AG100</f>
        <v>1.6885384713219216</v>
      </c>
      <c r="AI100" s="126">
        <f t="shared" si="29"/>
        <v>2.0277563563657511E-2</v>
      </c>
      <c r="AJ100" s="26"/>
      <c r="AK100" s="148">
        <f>AK99+AM95</f>
        <v>0.20187787325561124</v>
      </c>
      <c r="AL100" s="149">
        <f>AP6 + AH100*AK100</f>
        <v>0.38275642875636162</v>
      </c>
      <c r="AP100" s="144">
        <v>0.5</v>
      </c>
      <c r="AQ100" s="144">
        <v>0</v>
      </c>
      <c r="AR100" s="144">
        <v>0.5</v>
      </c>
      <c r="AS100" s="144">
        <v>0.4627</v>
      </c>
      <c r="AT100" s="144">
        <v>0.254</v>
      </c>
      <c r="AU100" s="145">
        <f xml:space="preserve"> (AS100- AP6)/AT100</f>
        <v>1.6567800265527117</v>
      </c>
    </row>
    <row r="101" spans="1:47" ht="26" x14ac:dyDescent="0.3">
      <c r="A101" s="18">
        <v>42146</v>
      </c>
      <c r="B101" s="1">
        <v>122.48069763183589</v>
      </c>
      <c r="C101" s="2">
        <v>42.563838958740227</v>
      </c>
      <c r="D101" s="2">
        <v>427.6300048828125</v>
      </c>
      <c r="E101" s="2">
        <v>540.1099853515625</v>
      </c>
      <c r="F101" s="2">
        <v>80.540000915527344</v>
      </c>
      <c r="G101" s="2">
        <v>88.838569641113281</v>
      </c>
      <c r="H101" s="2">
        <v>20.269289016723629</v>
      </c>
      <c r="I101" s="2">
        <v>79.894523620605469</v>
      </c>
      <c r="J101" s="2">
        <v>125.0800018310547</v>
      </c>
      <c r="K101" s="2">
        <v>784</v>
      </c>
      <c r="L101" s="2">
        <v>238.87199401855469</v>
      </c>
      <c r="M101" s="2">
        <v>9.9999997764825821E-3</v>
      </c>
      <c r="N101" s="3">
        <v>2126.06005859375</v>
      </c>
      <c r="O101" s="1">
        <f t="shared" si="16"/>
        <v>8.7527125428730201E-3</v>
      </c>
      <c r="P101" s="1">
        <f t="shared" si="17"/>
        <v>-1.0965940195547419E-2</v>
      </c>
      <c r="Q101" s="1">
        <f t="shared" si="18"/>
        <v>-9.2671963365614785E-3</v>
      </c>
      <c r="R101" s="1">
        <f t="shared" si="19"/>
        <v>-4.4239265098525715E-3</v>
      </c>
      <c r="S101" s="1">
        <f t="shared" si="20"/>
        <v>7.454964723057067E-4</v>
      </c>
      <c r="T101" s="1">
        <f t="shared" si="21"/>
        <v>-1.8458256806102025E-3</v>
      </c>
      <c r="U101" s="1">
        <f t="shared" si="22"/>
        <v>-1.4360714692452925E-3</v>
      </c>
      <c r="V101" s="1">
        <f t="shared" si="23"/>
        <v>6.6183258733660821E-3</v>
      </c>
      <c r="W101" s="1">
        <f t="shared" si="24"/>
        <v>2.3989427081017034E-4</v>
      </c>
      <c r="X101" s="1">
        <f t="shared" si="25"/>
        <v>1.017913240893753E-2</v>
      </c>
      <c r="Y101" s="1">
        <f t="shared" si="26"/>
        <v>-6.1411500797353691E-3</v>
      </c>
      <c r="Z101" s="1">
        <f t="shared" si="27"/>
        <v>-0.23076926383393681</v>
      </c>
      <c r="AA101" s="24">
        <f t="shared" si="28"/>
        <v>-2.2338863033564138E-3</v>
      </c>
      <c r="AD101" s="155">
        <v>0.7</v>
      </c>
      <c r="AE101" s="156">
        <v>0.3</v>
      </c>
      <c r="AF101" s="124">
        <f>AD101*AL75+AE101*AP6</f>
        <v>0.32239903920445601</v>
      </c>
      <c r="AG101" s="125">
        <f>(AD101^2 * AL76^2) ^(1/2)</f>
        <v>0.16613252864131109</v>
      </c>
      <c r="AH101" s="157">
        <f>(AF101-AP6)/AG101</f>
        <v>1.6885384713219216</v>
      </c>
      <c r="AI101" s="126">
        <f t="shared" si="29"/>
        <v>2.7600017072756049E-2</v>
      </c>
      <c r="AK101" s="148">
        <f>AK100+AM95</f>
        <v>0.24187787325561125</v>
      </c>
      <c r="AL101" s="149">
        <f>AP6 + AH101*AK101</f>
        <v>0.45029796760923851</v>
      </c>
      <c r="AP101" s="142">
        <v>0.6</v>
      </c>
      <c r="AQ101" s="142">
        <v>0</v>
      </c>
      <c r="AR101" s="142">
        <v>0.4</v>
      </c>
      <c r="AS101" s="142">
        <v>0.44259999999999999</v>
      </c>
      <c r="AT101" s="142">
        <v>0.23730000000000001</v>
      </c>
      <c r="AU101" s="142">
        <f xml:space="preserve"> (AS101- AP6)/AT101</f>
        <v>1.6886731004820428</v>
      </c>
    </row>
    <row r="102" spans="1:47" ht="26" x14ac:dyDescent="0.3">
      <c r="A102" s="18">
        <v>42150</v>
      </c>
      <c r="B102" s="1">
        <v>119.78228759765619</v>
      </c>
      <c r="C102" s="2">
        <v>42.282512664794922</v>
      </c>
      <c r="D102" s="2">
        <v>425.47000122070312</v>
      </c>
      <c r="E102" s="2">
        <v>532.32000732421875</v>
      </c>
      <c r="F102" s="2">
        <v>79.330001831054688</v>
      </c>
      <c r="G102" s="2">
        <v>87.99285888671875</v>
      </c>
      <c r="H102" s="2">
        <v>20.14296913146973</v>
      </c>
      <c r="I102" s="2">
        <v>79.952903747558594</v>
      </c>
      <c r="J102" s="2">
        <v>122.629997253418</v>
      </c>
      <c r="K102" s="2">
        <v>780.4000244140625</v>
      </c>
      <c r="L102" s="2">
        <v>237.28300476074219</v>
      </c>
      <c r="M102" s="2">
        <v>9.9999997764825821E-3</v>
      </c>
      <c r="N102" s="3">
        <v>2104.199951171875</v>
      </c>
      <c r="O102" s="1">
        <f t="shared" si="16"/>
        <v>-2.203130849475432E-2</v>
      </c>
      <c r="P102" s="1">
        <f t="shared" si="17"/>
        <v>-6.6095141046372818E-3</v>
      </c>
      <c r="Q102" s="1">
        <f t="shared" si="18"/>
        <v>-5.0511040793344009E-3</v>
      </c>
      <c r="R102" s="1">
        <f t="shared" si="19"/>
        <v>-1.4422947619220916E-2</v>
      </c>
      <c r="S102" s="1">
        <f t="shared" si="20"/>
        <v>-1.502357922421349E-2</v>
      </c>
      <c r="T102" s="1">
        <f t="shared" si="21"/>
        <v>-9.519634971735802E-3</v>
      </c>
      <c r="U102" s="1">
        <f t="shared" si="22"/>
        <v>-6.2320826916857364E-3</v>
      </c>
      <c r="V102" s="1">
        <f t="shared" si="23"/>
        <v>7.3071500157317892E-4</v>
      </c>
      <c r="W102" s="1">
        <f t="shared" si="24"/>
        <v>-1.9587500333953622E-2</v>
      </c>
      <c r="X102" s="1">
        <f t="shared" si="25"/>
        <v>-4.5918055943080516E-3</v>
      </c>
      <c r="Y102" s="1">
        <f t="shared" si="26"/>
        <v>-6.6520533909432134E-3</v>
      </c>
      <c r="Z102" s="1">
        <f t="shared" si="27"/>
        <v>0</v>
      </c>
      <c r="AA102" s="24">
        <f t="shared" si="28"/>
        <v>-1.0281980197837881E-2</v>
      </c>
      <c r="AD102" s="155">
        <v>0.8</v>
      </c>
      <c r="AE102" s="156">
        <v>0.2</v>
      </c>
      <c r="AF102" s="124">
        <f>AD102*AL75+AE102*AP6</f>
        <v>0.36247349148286245</v>
      </c>
      <c r="AG102" s="125">
        <f>(AD102^2 * AL76^2) ^(1/2)</f>
        <v>0.18986574701864128</v>
      </c>
      <c r="AH102" s="157">
        <f>(AF102-AP6)/AG102</f>
        <v>1.6885384713219216</v>
      </c>
      <c r="AI102" s="126">
        <f t="shared" si="29"/>
        <v>3.6049001890946689E-2</v>
      </c>
      <c r="AK102" s="148">
        <f>AK101+AM95</f>
        <v>0.28187787325561126</v>
      </c>
      <c r="AL102" s="149">
        <f>AP6 + AH102*AK102</f>
        <v>0.51783950646211541</v>
      </c>
      <c r="AP102" s="144">
        <v>0.7</v>
      </c>
      <c r="AQ102" s="144">
        <v>0</v>
      </c>
      <c r="AR102" s="144">
        <v>0.3</v>
      </c>
      <c r="AS102" s="144">
        <v>0.42259999999999998</v>
      </c>
      <c r="AT102" s="144">
        <v>0.22869999999999999</v>
      </c>
      <c r="AU102" s="145">
        <f xml:space="preserve"> (AS102- AP6)/AT102</f>
        <v>1.6647228978766453</v>
      </c>
    </row>
    <row r="103" spans="1:47" ht="26" x14ac:dyDescent="0.3">
      <c r="A103" s="18">
        <v>42151</v>
      </c>
      <c r="B103" s="1">
        <v>122.0186386108398</v>
      </c>
      <c r="C103" s="2">
        <v>43.208202362060547</v>
      </c>
      <c r="D103" s="2">
        <v>431.42001342773438</v>
      </c>
      <c r="E103" s="2">
        <v>539.78997802734375</v>
      </c>
      <c r="F103" s="2">
        <v>80.550003051757812</v>
      </c>
      <c r="G103" s="2">
        <v>89.857139587402344</v>
      </c>
      <c r="H103" s="2">
        <v>21.221536636352539</v>
      </c>
      <c r="I103" s="2">
        <v>79.719436645507812</v>
      </c>
      <c r="J103" s="2">
        <v>127.8000030517578</v>
      </c>
      <c r="K103" s="2">
        <v>785</v>
      </c>
      <c r="L103" s="2">
        <v>237.40800476074219</v>
      </c>
      <c r="M103" s="2">
        <v>1.30000002682209E-2</v>
      </c>
      <c r="N103" s="3">
        <v>2123.47998046875</v>
      </c>
      <c r="O103" s="1">
        <f t="shared" si="16"/>
        <v>1.8670131102316301E-2</v>
      </c>
      <c r="P103" s="1">
        <f t="shared" si="17"/>
        <v>2.1892968012668934E-2</v>
      </c>
      <c r="Q103" s="1">
        <f t="shared" si="18"/>
        <v>1.3984563400381234E-2</v>
      </c>
      <c r="R103" s="1">
        <f t="shared" si="19"/>
        <v>1.4032857304526081E-2</v>
      </c>
      <c r="S103" s="1">
        <f t="shared" si="20"/>
        <v>1.5378812461158242E-2</v>
      </c>
      <c r="T103" s="1">
        <f t="shared" si="21"/>
        <v>2.1186727244351111E-2</v>
      </c>
      <c r="U103" s="1">
        <f t="shared" si="22"/>
        <v>5.3545606799235035E-2</v>
      </c>
      <c r="V103" s="1">
        <f t="shared" si="23"/>
        <v>-2.9200578228893992E-3</v>
      </c>
      <c r="W103" s="1">
        <f t="shared" si="24"/>
        <v>4.2159389334861075E-2</v>
      </c>
      <c r="X103" s="1">
        <f t="shared" si="25"/>
        <v>5.8943816530390158E-3</v>
      </c>
      <c r="Y103" s="1">
        <f t="shared" si="26"/>
        <v>5.2679710511105426E-4</v>
      </c>
      <c r="Z103" s="1">
        <f t="shared" si="27"/>
        <v>0.30000005587935563</v>
      </c>
      <c r="AA103" s="24">
        <f t="shared" si="28"/>
        <v>9.1626412623655451E-3</v>
      </c>
      <c r="AD103" s="155">
        <v>0.9</v>
      </c>
      <c r="AE103" s="156">
        <v>0.1</v>
      </c>
      <c r="AF103" s="124">
        <f>AD103*AL75+AE103*AP6</f>
        <v>0.40254794376126884</v>
      </c>
      <c r="AG103" s="125">
        <f>(AD103^2 * AL76^2) ^(1/2)</f>
        <v>0.21359896539597142</v>
      </c>
      <c r="AH103" s="157">
        <f>(AF103-AP6)/AG103</f>
        <v>1.6885384713219216</v>
      </c>
      <c r="AI103" s="126">
        <f t="shared" si="29"/>
        <v>4.56245180182294E-2</v>
      </c>
      <c r="AK103" s="148">
        <f>AK102+AM95</f>
        <v>0.32187787325561124</v>
      </c>
      <c r="AL103" s="149">
        <f>AP6 + AH103*AK103</f>
        <v>0.58538104531499224</v>
      </c>
      <c r="AP103" s="144">
        <v>0.6</v>
      </c>
      <c r="AQ103" s="144">
        <v>0.1</v>
      </c>
      <c r="AR103" s="144">
        <v>0.3</v>
      </c>
      <c r="AS103" s="144">
        <v>0.40400000000000003</v>
      </c>
      <c r="AT103" s="144">
        <v>0.22389999999999999</v>
      </c>
      <c r="AU103" s="145">
        <f xml:space="preserve"> (AS103- AP6)/AT103</f>
        <v>1.617338663440772</v>
      </c>
    </row>
    <row r="104" spans="1:47" ht="26" x14ac:dyDescent="0.3">
      <c r="A104" s="18">
        <v>42152</v>
      </c>
      <c r="B104" s="1">
        <v>121.7783508300781</v>
      </c>
      <c r="C104" s="2">
        <v>43.062995910644531</v>
      </c>
      <c r="D104" s="2">
        <v>426.57000732421881</v>
      </c>
      <c r="E104" s="2">
        <v>539.780029296875</v>
      </c>
      <c r="F104" s="2">
        <v>80.150001525878906</v>
      </c>
      <c r="G104" s="2">
        <v>89.50714111328125</v>
      </c>
      <c r="H104" s="2">
        <v>21.51303863525391</v>
      </c>
      <c r="I104" s="2">
        <v>79.573516845703125</v>
      </c>
      <c r="J104" s="2">
        <v>127.40000152587891</v>
      </c>
      <c r="K104" s="2">
        <v>784.79998779296875</v>
      </c>
      <c r="L104" s="2">
        <v>237.09599304199219</v>
      </c>
      <c r="M104" s="2">
        <v>3.0000000260770321E-3</v>
      </c>
      <c r="N104" s="3">
        <v>2120.7900390625</v>
      </c>
      <c r="O104" s="1">
        <f t="shared" si="16"/>
        <v>-1.9692711170796739E-3</v>
      </c>
      <c r="P104" s="1">
        <f t="shared" si="17"/>
        <v>-3.3606223697821846E-3</v>
      </c>
      <c r="Q104" s="1">
        <f t="shared" si="18"/>
        <v>-1.1241959001811574E-2</v>
      </c>
      <c r="R104" s="1">
        <f t="shared" si="19"/>
        <v>-1.8430743203290412E-5</v>
      </c>
      <c r="S104" s="1">
        <f t="shared" si="20"/>
        <v>-4.9658784695747471E-3</v>
      </c>
      <c r="T104" s="1">
        <f t="shared" si="21"/>
        <v>-3.8950547027001292E-3</v>
      </c>
      <c r="U104" s="1">
        <f t="shared" si="22"/>
        <v>1.3736140030596422E-2</v>
      </c>
      <c r="V104" s="1">
        <f t="shared" si="23"/>
        <v>-1.8304168461896753E-3</v>
      </c>
      <c r="W104" s="1">
        <f t="shared" si="24"/>
        <v>-3.1299023186790453E-3</v>
      </c>
      <c r="X104" s="1">
        <f t="shared" si="25"/>
        <v>-2.5479262042193973E-4</v>
      </c>
      <c r="Y104" s="1">
        <f t="shared" si="26"/>
        <v>-1.3142426223767822E-3</v>
      </c>
      <c r="Z104" s="1">
        <f t="shared" si="27"/>
        <v>-0.76923077198616141</v>
      </c>
      <c r="AA104" s="24">
        <f t="shared" si="28"/>
        <v>-1.2667608976734135E-3</v>
      </c>
      <c r="AD104" s="155">
        <v>1</v>
      </c>
      <c r="AE104" s="156">
        <v>0</v>
      </c>
      <c r="AF104" s="124">
        <f>AD104*AL75+AE104*AP6</f>
        <v>0.44262239603967524</v>
      </c>
      <c r="AG104" s="125">
        <f>(AD104^2 * AL76^2) ^(1/2)</f>
        <v>0.23733218377330159</v>
      </c>
      <c r="AH104" s="157">
        <f>(AF104-AP6)/AG104</f>
        <v>1.6885384713219216</v>
      </c>
      <c r="AI104" s="126">
        <f t="shared" si="29"/>
        <v>5.6326565454604197E-2</v>
      </c>
      <c r="AK104" s="150">
        <f>AK103+AM95</f>
        <v>0.36187787325561122</v>
      </c>
      <c r="AL104" s="151">
        <f>AP6 + AH104*AK104</f>
        <v>0.65292258416786908</v>
      </c>
      <c r="AP104" s="144">
        <v>0.5</v>
      </c>
      <c r="AQ104" s="144">
        <v>0.2</v>
      </c>
      <c r="AR104" s="144">
        <v>0.3</v>
      </c>
      <c r="AS104" s="144">
        <v>0.38540000000000002</v>
      </c>
      <c r="AT104" s="144">
        <v>0.22189999999999999</v>
      </c>
      <c r="AU104" s="145">
        <f xml:space="preserve"> (AS104- AP6)/AT104</f>
        <v>1.5480943070950375</v>
      </c>
    </row>
    <row r="105" spans="1:47" ht="26" x14ac:dyDescent="0.3">
      <c r="A105" s="18">
        <v>42153</v>
      </c>
      <c r="B105" s="1">
        <v>120.3922119140625</v>
      </c>
      <c r="C105" s="2">
        <v>42.527545928955078</v>
      </c>
      <c r="D105" s="2">
        <v>429.23001098632812</v>
      </c>
      <c r="E105" s="2">
        <v>532.1099853515625</v>
      </c>
      <c r="F105" s="2">
        <v>79.19000244140625</v>
      </c>
      <c r="G105" s="2">
        <v>89.15142822265625</v>
      </c>
      <c r="H105" s="2">
        <v>21.503324508666989</v>
      </c>
      <c r="I105" s="2">
        <v>79.602699279785156</v>
      </c>
      <c r="J105" s="2">
        <v>128.28999328613281</v>
      </c>
      <c r="K105" s="2">
        <v>776.75</v>
      </c>
      <c r="L105" s="2">
        <v>233.3450012207031</v>
      </c>
      <c r="M105" s="2">
        <v>3.0000000260770321E-3</v>
      </c>
      <c r="N105" s="3">
        <v>2107.389892578125</v>
      </c>
      <c r="O105" s="1">
        <f t="shared" si="16"/>
        <v>-1.1382474032266443E-2</v>
      </c>
      <c r="P105" s="1">
        <f t="shared" si="17"/>
        <v>-1.2434108922670162E-2</v>
      </c>
      <c r="Q105" s="1">
        <f t="shared" si="18"/>
        <v>6.2357962736174777E-3</v>
      </c>
      <c r="R105" s="1">
        <f t="shared" si="19"/>
        <v>-1.4209573398451969E-2</v>
      </c>
      <c r="S105" s="1">
        <f t="shared" si="20"/>
        <v>-1.1977530457846441E-2</v>
      </c>
      <c r="T105" s="1">
        <f t="shared" si="21"/>
        <v>-3.974128613657868E-3</v>
      </c>
      <c r="U105" s="1">
        <f t="shared" si="22"/>
        <v>-4.5154600201402495E-4</v>
      </c>
      <c r="V105" s="1">
        <f t="shared" si="23"/>
        <v>3.6673550747567951E-4</v>
      </c>
      <c r="W105" s="1">
        <f t="shared" si="24"/>
        <v>6.985806511730086E-3</v>
      </c>
      <c r="X105" s="1">
        <f t="shared" si="25"/>
        <v>-1.025737502316626E-2</v>
      </c>
      <c r="Y105" s="1">
        <f t="shared" si="26"/>
        <v>-1.5820561845702463E-2</v>
      </c>
      <c r="Z105" s="1">
        <f t="shared" si="27"/>
        <v>0</v>
      </c>
      <c r="AA105" s="24">
        <f t="shared" si="28"/>
        <v>-6.3184691730722164E-3</v>
      </c>
      <c r="AD105" s="158">
        <v>1.1000000000000001</v>
      </c>
      <c r="AE105" s="159">
        <v>-0.1</v>
      </c>
      <c r="AF105" s="160">
        <f>AD105*AL75+AE105*AP6</f>
        <v>0.48269684831808168</v>
      </c>
      <c r="AG105" s="161">
        <f>(AD105^2 * AL76^2) ^(1/2)</f>
        <v>0.26106540215063179</v>
      </c>
      <c r="AH105" s="162">
        <f>(AF105-AP6)/AG105</f>
        <v>1.6885384713219216</v>
      </c>
      <c r="AI105" s="163">
        <f>AG105^2</f>
        <v>6.8155144200071099E-2</v>
      </c>
      <c r="AP105" s="144">
        <v>0.6</v>
      </c>
      <c r="AQ105" s="144">
        <v>0.2</v>
      </c>
      <c r="AR105" s="144">
        <v>0.2</v>
      </c>
      <c r="AS105" s="144">
        <v>0.36530000000000001</v>
      </c>
      <c r="AT105" s="144">
        <v>0.21970000000000001</v>
      </c>
      <c r="AU105" s="145">
        <f xml:space="preserve"> (AS105- AP6)/AT105</f>
        <v>1.4721079961055474</v>
      </c>
    </row>
    <row r="106" spans="1:47" ht="26" x14ac:dyDescent="0.2">
      <c r="A106" s="18">
        <v>42156</v>
      </c>
      <c r="B106" s="1">
        <v>120.63246154785161</v>
      </c>
      <c r="C106" s="2">
        <v>42.863330841064453</v>
      </c>
      <c r="D106" s="2">
        <v>430.92001342773438</v>
      </c>
      <c r="E106" s="2">
        <v>533.989990234375</v>
      </c>
      <c r="F106" s="2">
        <v>80.290000915527344</v>
      </c>
      <c r="G106" s="2">
        <v>89.002853393554688</v>
      </c>
      <c r="H106" s="2">
        <v>21.746244430541989</v>
      </c>
      <c r="I106" s="2">
        <v>80.147453308105469</v>
      </c>
      <c r="J106" s="2">
        <v>126.8000030517578</v>
      </c>
      <c r="K106" s="2">
        <v>772.6500244140625</v>
      </c>
      <c r="L106" s="2">
        <v>225.80299377441409</v>
      </c>
      <c r="M106" s="2">
        <v>8.0000003799796104E-3</v>
      </c>
      <c r="N106" s="3">
        <v>2111.72998046875</v>
      </c>
      <c r="O106" s="1">
        <f t="shared" si="16"/>
        <v>1.9955579349317798E-3</v>
      </c>
      <c r="P106" s="1">
        <f t="shared" si="17"/>
        <v>7.8957039437526078E-3</v>
      </c>
      <c r="Q106" s="1">
        <f t="shared" si="18"/>
        <v>3.9372886288235875E-3</v>
      </c>
      <c r="R106" s="1">
        <f t="shared" si="19"/>
        <v>3.5331133310163576E-3</v>
      </c>
      <c r="S106" s="1">
        <f t="shared" si="20"/>
        <v>1.3890623061099117E-2</v>
      </c>
      <c r="T106" s="1">
        <f t="shared" si="21"/>
        <v>-1.6665445754889818E-3</v>
      </c>
      <c r="U106" s="1">
        <f t="shared" si="22"/>
        <v>1.1296854203966866E-2</v>
      </c>
      <c r="V106" s="1">
        <f t="shared" si="23"/>
        <v>6.8434115080147073E-3</v>
      </c>
      <c r="W106" s="1">
        <f t="shared" si="24"/>
        <v>-1.1614235812233642E-2</v>
      </c>
      <c r="X106" s="1">
        <f t="shared" si="25"/>
        <v>-5.2783721737206246E-3</v>
      </c>
      <c r="Y106" s="1">
        <f t="shared" si="26"/>
        <v>-3.2321272822791736E-2</v>
      </c>
      <c r="Z106" s="1">
        <f t="shared" si="27"/>
        <v>1.6666667701469517</v>
      </c>
      <c r="AA106" s="24">
        <f t="shared" si="28"/>
        <v>2.0594612823712222E-3</v>
      </c>
      <c r="AP106" s="143">
        <v>0.5</v>
      </c>
      <c r="AQ106" s="143">
        <v>0.3</v>
      </c>
      <c r="AR106" s="143">
        <v>0.2</v>
      </c>
      <c r="AS106" s="143">
        <v>0.34670000000000001</v>
      </c>
      <c r="AT106" s="143">
        <v>0.21929999999999999</v>
      </c>
      <c r="AU106" s="143">
        <f xml:space="preserve"> (AS106- AP6)/AT106</f>
        <v>1.3899777781321878</v>
      </c>
    </row>
    <row r="107" spans="1:47" ht="26" x14ac:dyDescent="0.3">
      <c r="A107" s="18">
        <v>42157</v>
      </c>
      <c r="B107" s="1">
        <v>120.0964813232422</v>
      </c>
      <c r="C107" s="2">
        <v>42.581993103027337</v>
      </c>
      <c r="D107" s="2">
        <v>430.989990234375</v>
      </c>
      <c r="E107" s="2">
        <v>539.17999267578125</v>
      </c>
      <c r="F107" s="2">
        <v>80.44000244140625</v>
      </c>
      <c r="G107" s="2">
        <v>89.129997253417969</v>
      </c>
      <c r="H107" s="2">
        <v>21.318706512451168</v>
      </c>
      <c r="I107" s="2">
        <v>79.330322265625</v>
      </c>
      <c r="J107" s="2">
        <v>124.8000030517578</v>
      </c>
      <c r="K107" s="2">
        <v>768.20001220703125</v>
      </c>
      <c r="L107" s="2">
        <v>225.8739929199219</v>
      </c>
      <c r="M107" s="2">
        <v>9.9999997764825821E-3</v>
      </c>
      <c r="N107" s="3">
        <v>2109.60009765625</v>
      </c>
      <c r="O107" s="1">
        <f t="shared" si="16"/>
        <v>-4.443084537380515E-3</v>
      </c>
      <c r="P107" s="1">
        <f t="shared" si="17"/>
        <v>-6.5635995270714176E-3</v>
      </c>
      <c r="Q107" s="1">
        <f t="shared" si="18"/>
        <v>1.623893169500068E-4</v>
      </c>
      <c r="R107" s="1">
        <f t="shared" si="19"/>
        <v>9.7192878823970652E-3</v>
      </c>
      <c r="S107" s="1">
        <f t="shared" si="20"/>
        <v>1.8682466579706958E-3</v>
      </c>
      <c r="T107" s="1">
        <f t="shared" si="21"/>
        <v>1.4285368953406152E-3</v>
      </c>
      <c r="U107" s="1">
        <f t="shared" si="22"/>
        <v>-1.9660310517357948E-2</v>
      </c>
      <c r="V107" s="1">
        <f t="shared" si="23"/>
        <v>-1.0195346311744014E-2</v>
      </c>
      <c r="W107" s="1">
        <f t="shared" si="24"/>
        <v>-1.5772870282847129E-2</v>
      </c>
      <c r="X107" s="1">
        <f t="shared" si="25"/>
        <v>-5.7594150862881888E-3</v>
      </c>
      <c r="Y107" s="1">
        <f t="shared" si="26"/>
        <v>3.144296021988513E-4</v>
      </c>
      <c r="Z107" s="1">
        <f t="shared" si="27"/>
        <v>0.24999991268851285</v>
      </c>
      <c r="AA107" s="24">
        <f t="shared" si="28"/>
        <v>-1.0085961899480855E-3</v>
      </c>
      <c r="AP107" s="144">
        <v>0.4</v>
      </c>
      <c r="AQ107" s="144">
        <v>0.4</v>
      </c>
      <c r="AR107" s="144">
        <v>0.2</v>
      </c>
      <c r="AS107" s="144">
        <v>0.3281</v>
      </c>
      <c r="AT107" s="144">
        <v>0.22159999999999999</v>
      </c>
      <c r="AU107" s="145">
        <f xml:space="preserve"> (AS107- AP6)/AT107</f>
        <v>1.2916160954169169</v>
      </c>
    </row>
    <row r="108" spans="1:47" ht="26" x14ac:dyDescent="0.3">
      <c r="A108" s="18">
        <v>42158</v>
      </c>
      <c r="B108" s="1">
        <v>120.2443466186523</v>
      </c>
      <c r="C108" s="2">
        <v>42.518463134765618</v>
      </c>
      <c r="D108" s="2">
        <v>436.58999633789062</v>
      </c>
      <c r="E108" s="2">
        <v>540.30999755859375</v>
      </c>
      <c r="F108" s="2">
        <v>82.44000244140625</v>
      </c>
      <c r="G108" s="2">
        <v>88.808570861816406</v>
      </c>
      <c r="H108" s="2">
        <v>21.085502624511719</v>
      </c>
      <c r="I108" s="2">
        <v>78.882835388183594</v>
      </c>
      <c r="J108" s="2">
        <v>126.9199981689453</v>
      </c>
      <c r="K108" s="2">
        <v>757.79998779296875</v>
      </c>
      <c r="L108" s="2">
        <v>224.3240051269531</v>
      </c>
      <c r="M108" s="2">
        <v>9.9999997764825821E-3</v>
      </c>
      <c r="N108" s="3">
        <v>2114.070068359375</v>
      </c>
      <c r="O108" s="1">
        <f t="shared" si="16"/>
        <v>1.2312208799201141E-3</v>
      </c>
      <c r="P108" s="1">
        <f t="shared" si="17"/>
        <v>-1.4919444495706813E-3</v>
      </c>
      <c r="Q108" s="1">
        <f t="shared" si="18"/>
        <v>1.2993355368811077E-2</v>
      </c>
      <c r="R108" s="1">
        <f t="shared" si="19"/>
        <v>2.0957841503068675E-3</v>
      </c>
      <c r="S108" s="1">
        <f t="shared" si="20"/>
        <v>2.4863251358760552E-2</v>
      </c>
      <c r="T108" s="1">
        <f t="shared" si="21"/>
        <v>-3.6062650230725968E-3</v>
      </c>
      <c r="U108" s="1">
        <f t="shared" si="22"/>
        <v>-1.0938932331717499E-2</v>
      </c>
      <c r="V108" s="1">
        <f t="shared" si="23"/>
        <v>-5.6408049868128529E-3</v>
      </c>
      <c r="W108" s="1">
        <f t="shared" si="24"/>
        <v>1.6987139946689656E-2</v>
      </c>
      <c r="X108" s="1">
        <f t="shared" si="25"/>
        <v>-1.3538172674826376E-2</v>
      </c>
      <c r="Y108" s="1">
        <f t="shared" si="26"/>
        <v>-6.8621790978756758E-3</v>
      </c>
      <c r="Z108" s="1">
        <f t="shared" si="27"/>
        <v>0</v>
      </c>
      <c r="AA108" s="24">
        <f t="shared" si="28"/>
        <v>2.1188711112078984E-3</v>
      </c>
      <c r="AD108" s="102" t="s">
        <v>61</v>
      </c>
      <c r="AE108" s="102"/>
      <c r="AF108" s="102"/>
      <c r="AP108" s="144">
        <v>0.5</v>
      </c>
      <c r="AQ108" s="144">
        <v>0.4</v>
      </c>
      <c r="AR108" s="144">
        <v>0.1</v>
      </c>
      <c r="AS108" s="144">
        <v>0.30809999999999998</v>
      </c>
      <c r="AT108" s="144">
        <v>0.22639999999999999</v>
      </c>
      <c r="AU108" s="145">
        <f xml:space="preserve"> (AS108- AP6)/AT108</f>
        <v>1.1758927859734487</v>
      </c>
    </row>
    <row r="109" spans="1:47" ht="20" customHeight="1" x14ac:dyDescent="0.3">
      <c r="A109" s="18">
        <v>42159</v>
      </c>
      <c r="B109" s="1">
        <v>119.5420227050781</v>
      </c>
      <c r="C109" s="2">
        <v>42.073772430419922</v>
      </c>
      <c r="D109" s="2">
        <v>430.77999877929688</v>
      </c>
      <c r="E109" s="2">
        <v>536.70001220703125</v>
      </c>
      <c r="F109" s="2">
        <v>82.050003051757812</v>
      </c>
      <c r="G109" s="2">
        <v>89.34857177734375</v>
      </c>
      <c r="H109" s="2">
        <v>21.464458465576168</v>
      </c>
      <c r="I109" s="2">
        <v>78.289443969726562</v>
      </c>
      <c r="J109" s="2">
        <v>126.94000244140619</v>
      </c>
      <c r="K109" s="2">
        <v>755.0999755859375</v>
      </c>
      <c r="L109" s="2">
        <v>224.9519958496094</v>
      </c>
      <c r="M109" s="2">
        <v>4.999999888241291E-3</v>
      </c>
      <c r="N109" s="3">
        <v>2095.840087890625</v>
      </c>
      <c r="O109" s="1">
        <f t="shared" si="16"/>
        <v>-5.8408061029395775E-3</v>
      </c>
      <c r="P109" s="1">
        <f t="shared" si="17"/>
        <v>-1.045876712279592E-2</v>
      </c>
      <c r="Q109" s="1">
        <f t="shared" si="18"/>
        <v>-1.3307674493982735E-2</v>
      </c>
      <c r="R109" s="1">
        <f t="shared" si="19"/>
        <v>-6.6813225146199473E-3</v>
      </c>
      <c r="S109" s="1">
        <f t="shared" si="20"/>
        <v>-4.7307057023151522E-3</v>
      </c>
      <c r="T109" s="1">
        <f t="shared" si="21"/>
        <v>6.0805045085972065E-3</v>
      </c>
      <c r="U109" s="1">
        <f t="shared" si="22"/>
        <v>1.797234089283295E-2</v>
      </c>
      <c r="V109" s="1">
        <f t="shared" si="23"/>
        <v>-7.5224402816778113E-3</v>
      </c>
      <c r="W109" s="1">
        <f t="shared" si="24"/>
        <v>1.5761324258978249E-4</v>
      </c>
      <c r="X109" s="1">
        <f t="shared" si="25"/>
        <v>-3.5629615340782017E-3</v>
      </c>
      <c r="Y109" s="1">
        <f t="shared" si="26"/>
        <v>2.7994806989153354E-3</v>
      </c>
      <c r="Z109" s="1">
        <f t="shared" si="27"/>
        <v>-0.5</v>
      </c>
      <c r="AA109" s="24">
        <f t="shared" si="28"/>
        <v>-8.6231675768898564E-3</v>
      </c>
      <c r="AD109" s="102"/>
      <c r="AE109" s="102"/>
      <c r="AF109" s="102"/>
      <c r="AP109" s="144">
        <v>0.4</v>
      </c>
      <c r="AQ109" s="144">
        <v>0.5</v>
      </c>
      <c r="AR109" s="144">
        <v>0.1</v>
      </c>
      <c r="AS109" s="144">
        <v>0.28949999999999998</v>
      </c>
      <c r="AT109" s="144">
        <v>0.23019999999999999</v>
      </c>
      <c r="AU109" s="145">
        <f xml:space="preserve"> (AS109- AP6)/AT109</f>
        <v>1.0756825662223666</v>
      </c>
    </row>
    <row r="110" spans="1:47" ht="20" customHeight="1" x14ac:dyDescent="0.3">
      <c r="A110" s="18">
        <v>42160</v>
      </c>
      <c r="B110" s="1">
        <v>118.8859100341797</v>
      </c>
      <c r="C110" s="2">
        <v>41.874107360839837</v>
      </c>
      <c r="D110" s="2">
        <v>426.95001220703119</v>
      </c>
      <c r="E110" s="2">
        <v>533.33001708984375</v>
      </c>
      <c r="F110" s="2">
        <v>82.139999389648438</v>
      </c>
      <c r="G110" s="2">
        <v>90.459999084472656</v>
      </c>
      <c r="H110" s="2">
        <v>21.629646301269531</v>
      </c>
      <c r="I110" s="2">
        <v>79.067672729492188</v>
      </c>
      <c r="J110" s="2">
        <v>127.34999847412109</v>
      </c>
      <c r="K110" s="2">
        <v>750.4000244140625</v>
      </c>
      <c r="L110" s="2">
        <v>225.61900329589841</v>
      </c>
      <c r="M110" s="2">
        <v>9.9999997764825821E-3</v>
      </c>
      <c r="N110" s="3">
        <v>2092.830078125</v>
      </c>
      <c r="O110" s="1">
        <f t="shared" si="16"/>
        <v>-5.4885525278176583E-3</v>
      </c>
      <c r="P110" s="1">
        <f t="shared" si="17"/>
        <v>-4.7455946554419981E-3</v>
      </c>
      <c r="Q110" s="1">
        <f t="shared" si="18"/>
        <v>-8.8908180117895919E-3</v>
      </c>
      <c r="R110" s="1">
        <f t="shared" si="19"/>
        <v>-6.2791038579061986E-3</v>
      </c>
      <c r="S110" s="1">
        <f t="shared" si="20"/>
        <v>1.0968474654882154E-3</v>
      </c>
      <c r="T110" s="1">
        <f t="shared" si="21"/>
        <v>1.2439228574336658E-2</v>
      </c>
      <c r="U110" s="1">
        <f t="shared" si="22"/>
        <v>7.6958771616941757E-3</v>
      </c>
      <c r="V110" s="1">
        <f t="shared" si="23"/>
        <v>9.9404047379179072E-3</v>
      </c>
      <c r="W110" s="1">
        <f t="shared" si="24"/>
        <v>3.2298410653028853E-3</v>
      </c>
      <c r="X110" s="1">
        <f t="shared" si="25"/>
        <v>-6.2242766836642094E-3</v>
      </c>
      <c r="Y110" s="1">
        <f t="shared" si="26"/>
        <v>2.9651101505894228E-3</v>
      </c>
      <c r="Z110" s="1">
        <f t="shared" si="27"/>
        <v>1</v>
      </c>
      <c r="AA110" s="24">
        <f t="shared" si="28"/>
        <v>-1.4361829335245435E-3</v>
      </c>
      <c r="AD110" s="111"/>
      <c r="AE110" s="111" t="s">
        <v>67</v>
      </c>
      <c r="AF110" s="111" t="s">
        <v>68</v>
      </c>
      <c r="AP110" s="144">
        <v>0.3</v>
      </c>
      <c r="AQ110" s="144">
        <v>0.6</v>
      </c>
      <c r="AR110" s="144">
        <v>0.1</v>
      </c>
      <c r="AS110" s="144">
        <v>0.27089999999999997</v>
      </c>
      <c r="AT110" s="144">
        <v>0.23649999999999999</v>
      </c>
      <c r="AU110" s="145">
        <f xml:space="preserve"> (AS110- AP6)/AT110</f>
        <v>0.96838108559995251</v>
      </c>
    </row>
    <row r="111" spans="1:47" ht="26" x14ac:dyDescent="0.3">
      <c r="A111" s="18">
        <v>42163</v>
      </c>
      <c r="B111" s="1">
        <v>118.1004257202148</v>
      </c>
      <c r="C111" s="2">
        <v>41.502017974853523</v>
      </c>
      <c r="D111" s="2">
        <v>423.5</v>
      </c>
      <c r="E111" s="2">
        <v>526.83001708984375</v>
      </c>
      <c r="F111" s="2">
        <v>80.669998168945312</v>
      </c>
      <c r="G111" s="2">
        <v>89.604286193847656</v>
      </c>
      <c r="H111" s="2">
        <v>21.134090423583981</v>
      </c>
      <c r="I111" s="2">
        <v>78.065696716308594</v>
      </c>
      <c r="J111" s="2">
        <v>125.51999664306641</v>
      </c>
      <c r="K111" s="2">
        <v>743.0999755859375</v>
      </c>
      <c r="L111" s="2">
        <v>229.0480041503906</v>
      </c>
      <c r="M111" s="2">
        <v>9.9999997764825821E-3</v>
      </c>
      <c r="N111" s="3">
        <v>2079.280029296875</v>
      </c>
      <c r="O111" s="1">
        <f t="shared" si="16"/>
        <v>-6.6070429518441109E-3</v>
      </c>
      <c r="P111" s="1">
        <f t="shared" si="17"/>
        <v>-8.8859060989628924E-3</v>
      </c>
      <c r="Q111" s="1">
        <f t="shared" si="18"/>
        <v>-8.0805998556998659E-3</v>
      </c>
      <c r="R111" s="1">
        <f t="shared" si="19"/>
        <v>-1.2187575781816617E-2</v>
      </c>
      <c r="S111" s="1">
        <f t="shared" si="20"/>
        <v>-1.7896289647262642E-2</v>
      </c>
      <c r="T111" s="1">
        <f t="shared" si="21"/>
        <v>-9.4595721787033016E-3</v>
      </c>
      <c r="U111" s="1">
        <f t="shared" si="22"/>
        <v>-2.2910956137847882E-2</v>
      </c>
      <c r="V111" s="1">
        <f t="shared" si="23"/>
        <v>-1.2672385294702826E-2</v>
      </c>
      <c r="W111" s="1">
        <f t="shared" si="24"/>
        <v>-1.4369861428985886E-2</v>
      </c>
      <c r="X111" s="1">
        <f t="shared" si="25"/>
        <v>-9.7282097422972669E-3</v>
      </c>
      <c r="Y111" s="1">
        <f t="shared" si="26"/>
        <v>1.5198191661165428E-2</v>
      </c>
      <c r="Z111" s="1">
        <f t="shared" si="27"/>
        <v>0</v>
      </c>
      <c r="AA111" s="24">
        <f t="shared" si="28"/>
        <v>-6.4745097892824344E-3</v>
      </c>
      <c r="AC111" s="2"/>
      <c r="AD111" s="170" t="s">
        <v>1</v>
      </c>
      <c r="AE111" s="171">
        <v>1.2494E-2</v>
      </c>
      <c r="AF111" s="171">
        <v>0.1777</v>
      </c>
      <c r="AP111" s="144">
        <v>0.2</v>
      </c>
      <c r="AQ111" s="144">
        <v>0.7</v>
      </c>
      <c r="AR111" s="144">
        <v>0.1</v>
      </c>
      <c r="AS111" s="144">
        <v>0.25230000000000002</v>
      </c>
      <c r="AT111" s="144">
        <v>0.2452</v>
      </c>
      <c r="AU111" s="145">
        <f xml:space="preserve"> (AS111- AP6)/AT111</f>
        <v>0.85816528036047646</v>
      </c>
    </row>
    <row r="112" spans="1:47" ht="26" x14ac:dyDescent="0.3">
      <c r="A112" s="18">
        <v>42164</v>
      </c>
      <c r="B112" s="1">
        <v>117.7492599487305</v>
      </c>
      <c r="C112" s="2">
        <v>41.429412841796882</v>
      </c>
      <c r="D112" s="2">
        <v>425.48001098632812</v>
      </c>
      <c r="E112" s="2">
        <v>526.69000244140625</v>
      </c>
      <c r="F112" s="2">
        <v>80.669998168945312</v>
      </c>
      <c r="G112" s="2">
        <v>92.449996948242188</v>
      </c>
      <c r="H112" s="2">
        <v>21.240970611572269</v>
      </c>
      <c r="I112" s="2">
        <v>79.106582641601562</v>
      </c>
      <c r="J112" s="2">
        <v>124.0800018310547</v>
      </c>
      <c r="K112" s="2">
        <v>739.4000244140625</v>
      </c>
      <c r="L112" s="2">
        <v>228.80299377441409</v>
      </c>
      <c r="M112" s="2">
        <v>1.30000002682209E-2</v>
      </c>
      <c r="N112" s="3">
        <v>2080.14990234375</v>
      </c>
      <c r="O112" s="1">
        <f t="shared" si="16"/>
        <v>-2.9734505133472977E-3</v>
      </c>
      <c r="P112" s="1">
        <f t="shared" si="17"/>
        <v>-1.7494362105628936E-3</v>
      </c>
      <c r="Q112" s="1">
        <f t="shared" si="18"/>
        <v>4.6753506170675863E-3</v>
      </c>
      <c r="R112" s="1">
        <f t="shared" si="19"/>
        <v>-2.6576816790158109E-4</v>
      </c>
      <c r="S112" s="1">
        <f t="shared" si="20"/>
        <v>0</v>
      </c>
      <c r="T112" s="1">
        <f t="shared" si="21"/>
        <v>3.1758645431739563E-2</v>
      </c>
      <c r="U112" s="1">
        <f t="shared" si="22"/>
        <v>5.0572409716302946E-3</v>
      </c>
      <c r="V112" s="1">
        <f t="shared" si="23"/>
        <v>1.3333461034435556E-2</v>
      </c>
      <c r="W112" s="1">
        <f t="shared" si="24"/>
        <v>-1.147223430945854E-2</v>
      </c>
      <c r="X112" s="1">
        <f t="shared" si="25"/>
        <v>-4.9790758894286968E-3</v>
      </c>
      <c r="Y112" s="1">
        <f t="shared" si="26"/>
        <v>-1.0696900716743452E-3</v>
      </c>
      <c r="Z112" s="1">
        <f t="shared" si="27"/>
        <v>0.30000005587935563</v>
      </c>
      <c r="AA112" s="24">
        <f t="shared" si="28"/>
        <v>4.1835300422188304E-4</v>
      </c>
      <c r="AC112" s="2"/>
      <c r="AD112" s="170" t="s">
        <v>2</v>
      </c>
      <c r="AE112" s="171">
        <v>1.8487199999999999E-2</v>
      </c>
      <c r="AF112" s="171">
        <v>8.1699999999999995E-2</v>
      </c>
      <c r="AP112" s="144">
        <v>0.1</v>
      </c>
      <c r="AQ112" s="144">
        <v>0.8</v>
      </c>
      <c r="AR112" s="144">
        <v>0.1</v>
      </c>
      <c r="AS112" s="144">
        <v>0.23369999999999999</v>
      </c>
      <c r="AT112" s="144">
        <v>0.25609999999999999</v>
      </c>
      <c r="AU112" s="145">
        <f xml:space="preserve"> (AS112- AP6)/AT112</f>
        <v>0.74901259954856991</v>
      </c>
    </row>
    <row r="113" spans="1:47" ht="26" x14ac:dyDescent="0.3">
      <c r="A113" s="18">
        <v>42165</v>
      </c>
      <c r="B113" s="1">
        <v>119.0984420776367</v>
      </c>
      <c r="C113" s="2">
        <v>42.300655364990227</v>
      </c>
      <c r="D113" s="2">
        <v>430.76998901367188</v>
      </c>
      <c r="E113" s="2">
        <v>536.69000244140625</v>
      </c>
      <c r="F113" s="2">
        <v>82.160003662109375</v>
      </c>
      <c r="G113" s="2">
        <v>95.871429443359375</v>
      </c>
      <c r="H113" s="2">
        <v>20.862016677856449</v>
      </c>
      <c r="I113" s="2">
        <v>80.828392028808594</v>
      </c>
      <c r="J113" s="2">
        <v>125.1800003051758</v>
      </c>
      <c r="K113" s="2">
        <v>743</v>
      </c>
      <c r="L113" s="2">
        <v>229.70500183105469</v>
      </c>
      <c r="M113" s="2">
        <v>1.30000002682209E-2</v>
      </c>
      <c r="N113" s="3">
        <v>2105.199951171875</v>
      </c>
      <c r="O113" s="1">
        <f t="shared" si="16"/>
        <v>1.1458094339562352E-2</v>
      </c>
      <c r="P113" s="1">
        <f t="shared" si="17"/>
        <v>2.1029564829226244E-2</v>
      </c>
      <c r="Q113" s="1">
        <f t="shared" si="18"/>
        <v>1.243296486497858E-2</v>
      </c>
      <c r="R113" s="1">
        <f t="shared" si="19"/>
        <v>1.8986500510065119E-2</v>
      </c>
      <c r="S113" s="1">
        <f t="shared" si="20"/>
        <v>1.8470379657671288E-2</v>
      </c>
      <c r="T113" s="1">
        <f t="shared" si="21"/>
        <v>3.7008465203440366E-2</v>
      </c>
      <c r="U113" s="1">
        <f t="shared" si="22"/>
        <v>-1.784070703009033E-2</v>
      </c>
      <c r="V113" s="1">
        <f t="shared" si="23"/>
        <v>2.1765690410465943E-2</v>
      </c>
      <c r="W113" s="1">
        <f t="shared" si="24"/>
        <v>8.8652357985845587E-3</v>
      </c>
      <c r="X113" s="1">
        <f t="shared" si="25"/>
        <v>4.8687793712074434E-3</v>
      </c>
      <c r="Y113" s="1">
        <f t="shared" si="26"/>
        <v>3.942291321283653E-3</v>
      </c>
      <c r="Z113" s="1">
        <f t="shared" si="27"/>
        <v>0</v>
      </c>
      <c r="AA113" s="24">
        <f t="shared" si="28"/>
        <v>1.2042424827124476E-2</v>
      </c>
      <c r="AC113" s="2"/>
      <c r="AD113" s="170" t="s">
        <v>3</v>
      </c>
      <c r="AE113" s="171">
        <v>0.28118799999999999</v>
      </c>
      <c r="AF113" s="171">
        <v>3.3300000000000003E-2</v>
      </c>
      <c r="AP113" s="144">
        <v>0.3</v>
      </c>
      <c r="AQ113" s="144">
        <v>0.7</v>
      </c>
      <c r="AR113" s="144">
        <v>0</v>
      </c>
      <c r="AS113" s="144">
        <v>0.23219999999999999</v>
      </c>
      <c r="AT113" s="144">
        <v>0.25469999999999998</v>
      </c>
      <c r="AU113" s="145">
        <f xml:space="preserve"> (AS113- AP6)/AT113</f>
        <v>0.74724038768900181</v>
      </c>
    </row>
    <row r="114" spans="1:47" ht="26" x14ac:dyDescent="0.3">
      <c r="A114" s="18">
        <v>42166</v>
      </c>
      <c r="B114" s="1">
        <v>118.83046722412109</v>
      </c>
      <c r="C114" s="2">
        <v>42.146369934082031</v>
      </c>
      <c r="D114" s="2">
        <v>432.97000122070312</v>
      </c>
      <c r="E114" s="2">
        <v>534.6099853515625</v>
      </c>
      <c r="F114" s="2">
        <v>81.830001831054688</v>
      </c>
      <c r="G114" s="2">
        <v>95.094284057617188</v>
      </c>
      <c r="H114" s="2">
        <v>21.085502624511719</v>
      </c>
      <c r="I114" s="2">
        <v>81.343978881835938</v>
      </c>
      <c r="J114" s="2">
        <v>126.34999847412109</v>
      </c>
      <c r="K114" s="2">
        <v>742.5999755859375</v>
      </c>
      <c r="L114" s="2">
        <v>229.98199462890619</v>
      </c>
      <c r="M114" s="2">
        <v>8.0000003799796104E-3</v>
      </c>
      <c r="N114" s="3">
        <v>2108.860107421875</v>
      </c>
      <c r="O114" s="1">
        <f t="shared" si="16"/>
        <v>-2.2500282022238638E-3</v>
      </c>
      <c r="P114" s="1">
        <f t="shared" si="17"/>
        <v>-3.6473532047422985E-3</v>
      </c>
      <c r="Q114" s="1">
        <f t="shared" si="18"/>
        <v>5.1071622052143439E-3</v>
      </c>
      <c r="R114" s="1">
        <f t="shared" si="19"/>
        <v>-3.8756397182391211E-3</v>
      </c>
      <c r="S114" s="1">
        <f t="shared" si="20"/>
        <v>-4.0165751746050748E-3</v>
      </c>
      <c r="T114" s="1">
        <f t="shared" si="21"/>
        <v>-8.1061207729391516E-3</v>
      </c>
      <c r="U114" s="1">
        <f t="shared" si="22"/>
        <v>1.0712576358568704E-2</v>
      </c>
      <c r="V114" s="1">
        <f t="shared" si="23"/>
        <v>6.3787839902045285E-3</v>
      </c>
      <c r="W114" s="1">
        <f t="shared" si="24"/>
        <v>9.3465263308272206E-3</v>
      </c>
      <c r="X114" s="1">
        <f t="shared" si="25"/>
        <v>-5.3839086684048798E-4</v>
      </c>
      <c r="Y114" s="1">
        <f t="shared" si="26"/>
        <v>1.2058631533640174E-3</v>
      </c>
      <c r="Z114" s="1">
        <f t="shared" si="27"/>
        <v>-0.38461536808303143</v>
      </c>
      <c r="AA114" s="24">
        <f t="shared" si="28"/>
        <v>1.7386264178671507E-3</v>
      </c>
      <c r="AC114" s="2"/>
      <c r="AD114" s="170" t="s">
        <v>4</v>
      </c>
      <c r="AE114" s="171">
        <v>4.7517100000000001E-3</v>
      </c>
      <c r="AF114" s="171">
        <v>0.20250000000000001</v>
      </c>
      <c r="AP114" s="144">
        <v>0.2</v>
      </c>
      <c r="AQ114" s="144">
        <v>0.8</v>
      </c>
      <c r="AR114" s="144">
        <v>0</v>
      </c>
      <c r="AS114" s="144">
        <v>0.21360000000000001</v>
      </c>
      <c r="AT114" s="144">
        <v>0.26419999999999999</v>
      </c>
      <c r="AU114" s="145">
        <f xml:space="preserve"> (AS114- AP6)/AT114</f>
        <v>0.64997019963811054</v>
      </c>
    </row>
    <row r="115" spans="1:47" ht="26" x14ac:dyDescent="0.3">
      <c r="A115" s="18">
        <v>42167</v>
      </c>
      <c r="B115" s="1">
        <v>117.5182418823242</v>
      </c>
      <c r="C115" s="2">
        <v>41.719829559326172</v>
      </c>
      <c r="D115" s="2">
        <v>429.92001342773438</v>
      </c>
      <c r="E115" s="2">
        <v>532.33001708984375</v>
      </c>
      <c r="F115" s="2">
        <v>81.529998779296875</v>
      </c>
      <c r="G115" s="2">
        <v>94.418571472167969</v>
      </c>
      <c r="H115" s="2">
        <v>20.512212753295898</v>
      </c>
      <c r="I115" s="2">
        <v>80.215545654296875</v>
      </c>
      <c r="J115" s="2">
        <v>124.36000061035161</v>
      </c>
      <c r="K115" s="2">
        <v>738.1500244140625</v>
      </c>
      <c r="L115" s="2">
        <v>232.40199279785159</v>
      </c>
      <c r="M115" s="2">
        <v>4.999999888241291E-3</v>
      </c>
      <c r="N115" s="3">
        <v>2094.110107421875</v>
      </c>
      <c r="O115" s="1">
        <f t="shared" si="16"/>
        <v>-1.1042835835375131E-2</v>
      </c>
      <c r="P115" s="1">
        <f t="shared" si="17"/>
        <v>-1.012045344410395E-2</v>
      </c>
      <c r="Q115" s="1">
        <f t="shared" si="18"/>
        <v>-7.0443397564950994E-3</v>
      </c>
      <c r="R115" s="1">
        <f t="shared" si="19"/>
        <v>-4.2647319058574107E-3</v>
      </c>
      <c r="S115" s="1">
        <f t="shared" si="20"/>
        <v>-3.6661743253677548E-3</v>
      </c>
      <c r="T115" s="1">
        <f t="shared" si="21"/>
        <v>-7.105711895783462E-3</v>
      </c>
      <c r="U115" s="1">
        <f t="shared" si="22"/>
        <v>-2.7188816952808836E-2</v>
      </c>
      <c r="V115" s="1">
        <f t="shared" si="23"/>
        <v>-1.3872363302737889E-2</v>
      </c>
      <c r="W115" s="1">
        <f t="shared" si="24"/>
        <v>-1.5749884351419885E-2</v>
      </c>
      <c r="X115" s="1">
        <f t="shared" si="25"/>
        <v>-5.9923933721702793E-3</v>
      </c>
      <c r="Y115" s="1">
        <f t="shared" si="26"/>
        <v>1.052255491935461E-2</v>
      </c>
      <c r="Z115" s="1">
        <f t="shared" si="27"/>
        <v>-0.37500004365574358</v>
      </c>
      <c r="AA115" s="24">
        <f t="shared" si="28"/>
        <v>-6.9942998817651425E-3</v>
      </c>
      <c r="AC115" s="2"/>
      <c r="AD115" s="170" t="s">
        <v>5</v>
      </c>
      <c r="AE115" s="171">
        <v>3.2972099999999997E-2</v>
      </c>
      <c r="AF115" s="171">
        <v>3.15E-2</v>
      </c>
      <c r="AP115" s="144">
        <v>0.1</v>
      </c>
      <c r="AQ115" s="144">
        <v>0.9</v>
      </c>
      <c r="AR115" s="144">
        <v>0</v>
      </c>
      <c r="AS115" s="144">
        <v>0.19500000000000001</v>
      </c>
      <c r="AT115" s="144">
        <v>0.27550000000000002</v>
      </c>
      <c r="AU115" s="145">
        <f xml:space="preserve"> (AS115- AP6)/AT115</f>
        <v>0.55579719326456911</v>
      </c>
    </row>
    <row r="116" spans="1:47" ht="26" x14ac:dyDescent="0.3">
      <c r="A116" s="18">
        <v>42170</v>
      </c>
      <c r="B116" s="1">
        <v>117.28720855712891</v>
      </c>
      <c r="C116" s="2">
        <v>41.275127410888672</v>
      </c>
      <c r="D116" s="2">
        <v>423.67001342773438</v>
      </c>
      <c r="E116" s="2">
        <v>527.20001220703125</v>
      </c>
      <c r="F116" s="2">
        <v>80.709999084472656</v>
      </c>
      <c r="G116" s="2">
        <v>93.431427001953125</v>
      </c>
      <c r="H116" s="2">
        <v>20.473344802856449</v>
      </c>
      <c r="I116" s="2">
        <v>81.548271179199219</v>
      </c>
      <c r="J116" s="2">
        <v>123.5</v>
      </c>
      <c r="K116" s="2">
        <v>734.0999755859375</v>
      </c>
      <c r="L116" s="2">
        <v>250.89500427246091</v>
      </c>
      <c r="M116" s="2">
        <v>3.0000000260770321E-3</v>
      </c>
      <c r="N116" s="3">
        <v>2084.429931640625</v>
      </c>
      <c r="O116" s="1">
        <f t="shared" si="16"/>
        <v>-1.9659358538280935E-3</v>
      </c>
      <c r="P116" s="1">
        <f t="shared" si="17"/>
        <v>-1.0659251323285712E-2</v>
      </c>
      <c r="Q116" s="1">
        <f t="shared" si="18"/>
        <v>-1.4537587934483454E-2</v>
      </c>
      <c r="R116" s="1">
        <f t="shared" si="19"/>
        <v>-9.6368882424804347E-3</v>
      </c>
      <c r="S116" s="1">
        <f t="shared" si="20"/>
        <v>-1.0057643899198054E-2</v>
      </c>
      <c r="T116" s="1">
        <f t="shared" si="21"/>
        <v>-1.0454982053036299E-2</v>
      </c>
      <c r="U116" s="1">
        <f t="shared" si="22"/>
        <v>-1.8948687256182817E-3</v>
      </c>
      <c r="V116" s="1">
        <f t="shared" si="23"/>
        <v>1.6614304796304102E-2</v>
      </c>
      <c r="W116" s="1">
        <f t="shared" si="24"/>
        <v>-6.915411757243306E-3</v>
      </c>
      <c r="X116" s="1">
        <f t="shared" si="25"/>
        <v>-5.4867556650693983E-3</v>
      </c>
      <c r="Y116" s="1">
        <f t="shared" si="26"/>
        <v>7.9573377370713683E-2</v>
      </c>
      <c r="Z116" s="1">
        <f t="shared" si="27"/>
        <v>-0.39999998137354809</v>
      </c>
      <c r="AA116" s="24">
        <f t="shared" si="28"/>
        <v>-4.6225724936533874E-3</v>
      </c>
      <c r="AC116" s="2"/>
      <c r="AD116" s="170" t="s">
        <v>6</v>
      </c>
      <c r="AE116" s="171">
        <v>0.134488</v>
      </c>
      <c r="AF116" s="171">
        <v>1.84E-2</v>
      </c>
      <c r="AP116" s="144">
        <v>0</v>
      </c>
      <c r="AQ116" s="144">
        <v>1</v>
      </c>
      <c r="AR116" s="144">
        <v>0</v>
      </c>
      <c r="AS116" s="144">
        <v>0.1764</v>
      </c>
      <c r="AT116" s="144">
        <v>0.28860000000000002</v>
      </c>
      <c r="AU116" s="145">
        <f xml:space="preserve"> (AS116- AP6)/AT116</f>
        <v>0.4661196352889424</v>
      </c>
    </row>
    <row r="117" spans="1:47" ht="21" x14ac:dyDescent="0.25">
      <c r="A117" s="18">
        <v>42171</v>
      </c>
      <c r="B117" s="1">
        <v>117.9155960083008</v>
      </c>
      <c r="C117" s="2">
        <v>41.592777252197273</v>
      </c>
      <c r="D117" s="2">
        <v>427.260009765625</v>
      </c>
      <c r="E117" s="2">
        <v>528.1500244140625</v>
      </c>
      <c r="F117" s="2">
        <v>81.05999755859375</v>
      </c>
      <c r="G117" s="2">
        <v>95.272857666015625</v>
      </c>
      <c r="H117" s="2">
        <v>20.725980758666989</v>
      </c>
      <c r="I117" s="2">
        <v>80.760292053222656</v>
      </c>
      <c r="J117" s="2">
        <v>123.3399963378906</v>
      </c>
      <c r="K117" s="2">
        <v>732.75</v>
      </c>
      <c r="L117" s="2">
        <v>249.28399658203119</v>
      </c>
      <c r="M117" s="2">
        <v>8.0000003799796104E-3</v>
      </c>
      <c r="N117" s="3">
        <v>2096.2900390625</v>
      </c>
      <c r="O117" s="1">
        <f t="shared" si="16"/>
        <v>5.3576810199709168E-3</v>
      </c>
      <c r="P117" s="1">
        <f t="shared" si="17"/>
        <v>7.6959142523398416E-3</v>
      </c>
      <c r="Q117" s="1">
        <f t="shared" si="18"/>
        <v>8.4735672200293433E-3</v>
      </c>
      <c r="R117" s="1">
        <f t="shared" si="19"/>
        <v>1.8019957986232793E-3</v>
      </c>
      <c r="S117" s="1">
        <f t="shared" si="20"/>
        <v>4.3364945866841698E-3</v>
      </c>
      <c r="T117" s="1">
        <f t="shared" si="21"/>
        <v>1.970890013297133E-2</v>
      </c>
      <c r="U117" s="1">
        <f t="shared" si="22"/>
        <v>1.2339749964807467E-2</v>
      </c>
      <c r="V117" s="1">
        <f t="shared" si="23"/>
        <v>-9.6627324476935561E-3</v>
      </c>
      <c r="W117" s="1">
        <f t="shared" si="24"/>
        <v>-1.295576211412186E-3</v>
      </c>
      <c r="X117" s="1">
        <f t="shared" si="25"/>
        <v>-1.8389533181226714E-3</v>
      </c>
      <c r="Y117" s="1">
        <f t="shared" si="26"/>
        <v>-6.4210433169097358E-3</v>
      </c>
      <c r="Z117" s="1">
        <f t="shared" si="27"/>
        <v>1.6666667701469517</v>
      </c>
      <c r="AA117" s="24">
        <f t="shared" si="28"/>
        <v>5.6898566086795999E-3</v>
      </c>
      <c r="AC117" s="2"/>
      <c r="AD117" s="170" t="s">
        <v>7</v>
      </c>
      <c r="AE117" s="171">
        <v>0.23474900000000001</v>
      </c>
      <c r="AF117" s="171">
        <v>2.41E-2</v>
      </c>
      <c r="AT117" s="31"/>
      <c r="AU117" s="71"/>
    </row>
    <row r="118" spans="1:47" ht="21" x14ac:dyDescent="0.25">
      <c r="A118" s="18">
        <v>42172</v>
      </c>
      <c r="B118" s="1">
        <v>117.6383819580078</v>
      </c>
      <c r="C118" s="2">
        <v>41.719829559326172</v>
      </c>
      <c r="D118" s="2">
        <v>427.80999755859381</v>
      </c>
      <c r="E118" s="2">
        <v>529.260009765625</v>
      </c>
      <c r="F118" s="2">
        <v>81.790000915527344</v>
      </c>
      <c r="G118" s="2">
        <v>94.271430969238281</v>
      </c>
      <c r="H118" s="2">
        <v>20.968898773193359</v>
      </c>
      <c r="I118" s="2">
        <v>81.830368041992188</v>
      </c>
      <c r="J118" s="2">
        <v>124.0500030517578</v>
      </c>
      <c r="K118" s="2">
        <v>720.29998779296875</v>
      </c>
      <c r="L118" s="2">
        <v>249.00700378417969</v>
      </c>
      <c r="M118" s="2">
        <v>3.0000000260770321E-3</v>
      </c>
      <c r="N118" s="3">
        <v>2100.43994140625</v>
      </c>
      <c r="O118" s="1">
        <f t="shared" si="16"/>
        <v>-2.3509532214337492E-3</v>
      </c>
      <c r="P118" s="1">
        <f t="shared" si="17"/>
        <v>3.0546723619468974E-3</v>
      </c>
      <c r="Q118" s="1">
        <f t="shared" si="18"/>
        <v>1.2872437869166919E-3</v>
      </c>
      <c r="R118" s="1">
        <f t="shared" si="19"/>
        <v>2.1016478278004236E-3</v>
      </c>
      <c r="S118" s="1">
        <f t="shared" si="20"/>
        <v>9.0057164929706612E-3</v>
      </c>
      <c r="T118" s="1">
        <f t="shared" si="21"/>
        <v>-1.05111436909755E-2</v>
      </c>
      <c r="U118" s="1">
        <f t="shared" si="22"/>
        <v>1.1720459328555144E-2</v>
      </c>
      <c r="V118" s="1">
        <f t="shared" si="23"/>
        <v>1.3250026238938339E-2</v>
      </c>
      <c r="W118" s="1">
        <f t="shared" si="24"/>
        <v>5.756500202271253E-3</v>
      </c>
      <c r="X118" s="1">
        <f t="shared" si="25"/>
        <v>-1.6990804786122471E-2</v>
      </c>
      <c r="Y118" s="1">
        <f t="shared" si="26"/>
        <v>-1.1111535503658398E-3</v>
      </c>
      <c r="Z118" s="1">
        <f t="shared" si="27"/>
        <v>-0.62500001455191456</v>
      </c>
      <c r="AA118" s="24">
        <f t="shared" si="28"/>
        <v>1.9796413026920145E-3</v>
      </c>
      <c r="AC118" s="2"/>
      <c r="AD118" s="170" t="s">
        <v>8</v>
      </c>
      <c r="AE118" s="171">
        <v>2.3171500000000001E-2</v>
      </c>
      <c r="AF118" s="171">
        <v>0.16539999999999999</v>
      </c>
      <c r="AT118" s="31"/>
      <c r="AU118" s="2"/>
    </row>
    <row r="119" spans="1:47" ht="15" customHeight="1" x14ac:dyDescent="0.2">
      <c r="A119" s="18">
        <v>42173</v>
      </c>
      <c r="B119" s="1">
        <v>118.1743545532227</v>
      </c>
      <c r="C119" s="2">
        <v>42.400485992431641</v>
      </c>
      <c r="D119" s="2">
        <v>439.3900146484375</v>
      </c>
      <c r="E119" s="2">
        <v>536.72998046875</v>
      </c>
      <c r="F119" s="2">
        <v>82.910003662109375</v>
      </c>
      <c r="G119" s="2">
        <v>94.74285888671875</v>
      </c>
      <c r="H119" s="2">
        <v>21.318706512451168</v>
      </c>
      <c r="I119" s="2">
        <v>81.32452392578125</v>
      </c>
      <c r="J119" s="2">
        <v>127.629997253418</v>
      </c>
      <c r="K119" s="2">
        <v>718.5999755859375</v>
      </c>
      <c r="L119" s="2">
        <v>244.60600280761719</v>
      </c>
      <c r="M119" s="2">
        <v>3.0000000260770321E-3</v>
      </c>
      <c r="N119" s="3">
        <v>2121.239990234375</v>
      </c>
      <c r="O119" s="1">
        <f t="shared" si="16"/>
        <v>4.5561030872238728E-3</v>
      </c>
      <c r="P119" s="1">
        <f t="shared" si="17"/>
        <v>1.6314938011373403E-2</v>
      </c>
      <c r="Q119" s="1">
        <f t="shared" si="18"/>
        <v>2.7068131076711577E-2</v>
      </c>
      <c r="R119" s="1">
        <f t="shared" si="19"/>
        <v>1.4113990411693811E-2</v>
      </c>
      <c r="S119" s="1">
        <f t="shared" si="20"/>
        <v>1.3693639002874791E-2</v>
      </c>
      <c r="T119" s="1">
        <f t="shared" si="21"/>
        <v>5.0007506264999613E-3</v>
      </c>
      <c r="U119" s="1">
        <f t="shared" si="22"/>
        <v>1.6682217938168709E-2</v>
      </c>
      <c r="V119" s="1">
        <f t="shared" si="23"/>
        <v>-6.1816184909661009E-3</v>
      </c>
      <c r="W119" s="1">
        <f t="shared" si="24"/>
        <v>2.8859283463028351E-2</v>
      </c>
      <c r="X119" s="1">
        <f t="shared" si="25"/>
        <v>-2.3601447117056473E-3</v>
      </c>
      <c r="Y119" s="1">
        <f t="shared" si="26"/>
        <v>-1.7674205583297353E-2</v>
      </c>
      <c r="Z119" s="1">
        <f t="shared" si="27"/>
        <v>0</v>
      </c>
      <c r="AA119" s="24">
        <f t="shared" si="28"/>
        <v>9.9027105789082359E-3</v>
      </c>
      <c r="AC119" s="2"/>
      <c r="AD119" s="170" t="s">
        <v>9</v>
      </c>
      <c r="AE119" s="171">
        <v>5.4827000000000001E-2</v>
      </c>
      <c r="AF119" s="171">
        <v>1.21E-2</v>
      </c>
      <c r="AT119" s="2"/>
      <c r="AU119" s="2"/>
    </row>
    <row r="120" spans="1:47" ht="15" customHeight="1" x14ac:dyDescent="0.2">
      <c r="A120" s="18">
        <v>42174</v>
      </c>
      <c r="B120" s="1">
        <v>116.9915084838867</v>
      </c>
      <c r="C120" s="2">
        <v>41.837810516357422</v>
      </c>
      <c r="D120" s="2">
        <v>434.92001342773438</v>
      </c>
      <c r="E120" s="2">
        <v>536.69000244140625</v>
      </c>
      <c r="F120" s="2">
        <v>82.510002136230469</v>
      </c>
      <c r="G120" s="2">
        <v>93.871429443359375</v>
      </c>
      <c r="H120" s="2">
        <v>21.250692367553711</v>
      </c>
      <c r="I120" s="2">
        <v>82.102737426757812</v>
      </c>
      <c r="J120" s="2">
        <v>128.03999328613281</v>
      </c>
      <c r="K120" s="2">
        <v>707.3499755859375</v>
      </c>
      <c r="L120" s="2">
        <v>245.2120056152344</v>
      </c>
      <c r="M120" s="2">
        <v>3.0000000260770321E-3</v>
      </c>
      <c r="N120" s="3">
        <v>2109.989990234375</v>
      </c>
      <c r="O120" s="1">
        <f t="shared" si="16"/>
        <v>-1.0009329636772146E-2</v>
      </c>
      <c r="P120" s="1">
        <f t="shared" si="17"/>
        <v>-1.3270495913057623E-2</v>
      </c>
      <c r="Q120" s="1">
        <f t="shared" si="18"/>
        <v>-1.0173197095249553E-2</v>
      </c>
      <c r="R120" s="1">
        <f t="shared" si="19"/>
        <v>-7.4484431275556595E-5</v>
      </c>
      <c r="S120" s="1">
        <f t="shared" si="20"/>
        <v>-4.8245266941377984E-3</v>
      </c>
      <c r="T120" s="1">
        <f t="shared" si="21"/>
        <v>-9.1978377431202185E-3</v>
      </c>
      <c r="U120" s="1">
        <f t="shared" si="22"/>
        <v>-3.1903504491576085E-3</v>
      </c>
      <c r="V120" s="1">
        <f t="shared" si="23"/>
        <v>9.5692352492193766E-3</v>
      </c>
      <c r="W120" s="1">
        <f t="shared" si="24"/>
        <v>3.2123798600476317E-3</v>
      </c>
      <c r="X120" s="1">
        <f t="shared" si="25"/>
        <v>-1.5655441667426828E-2</v>
      </c>
      <c r="Y120" s="1">
        <f t="shared" si="26"/>
        <v>2.4774649872099097E-3</v>
      </c>
      <c r="Z120" s="1">
        <f t="shared" si="27"/>
        <v>0</v>
      </c>
      <c r="AA120" s="24">
        <f t="shared" si="28"/>
        <v>-5.3035017498218595E-3</v>
      </c>
      <c r="AC120" s="2"/>
      <c r="AD120" s="170" t="s">
        <v>10</v>
      </c>
      <c r="AE120" s="171">
        <v>3.6600000000000001E-2</v>
      </c>
      <c r="AF120" s="171">
        <v>0.19500000000000001</v>
      </c>
    </row>
    <row r="121" spans="1:47" ht="22" customHeight="1" x14ac:dyDescent="0.2">
      <c r="A121" s="18">
        <v>42177</v>
      </c>
      <c r="B121" s="1">
        <v>117.9248504638672</v>
      </c>
      <c r="C121" s="2">
        <v>41.955791473388672</v>
      </c>
      <c r="D121" s="2">
        <v>436.29000854492188</v>
      </c>
      <c r="E121" s="2">
        <v>538.19000244140625</v>
      </c>
      <c r="F121" s="2">
        <v>84.739997863769531</v>
      </c>
      <c r="G121" s="2">
        <v>96.414283752441406</v>
      </c>
      <c r="H121" s="2">
        <v>21.163236618041989</v>
      </c>
      <c r="I121" s="2">
        <v>82.209762573242188</v>
      </c>
      <c r="J121" s="2">
        <v>129.0299987792969</v>
      </c>
      <c r="K121" s="2">
        <v>695.4000244140625</v>
      </c>
      <c r="L121" s="2">
        <v>244.29600524902341</v>
      </c>
      <c r="M121" s="2">
        <v>3.0000000260770321E-3</v>
      </c>
      <c r="N121" s="3">
        <v>2122.85009765625</v>
      </c>
      <c r="O121" s="1">
        <f t="shared" si="16"/>
        <v>7.9778608898699588E-3</v>
      </c>
      <c r="P121" s="1">
        <f t="shared" si="17"/>
        <v>2.8199601168212851E-3</v>
      </c>
      <c r="Q121" s="1">
        <f t="shared" si="18"/>
        <v>3.1499932743728198E-3</v>
      </c>
      <c r="R121" s="1">
        <f t="shared" si="19"/>
        <v>2.7949095253805289E-3</v>
      </c>
      <c r="S121" s="1">
        <f t="shared" si="20"/>
        <v>2.7026974546154658E-2</v>
      </c>
      <c r="T121" s="1">
        <f t="shared" si="21"/>
        <v>2.7088692738149289E-2</v>
      </c>
      <c r="U121" s="1">
        <f t="shared" si="22"/>
        <v>-4.1154305939345992E-3</v>
      </c>
      <c r="V121" s="1">
        <f t="shared" si="23"/>
        <v>1.3035514994839126E-3</v>
      </c>
      <c r="W121" s="1">
        <f t="shared" si="24"/>
        <v>7.732002070257149E-3</v>
      </c>
      <c r="X121" s="1">
        <f t="shared" si="25"/>
        <v>-1.6893972692903825E-2</v>
      </c>
      <c r="Y121" s="1">
        <f t="shared" si="26"/>
        <v>-3.7355445297744261E-3</v>
      </c>
      <c r="Z121" s="1">
        <f t="shared" si="27"/>
        <v>0</v>
      </c>
      <c r="AA121" s="24">
        <f t="shared" si="28"/>
        <v>6.0948665545310643E-3</v>
      </c>
      <c r="AC121" s="2"/>
      <c r="AD121" s="172" t="s">
        <v>11</v>
      </c>
      <c r="AE121" s="173">
        <v>0.16627500000000001</v>
      </c>
      <c r="AF121" s="173">
        <v>5.8400000000000001E-2</v>
      </c>
    </row>
    <row r="122" spans="1:47" ht="32" customHeight="1" x14ac:dyDescent="0.2">
      <c r="A122" s="18">
        <v>42178</v>
      </c>
      <c r="B122" s="1">
        <v>117.3888702392578</v>
      </c>
      <c r="C122" s="2">
        <v>41.665382385253913</v>
      </c>
      <c r="D122" s="2">
        <v>445.989990234375</v>
      </c>
      <c r="E122" s="2">
        <v>540.47998046875</v>
      </c>
      <c r="F122" s="2">
        <v>87.879997253417969</v>
      </c>
      <c r="G122" s="2">
        <v>97.312858581542969</v>
      </c>
      <c r="H122" s="2">
        <v>20.619096755981449</v>
      </c>
      <c r="I122" s="2">
        <v>81.674720764160156</v>
      </c>
      <c r="J122" s="2">
        <v>131.6199951171875</v>
      </c>
      <c r="K122" s="2">
        <v>695.54998779296875</v>
      </c>
      <c r="L122" s="2">
        <v>240.51499938964841</v>
      </c>
      <c r="M122" s="2">
        <v>8.0000003799796104E-3</v>
      </c>
      <c r="N122" s="3">
        <v>2124.199951171875</v>
      </c>
      <c r="O122" s="1">
        <f t="shared" si="16"/>
        <v>-4.5450998877766269E-3</v>
      </c>
      <c r="P122" s="1">
        <f t="shared" si="17"/>
        <v>-6.9217878613720973E-3</v>
      </c>
      <c r="Q122" s="1">
        <f t="shared" si="18"/>
        <v>2.2232876067466378E-2</v>
      </c>
      <c r="R122" s="1">
        <f t="shared" si="19"/>
        <v>4.2549620337717364E-3</v>
      </c>
      <c r="S122" s="1">
        <f t="shared" si="20"/>
        <v>3.7054513438817827E-2</v>
      </c>
      <c r="T122" s="1">
        <f t="shared" si="21"/>
        <v>9.3199347039572E-3</v>
      </c>
      <c r="U122" s="1">
        <f t="shared" si="22"/>
        <v>-2.5711561604742972E-2</v>
      </c>
      <c r="V122" s="1">
        <f t="shared" si="23"/>
        <v>-6.5082514817550452E-3</v>
      </c>
      <c r="W122" s="1">
        <f t="shared" si="24"/>
        <v>2.0072823082953883E-2</v>
      </c>
      <c r="X122" s="1">
        <f t="shared" si="25"/>
        <v>2.1565052292404907E-4</v>
      </c>
      <c r="Y122" s="1">
        <f t="shared" si="26"/>
        <v>-1.5477149761498721E-2</v>
      </c>
      <c r="Z122" s="1">
        <f t="shared" si="27"/>
        <v>1.6666667701469517</v>
      </c>
      <c r="AA122" s="24">
        <f t="shared" si="28"/>
        <v>6.3586850391139649E-4</v>
      </c>
      <c r="AC122" s="2"/>
      <c r="AD122" s="111" t="s">
        <v>42</v>
      </c>
      <c r="AE122" s="112">
        <f>AE111*AE6+AE112*AF6+AE113*AG6+AE114*AH6+AE115*AI6+AE116*AJ6+AE117*AK6+AE118*AL6+AE119*AM6+AE120*AN6+AE121*AO6</f>
        <v>0.52609471944466191</v>
      </c>
      <c r="AF122" s="112">
        <f>AF111*AE6+AF112*AF6+AF113*AG6+AF114*AH6+AF115*AI6+AF116*AJ6+AF117*AK6+AF118*AL6+AF119*AM6+AF120*AN6+AF121*AO6</f>
        <v>0.27919033393617115</v>
      </c>
    </row>
    <row r="123" spans="1:47" ht="26" customHeight="1" x14ac:dyDescent="0.2">
      <c r="A123" s="18">
        <v>42179</v>
      </c>
      <c r="B123" s="1">
        <v>118.38690185546881</v>
      </c>
      <c r="C123" s="2">
        <v>41.420345306396477</v>
      </c>
      <c r="D123" s="2">
        <v>440.83999633789062</v>
      </c>
      <c r="E123" s="2">
        <v>537.84002685546875</v>
      </c>
      <c r="F123" s="2">
        <v>88.860000610351562</v>
      </c>
      <c r="G123" s="2">
        <v>96.944282531738281</v>
      </c>
      <c r="H123" s="2">
        <v>20.415042877197269</v>
      </c>
      <c r="I123" s="2">
        <v>81.100776672363281</v>
      </c>
      <c r="J123" s="2">
        <v>129.5899963378906</v>
      </c>
      <c r="K123" s="2">
        <v>695.45001220703125</v>
      </c>
      <c r="L123" s="2">
        <v>242.79899597167969</v>
      </c>
      <c r="M123" s="2">
        <v>4.999999888241291E-3</v>
      </c>
      <c r="N123" s="3">
        <v>2108.580078125</v>
      </c>
      <c r="O123" s="1">
        <f t="shared" si="16"/>
        <v>8.501927092209538E-3</v>
      </c>
      <c r="P123" s="1">
        <f t="shared" si="17"/>
        <v>-5.8810711633876522E-3</v>
      </c>
      <c r="Q123" s="1">
        <f t="shared" si="18"/>
        <v>-1.1547330678381318E-2</v>
      </c>
      <c r="R123" s="1">
        <f t="shared" si="19"/>
        <v>-4.8844614207387282E-3</v>
      </c>
      <c r="S123" s="1">
        <f t="shared" si="20"/>
        <v>1.1151608870760166E-2</v>
      </c>
      <c r="T123" s="1">
        <f t="shared" si="21"/>
        <v>-3.7875369727818908E-3</v>
      </c>
      <c r="U123" s="1">
        <f t="shared" si="22"/>
        <v>-9.8963539091491137E-3</v>
      </c>
      <c r="V123" s="1">
        <f t="shared" si="23"/>
        <v>-7.0271938052187677E-3</v>
      </c>
      <c r="W123" s="1">
        <f t="shared" si="24"/>
        <v>-1.5423179263070907E-2</v>
      </c>
      <c r="X123" s="1">
        <f t="shared" si="25"/>
        <v>-1.437360185351233E-4</v>
      </c>
      <c r="Y123" s="1">
        <f t="shared" si="26"/>
        <v>9.4962750257878703E-3</v>
      </c>
      <c r="Z123" s="1">
        <f t="shared" si="27"/>
        <v>-0.37500004365574358</v>
      </c>
      <c r="AA123" s="24">
        <f t="shared" si="28"/>
        <v>-7.3532969616433297E-3</v>
      </c>
      <c r="AD123" s="113" t="s">
        <v>43</v>
      </c>
      <c r="AE123" s="114">
        <f t="array" ref="AE123">SQRT( MMULT( MMULT(TRANSPOSE(AE111:AE121),AF159:AP169), AE111:AE121) * 252)</f>
        <v>0.26939928469771235</v>
      </c>
      <c r="AF123" s="114">
        <f t="array" ref="AF123">SQRT( MMULT( MMULT(TRANSPOSE(AF111:AF121),AF159:AP169), AF111:AF121) * 252)</f>
        <v>0.19813058084149085</v>
      </c>
    </row>
    <row r="124" spans="1:47" ht="30" customHeight="1" x14ac:dyDescent="0.2">
      <c r="A124" s="18">
        <v>42180</v>
      </c>
      <c r="B124" s="1">
        <v>117.8232116699219</v>
      </c>
      <c r="C124" s="2">
        <v>41.429412841796882</v>
      </c>
      <c r="D124" s="2">
        <v>440.10000610351562</v>
      </c>
      <c r="E124" s="2">
        <v>535.22998046875</v>
      </c>
      <c r="F124" s="2">
        <v>87.980003356933594</v>
      </c>
      <c r="G124" s="2">
        <v>94.891426086425781</v>
      </c>
      <c r="H124" s="2">
        <v>20.570514678955082</v>
      </c>
      <c r="I124" s="2">
        <v>88.250732421875</v>
      </c>
      <c r="J124" s="2">
        <v>128.3500061035156</v>
      </c>
      <c r="K124" s="2">
        <v>679.1500244140625</v>
      </c>
      <c r="L124" s="2">
        <v>243.593994140625</v>
      </c>
      <c r="M124" s="2">
        <v>4.999999888241291E-3</v>
      </c>
      <c r="N124" s="3">
        <v>2102.31005859375</v>
      </c>
      <c r="O124" s="1">
        <f t="shared" si="16"/>
        <v>-4.7614235756847645E-3</v>
      </c>
      <c r="P124" s="1">
        <f t="shared" si="17"/>
        <v>2.1891501225623777E-4</v>
      </c>
      <c r="Q124" s="1">
        <f t="shared" si="18"/>
        <v>-1.6785914175714289E-3</v>
      </c>
      <c r="R124" s="1">
        <f t="shared" si="19"/>
        <v>-4.8528303145800589E-3</v>
      </c>
      <c r="S124" s="1">
        <f t="shared" si="20"/>
        <v>-9.9031875689122861E-3</v>
      </c>
      <c r="T124" s="1">
        <f t="shared" si="21"/>
        <v>-2.1175631937246253E-2</v>
      </c>
      <c r="U124" s="1">
        <f t="shared" si="22"/>
        <v>7.6155510763813439E-3</v>
      </c>
      <c r="V124" s="1">
        <f t="shared" si="23"/>
        <v>8.8161372096307034E-2</v>
      </c>
      <c r="W124" s="1">
        <f t="shared" si="24"/>
        <v>-9.5685644680617576E-3</v>
      </c>
      <c r="X124" s="1">
        <f t="shared" si="25"/>
        <v>-2.3438043722567858E-2</v>
      </c>
      <c r="Y124" s="1">
        <f t="shared" si="26"/>
        <v>3.2743058337771913E-3</v>
      </c>
      <c r="Z124" s="1">
        <f t="shared" si="27"/>
        <v>0</v>
      </c>
      <c r="AA124" s="24">
        <f t="shared" si="28"/>
        <v>-2.9735743006855664E-3</v>
      </c>
      <c r="AD124" s="113" t="s">
        <v>44</v>
      </c>
      <c r="AE124" s="116">
        <f>(AE122 - AP6)/AE123</f>
        <v>1.7973946988477751</v>
      </c>
      <c r="AF124" s="116">
        <f>(AF122 - AP6)/AF123</f>
        <v>1.1977578608645756</v>
      </c>
    </row>
    <row r="125" spans="1:47" ht="28" customHeight="1" x14ac:dyDescent="0.2">
      <c r="A125" s="18">
        <v>42181</v>
      </c>
      <c r="B125" s="1">
        <v>117.13011169433589</v>
      </c>
      <c r="C125" s="2">
        <v>41.075466156005859</v>
      </c>
      <c r="D125" s="2">
        <v>438.10000610351562</v>
      </c>
      <c r="E125" s="2">
        <v>531.69000244140625</v>
      </c>
      <c r="F125" s="2">
        <v>88.010002136230469</v>
      </c>
      <c r="G125" s="2">
        <v>93.088569641113281</v>
      </c>
      <c r="H125" s="2">
        <v>20.15268516540527</v>
      </c>
      <c r="I125" s="2">
        <v>89.340225219726562</v>
      </c>
      <c r="J125" s="2">
        <v>126.870002746582</v>
      </c>
      <c r="K125" s="2">
        <v>678</v>
      </c>
      <c r="L125" s="2">
        <v>250.99000549316409</v>
      </c>
      <c r="M125" s="2">
        <v>4.999999888241291E-3</v>
      </c>
      <c r="N125" s="3">
        <v>2101.489990234375</v>
      </c>
      <c r="O125" s="1">
        <f t="shared" si="16"/>
        <v>-5.8825418672825425E-3</v>
      </c>
      <c r="P125" s="1">
        <f t="shared" si="17"/>
        <v>-8.543367175938732E-3</v>
      </c>
      <c r="Q125" s="1">
        <f t="shared" si="18"/>
        <v>-4.5444216593116815E-3</v>
      </c>
      <c r="R125" s="1">
        <f t="shared" si="19"/>
        <v>-6.6139382256641399E-3</v>
      </c>
      <c r="S125" s="1">
        <f t="shared" si="20"/>
        <v>3.4097270007116265E-4</v>
      </c>
      <c r="T125" s="1">
        <f t="shared" si="21"/>
        <v>-1.8999150077800286E-2</v>
      </c>
      <c r="U125" s="1">
        <f t="shared" si="22"/>
        <v>-2.031205927857882E-2</v>
      </c>
      <c r="V125" s="1">
        <f t="shared" si="23"/>
        <v>1.2345424994812948E-2</v>
      </c>
      <c r="W125" s="1">
        <f t="shared" si="24"/>
        <v>-1.153099561008164E-2</v>
      </c>
      <c r="X125" s="1">
        <f t="shared" si="25"/>
        <v>-1.6933289740432844E-3</v>
      </c>
      <c r="Y125" s="1">
        <f t="shared" si="26"/>
        <v>3.0362043114533499E-2</v>
      </c>
      <c r="Z125" s="1">
        <f t="shared" si="27"/>
        <v>0</v>
      </c>
      <c r="AA125" s="24">
        <f t="shared" si="28"/>
        <v>-3.9007964406712059E-4</v>
      </c>
      <c r="AD125" s="111" t="s">
        <v>64</v>
      </c>
      <c r="AE125" s="112">
        <f xml:space="preserve"> 0.9 * AE122 + 0.1 * AP6</f>
        <v>0.47767303482575685</v>
      </c>
      <c r="AF125" s="112">
        <f xml:space="preserve"> 0.9 * AF122 + 0.1 * AP6</f>
        <v>0.25545908786811516</v>
      </c>
    </row>
    <row r="126" spans="1:47" ht="25" customHeight="1" x14ac:dyDescent="0.2">
      <c r="A126" s="18">
        <v>42184</v>
      </c>
      <c r="B126" s="1">
        <v>115.0786056518555</v>
      </c>
      <c r="C126" s="2">
        <v>40.267753601074219</v>
      </c>
      <c r="D126" s="2">
        <v>429.8599853515625</v>
      </c>
      <c r="E126" s="2">
        <v>521.52001953125</v>
      </c>
      <c r="F126" s="2">
        <v>85.800003051757812</v>
      </c>
      <c r="G126" s="2">
        <v>92.231430053710938</v>
      </c>
      <c r="H126" s="2">
        <v>19.55024337768555</v>
      </c>
      <c r="I126" s="2">
        <v>88.143722534179688</v>
      </c>
      <c r="J126" s="2">
        <v>122.0299987792969</v>
      </c>
      <c r="K126" s="2">
        <v>665.45001220703125</v>
      </c>
      <c r="L126" s="2">
        <v>263.07199096679688</v>
      </c>
      <c r="M126" s="2">
        <v>4.999999888241291E-3</v>
      </c>
      <c r="N126" s="3">
        <v>2057.639892578125</v>
      </c>
      <c r="O126" s="1">
        <f t="shared" si="16"/>
        <v>-1.7514762112018079E-2</v>
      </c>
      <c r="P126" s="1">
        <f t="shared" si="17"/>
        <v>-1.9664111707556109E-2</v>
      </c>
      <c r="Q126" s="1">
        <f t="shared" si="18"/>
        <v>-1.8808538318089263E-2</v>
      </c>
      <c r="R126" s="1">
        <f t="shared" si="19"/>
        <v>-1.9127654955816142E-2</v>
      </c>
      <c r="S126" s="1">
        <f t="shared" si="20"/>
        <v>-2.511077185354238E-2</v>
      </c>
      <c r="T126" s="1">
        <f t="shared" si="21"/>
        <v>-9.2077855606429448E-3</v>
      </c>
      <c r="U126" s="1">
        <f t="shared" si="22"/>
        <v>-2.9893871847603171E-2</v>
      </c>
      <c r="V126" s="1">
        <f t="shared" si="23"/>
        <v>-1.3392653562313672E-2</v>
      </c>
      <c r="W126" s="1">
        <f t="shared" si="24"/>
        <v>-3.8149317115983905E-2</v>
      </c>
      <c r="X126" s="1">
        <f t="shared" si="25"/>
        <v>-1.8510306479304961E-2</v>
      </c>
      <c r="Y126" s="1">
        <f t="shared" si="26"/>
        <v>4.8137317061263785E-2</v>
      </c>
      <c r="Z126" s="1">
        <f t="shared" si="27"/>
        <v>0</v>
      </c>
      <c r="AA126" s="24">
        <f t="shared" si="28"/>
        <v>-2.0866193919562459E-2</v>
      </c>
      <c r="AD126" s="113" t="s">
        <v>65</v>
      </c>
      <c r="AE126" s="114">
        <f>(0.9^2 *AE123^2)^(1/2)</f>
        <v>0.24245935622794113</v>
      </c>
      <c r="AF126" s="114">
        <f>(0.9^2 *AF123^2)^(1/2)</f>
        <v>0.17831752275734178</v>
      </c>
    </row>
    <row r="127" spans="1:47" ht="24" customHeight="1" x14ac:dyDescent="0.2">
      <c r="A127" s="18">
        <v>42185</v>
      </c>
      <c r="B127" s="1">
        <v>115.91030120849609</v>
      </c>
      <c r="C127" s="2">
        <v>40.068099975585938</v>
      </c>
      <c r="D127" s="2">
        <v>434.08999633789062</v>
      </c>
      <c r="E127" s="2">
        <v>520.510009765625</v>
      </c>
      <c r="F127" s="2">
        <v>85.769996643066406</v>
      </c>
      <c r="G127" s="2">
        <v>93.84857177734375</v>
      </c>
      <c r="H127" s="2">
        <v>19.540529251098629</v>
      </c>
      <c r="I127" s="2">
        <v>88.250732421875</v>
      </c>
      <c r="J127" s="2">
        <v>123.48000335693359</v>
      </c>
      <c r="K127" s="2">
        <v>671.6500244140625</v>
      </c>
      <c r="L127" s="2">
        <v>258.62100219726562</v>
      </c>
      <c r="M127" s="2">
        <v>9.9999997764825821E-3</v>
      </c>
      <c r="N127" s="3">
        <v>2063.110107421875</v>
      </c>
      <c r="O127" s="1">
        <f t="shared" si="16"/>
        <v>7.2271952890765601E-3</v>
      </c>
      <c r="P127" s="1">
        <f t="shared" si="17"/>
        <v>-4.9581515638099649E-3</v>
      </c>
      <c r="Q127" s="1">
        <f t="shared" si="18"/>
        <v>9.8404390510287154E-3</v>
      </c>
      <c r="R127" s="1">
        <f t="shared" si="19"/>
        <v>-1.9366653777410647E-3</v>
      </c>
      <c r="S127" s="1">
        <f t="shared" si="20"/>
        <v>-3.4972503058428028E-4</v>
      </c>
      <c r="T127" s="1">
        <f t="shared" si="21"/>
        <v>1.7533521085936421E-2</v>
      </c>
      <c r="U127" s="1">
        <f t="shared" si="22"/>
        <v>-4.9688008477732915E-4</v>
      </c>
      <c r="V127" s="1">
        <f t="shared" si="23"/>
        <v>1.2140386702390593E-3</v>
      </c>
      <c r="W127" s="1">
        <f t="shared" si="24"/>
        <v>1.1882361649934614E-2</v>
      </c>
      <c r="X127" s="1">
        <f t="shared" si="25"/>
        <v>9.3170217045579484E-3</v>
      </c>
      <c r="Y127" s="1">
        <f t="shared" si="26"/>
        <v>-1.6919280358101751E-2</v>
      </c>
      <c r="Z127" s="1">
        <f t="shared" si="27"/>
        <v>1</v>
      </c>
      <c r="AA127" s="24">
        <f t="shared" si="28"/>
        <v>2.6584898861461426E-3</v>
      </c>
      <c r="AD127" s="115" t="s">
        <v>66</v>
      </c>
      <c r="AE127" s="117">
        <f>(AE125 - AP6)/AE126</f>
        <v>1.7973946988477749</v>
      </c>
      <c r="AF127" s="117">
        <f>(AF125 - AP6)/AF126</f>
        <v>1.1977578608645756</v>
      </c>
    </row>
    <row r="128" spans="1:47" ht="15" customHeight="1" x14ac:dyDescent="0.2">
      <c r="A128" s="18">
        <v>42186</v>
      </c>
      <c r="B128" s="1">
        <v>116.9915084838867</v>
      </c>
      <c r="C128" s="2">
        <v>40.340358734130859</v>
      </c>
      <c r="D128" s="2">
        <v>437.3900146484375</v>
      </c>
      <c r="E128" s="2">
        <v>521.84002685546875</v>
      </c>
      <c r="F128" s="2">
        <v>86.910003662109375</v>
      </c>
      <c r="G128" s="2">
        <v>93.635711669921875</v>
      </c>
      <c r="H128" s="2">
        <v>19.82231330871582</v>
      </c>
      <c r="I128" s="2">
        <v>88.396644592285156</v>
      </c>
      <c r="J128" s="2">
        <v>126.19000244140619</v>
      </c>
      <c r="K128" s="2">
        <v>700.20001220703125</v>
      </c>
      <c r="L128" s="2">
        <v>255.41200256347659</v>
      </c>
      <c r="M128" s="2">
        <v>3.0000000260770321E-3</v>
      </c>
      <c r="N128" s="3">
        <v>2077.419921875</v>
      </c>
      <c r="O128" s="1">
        <f t="shared" si="16"/>
        <v>9.3279653673383756E-3</v>
      </c>
      <c r="P128" s="1">
        <f t="shared" si="17"/>
        <v>6.7949006494147923E-3</v>
      </c>
      <c r="Q128" s="1">
        <f t="shared" si="18"/>
        <v>7.6021524070741808E-3</v>
      </c>
      <c r="R128" s="1">
        <f t="shared" si="19"/>
        <v>2.5552190445725653E-3</v>
      </c>
      <c r="S128" s="1">
        <f t="shared" si="20"/>
        <v>1.329144297145235E-2</v>
      </c>
      <c r="T128" s="1">
        <f t="shared" si="21"/>
        <v>-2.2681230346998094E-3</v>
      </c>
      <c r="U128" s="1">
        <f t="shared" si="22"/>
        <v>1.4420492607760238E-2</v>
      </c>
      <c r="V128" s="1">
        <f t="shared" si="23"/>
        <v>1.6533819766235691E-3</v>
      </c>
      <c r="W128" s="1">
        <f t="shared" si="24"/>
        <v>2.1946865976663732E-2</v>
      </c>
      <c r="X128" s="1">
        <f t="shared" si="25"/>
        <v>4.2507238524818636E-2</v>
      </c>
      <c r="Y128" s="1">
        <f t="shared" si="26"/>
        <v>-1.240811692215682E-2</v>
      </c>
      <c r="Z128" s="1">
        <f t="shared" si="27"/>
        <v>-0.69999999068677399</v>
      </c>
      <c r="AA128" s="24">
        <f t="shared" si="28"/>
        <v>6.936040108400654E-3</v>
      </c>
    </row>
    <row r="129" spans="1:27" ht="15" customHeight="1" x14ac:dyDescent="0.2">
      <c r="A129" s="18">
        <v>42187</v>
      </c>
      <c r="B129" s="1">
        <v>116.8436279296875</v>
      </c>
      <c r="C129" s="2">
        <v>40.294971466064453</v>
      </c>
      <c r="D129" s="2">
        <v>437.70999145507812</v>
      </c>
      <c r="E129" s="2">
        <v>523.4000244140625</v>
      </c>
      <c r="F129" s="2">
        <v>87.290000915527344</v>
      </c>
      <c r="G129" s="2">
        <v>94.044288635253906</v>
      </c>
      <c r="H129" s="2">
        <v>19.841751098632809</v>
      </c>
      <c r="I129" s="2">
        <v>88.036712646484375</v>
      </c>
      <c r="J129" s="2">
        <v>131.25999450683591</v>
      </c>
      <c r="K129" s="2">
        <v>693.1500244140625</v>
      </c>
      <c r="L129" s="2">
        <v>256.33599853515619</v>
      </c>
      <c r="M129" s="2">
        <v>3.0000000260770321E-3</v>
      </c>
      <c r="N129" s="3">
        <v>2076.780029296875</v>
      </c>
      <c r="O129" s="1">
        <f t="shared" si="16"/>
        <v>-1.2640281001212728E-3</v>
      </c>
      <c r="P129" s="1">
        <f t="shared" si="17"/>
        <v>-1.1251081916633376E-3</v>
      </c>
      <c r="Q129" s="1">
        <f t="shared" si="18"/>
        <v>7.3155946849357001E-4</v>
      </c>
      <c r="R129" s="1">
        <f t="shared" si="19"/>
        <v>2.9894172127693519E-3</v>
      </c>
      <c r="S129" s="1">
        <f t="shared" si="20"/>
        <v>4.3723074146369001E-3</v>
      </c>
      <c r="T129" s="1">
        <f t="shared" si="21"/>
        <v>4.3634737008495517E-3</v>
      </c>
      <c r="U129" s="1">
        <f t="shared" si="22"/>
        <v>9.80601487538868E-4</v>
      </c>
      <c r="V129" s="1">
        <f t="shared" si="23"/>
        <v>-4.0717828992368199E-3</v>
      </c>
      <c r="W129" s="1">
        <f t="shared" si="24"/>
        <v>4.017744644853205E-2</v>
      </c>
      <c r="X129" s="1">
        <f t="shared" si="25"/>
        <v>-1.0068534233164561E-2</v>
      </c>
      <c r="Y129" s="1">
        <f t="shared" si="26"/>
        <v>3.6176685606228443E-3</v>
      </c>
      <c r="Z129" s="1">
        <f t="shared" si="27"/>
        <v>0</v>
      </c>
      <c r="AA129" s="24">
        <f t="shared" si="28"/>
        <v>-3.0802274079833047E-4</v>
      </c>
    </row>
    <row r="130" spans="1:27" ht="15" customHeight="1" x14ac:dyDescent="0.2">
      <c r="A130" s="18">
        <v>42191</v>
      </c>
      <c r="B130" s="1">
        <v>116.43703460693359</v>
      </c>
      <c r="C130" s="2">
        <v>40.285900115966797</v>
      </c>
      <c r="D130" s="2">
        <v>436.04000854492188</v>
      </c>
      <c r="E130" s="2">
        <v>522.8599853515625</v>
      </c>
      <c r="F130" s="2">
        <v>87.550003051757812</v>
      </c>
      <c r="G130" s="2">
        <v>94.571426391601562</v>
      </c>
      <c r="H130" s="2">
        <v>19.59882926940918</v>
      </c>
      <c r="I130" s="2">
        <v>89.593170166015625</v>
      </c>
      <c r="J130" s="2">
        <v>128.83000183105469</v>
      </c>
      <c r="K130" s="2">
        <v>675.1500244140625</v>
      </c>
      <c r="L130" s="2">
        <v>266.20700073242188</v>
      </c>
      <c r="M130" s="2">
        <v>4.999999888241291E-3</v>
      </c>
      <c r="N130" s="3">
        <v>2068.760009765625</v>
      </c>
      <c r="O130" s="1">
        <f t="shared" si="16"/>
        <v>-3.4798074140472979E-3</v>
      </c>
      <c r="P130" s="1">
        <f t="shared" si="17"/>
        <v>-2.2512362628912541E-4</v>
      </c>
      <c r="Q130" s="1">
        <f t="shared" si="18"/>
        <v>-3.8152725383414632E-3</v>
      </c>
      <c r="R130" s="1">
        <f t="shared" si="19"/>
        <v>-1.0317902890901731E-3</v>
      </c>
      <c r="S130" s="1">
        <f t="shared" si="20"/>
        <v>2.9786015981609903E-3</v>
      </c>
      <c r="T130" s="1">
        <f t="shared" si="21"/>
        <v>5.6052075463310924E-3</v>
      </c>
      <c r="U130" s="1">
        <f t="shared" si="22"/>
        <v>-1.2242963235254312E-2</v>
      </c>
      <c r="V130" s="1">
        <f t="shared" si="23"/>
        <v>1.7679641512527544E-2</v>
      </c>
      <c r="W130" s="1">
        <f t="shared" si="24"/>
        <v>-1.8512820184939716E-2</v>
      </c>
      <c r="X130" s="1">
        <f t="shared" si="25"/>
        <v>-2.5968404192463046E-2</v>
      </c>
      <c r="Y130" s="1">
        <f t="shared" si="26"/>
        <v>3.8508060723714044E-2</v>
      </c>
      <c r="Z130" s="1">
        <f t="shared" si="27"/>
        <v>0.66666661492652413</v>
      </c>
      <c r="AA130" s="24">
        <f t="shared" si="28"/>
        <v>-3.8617568630825438E-3</v>
      </c>
    </row>
    <row r="131" spans="1:27" ht="15" customHeight="1" x14ac:dyDescent="0.2">
      <c r="A131" s="18">
        <v>42192</v>
      </c>
      <c r="B131" s="1">
        <v>116.15057373046881</v>
      </c>
      <c r="C131" s="2">
        <v>40.204227447509773</v>
      </c>
      <c r="D131" s="2">
        <v>436.72000122070312</v>
      </c>
      <c r="E131" s="2">
        <v>525.02001953125</v>
      </c>
      <c r="F131" s="2">
        <v>87.220001220703125</v>
      </c>
      <c r="G131" s="2">
        <v>94.0914306640625</v>
      </c>
      <c r="H131" s="2">
        <v>19.229593276977539</v>
      </c>
      <c r="I131" s="2">
        <v>89.933631896972656</v>
      </c>
      <c r="J131" s="2">
        <v>127.48000335693359</v>
      </c>
      <c r="K131" s="2">
        <v>651.4000244140625</v>
      </c>
      <c r="L131" s="2">
        <v>270.78500366210938</v>
      </c>
      <c r="M131" s="2">
        <v>9.9999997764825821E-3</v>
      </c>
      <c r="N131" s="3">
        <v>2081.340087890625</v>
      </c>
      <c r="O131" s="1">
        <f t="shared" si="16"/>
        <v>-2.460221332772794E-3</v>
      </c>
      <c r="P131" s="1">
        <f t="shared" si="17"/>
        <v>-2.0273263901742222E-3</v>
      </c>
      <c r="Q131" s="1">
        <f t="shared" si="18"/>
        <v>1.5594731273638196E-3</v>
      </c>
      <c r="R131" s="1">
        <f t="shared" si="19"/>
        <v>4.131190452899336E-3</v>
      </c>
      <c r="S131" s="1">
        <f t="shared" si="20"/>
        <v>-3.7692954831720638E-3</v>
      </c>
      <c r="T131" s="1">
        <f t="shared" si="21"/>
        <v>-5.0754836408144488E-3</v>
      </c>
      <c r="U131" s="1">
        <f t="shared" si="22"/>
        <v>-1.883969635920868E-2</v>
      </c>
      <c r="V131" s="1">
        <f t="shared" si="23"/>
        <v>3.8000857691067313E-3</v>
      </c>
      <c r="W131" s="1">
        <f t="shared" si="24"/>
        <v>-1.0478913722996475E-2</v>
      </c>
      <c r="X131" s="1">
        <f t="shared" si="25"/>
        <v>-3.517736672025118E-2</v>
      </c>
      <c r="Y131" s="1">
        <f t="shared" si="26"/>
        <v>1.7197154534223102E-2</v>
      </c>
      <c r="Z131" s="1">
        <f t="shared" si="27"/>
        <v>1</v>
      </c>
      <c r="AA131" s="24">
        <f t="shared" si="28"/>
        <v>6.0809751085748598E-3</v>
      </c>
    </row>
    <row r="132" spans="1:27" ht="15" customHeight="1" x14ac:dyDescent="0.2">
      <c r="A132" s="18">
        <v>42193</v>
      </c>
      <c r="B132" s="1">
        <v>113.2673645019531</v>
      </c>
      <c r="C132" s="2">
        <v>40.149776458740227</v>
      </c>
      <c r="D132" s="2">
        <v>429.70001220703119</v>
      </c>
      <c r="E132" s="2">
        <v>516.83001708984375</v>
      </c>
      <c r="F132" s="2">
        <v>85.650001525878906</v>
      </c>
      <c r="G132" s="2">
        <v>93.50714111328125</v>
      </c>
      <c r="H132" s="2">
        <v>19.09355354309082</v>
      </c>
      <c r="I132" s="2">
        <v>88.56201171875</v>
      </c>
      <c r="J132" s="2">
        <v>121.5400009155273</v>
      </c>
      <c r="K132" s="2">
        <v>652.5</v>
      </c>
      <c r="L132" s="2">
        <v>269.22799682617188</v>
      </c>
      <c r="M132" s="2">
        <v>9.9999997764825821E-3</v>
      </c>
      <c r="N132" s="3">
        <v>2046.680053710938</v>
      </c>
      <c r="O132" s="1">
        <f t="shared" si="16"/>
        <v>-2.4823030450166317E-2</v>
      </c>
      <c r="P132" s="1">
        <f t="shared" si="17"/>
        <v>-1.3543597832003096E-3</v>
      </c>
      <c r="Q132" s="1">
        <f t="shared" si="18"/>
        <v>-1.6074347394325672E-2</v>
      </c>
      <c r="R132" s="1">
        <f t="shared" si="19"/>
        <v>-1.559940980673169E-2</v>
      </c>
      <c r="S132" s="1">
        <f t="shared" si="20"/>
        <v>-1.8000454859562143E-2</v>
      </c>
      <c r="T132" s="1">
        <f t="shared" si="21"/>
        <v>-6.2098062135685916E-3</v>
      </c>
      <c r="U132" s="1">
        <f t="shared" si="22"/>
        <v>-7.0744987648589941E-3</v>
      </c>
      <c r="V132" s="1">
        <f t="shared" si="23"/>
        <v>-1.5251470993565275E-2</v>
      </c>
      <c r="W132" s="1">
        <f t="shared" si="24"/>
        <v>-4.6595562323408224E-2</v>
      </c>
      <c r="X132" s="1">
        <f t="shared" si="25"/>
        <v>1.6886330130658767E-3</v>
      </c>
      <c r="Y132" s="1">
        <f t="shared" si="26"/>
        <v>-5.7499743888341781E-3</v>
      </c>
      <c r="Z132" s="1">
        <f t="shared" si="27"/>
        <v>0</v>
      </c>
      <c r="AA132" s="24">
        <f t="shared" si="28"/>
        <v>-1.6652749054006821E-2</v>
      </c>
    </row>
    <row r="133" spans="1:27" x14ac:dyDescent="0.2">
      <c r="A133" s="18">
        <v>42194</v>
      </c>
      <c r="B133" s="1">
        <v>110.9571151733398</v>
      </c>
      <c r="C133" s="2">
        <v>40.403892517089837</v>
      </c>
      <c r="D133" s="2">
        <v>434.3900146484375</v>
      </c>
      <c r="E133" s="2">
        <v>520.67999267578125</v>
      </c>
      <c r="F133" s="2">
        <v>85.879997253417969</v>
      </c>
      <c r="G133" s="2">
        <v>95.727142333984375</v>
      </c>
      <c r="H133" s="2">
        <v>18.860353469848629</v>
      </c>
      <c r="I133" s="2">
        <v>89.145675659179688</v>
      </c>
      <c r="J133" s="2">
        <v>120.88999938964839</v>
      </c>
      <c r="K133" s="2">
        <v>637</v>
      </c>
      <c r="L133" s="2">
        <v>284.89401245117188</v>
      </c>
      <c r="M133" s="2">
        <v>8.0000003799796104E-3</v>
      </c>
      <c r="N133" s="3">
        <v>2051.31005859375</v>
      </c>
      <c r="O133" s="1">
        <f t="shared" si="16"/>
        <v>-2.0396425208370261E-2</v>
      </c>
      <c r="P133" s="1">
        <f t="shared" si="17"/>
        <v>6.3292023209831072E-3</v>
      </c>
      <c r="Q133" s="1">
        <f t="shared" si="18"/>
        <v>1.0914596947106059E-2</v>
      </c>
      <c r="R133" s="1">
        <f t="shared" si="19"/>
        <v>7.4492104920993452E-3</v>
      </c>
      <c r="S133" s="1">
        <f t="shared" si="20"/>
        <v>2.6852974132121066E-3</v>
      </c>
      <c r="T133" s="1">
        <f t="shared" si="21"/>
        <v>2.3741515292544868E-2</v>
      </c>
      <c r="U133" s="1">
        <f t="shared" si="22"/>
        <v>-1.2213550123914785E-2</v>
      </c>
      <c r="V133" s="1">
        <f t="shared" si="23"/>
        <v>6.59045485871812E-3</v>
      </c>
      <c r="W133" s="1">
        <f t="shared" si="24"/>
        <v>-5.3480460834509636E-3</v>
      </c>
      <c r="X133" s="1">
        <f t="shared" si="25"/>
        <v>-2.3754789272030674E-2</v>
      </c>
      <c r="Y133" s="1">
        <f t="shared" si="26"/>
        <v>5.8188657233574581E-2</v>
      </c>
      <c r="Z133" s="1">
        <f t="shared" si="27"/>
        <v>-0.19999994412064426</v>
      </c>
      <c r="AA133" s="24">
        <f t="shared" si="28"/>
        <v>2.2622025726088957E-3</v>
      </c>
    </row>
    <row r="134" spans="1:27" x14ac:dyDescent="0.2">
      <c r="A134" s="18">
        <v>42195</v>
      </c>
      <c r="B134" s="1">
        <v>113.923469543457</v>
      </c>
      <c r="C134" s="2">
        <v>40.485569000244141</v>
      </c>
      <c r="D134" s="2">
        <v>443.510009765625</v>
      </c>
      <c r="E134" s="2">
        <v>530.1300048828125</v>
      </c>
      <c r="F134" s="2">
        <v>87.949996948242188</v>
      </c>
      <c r="G134" s="2">
        <v>97.228569030761719</v>
      </c>
      <c r="H134" s="2">
        <v>19.19072151184082</v>
      </c>
      <c r="I134" s="2">
        <v>90.439483642578125</v>
      </c>
      <c r="J134" s="2">
        <v>122.9499969482422</v>
      </c>
      <c r="K134" s="2">
        <v>649.3499755859375</v>
      </c>
      <c r="L134" s="2">
        <v>293.114990234375</v>
      </c>
      <c r="M134" s="2">
        <v>8.0000003799796104E-3</v>
      </c>
      <c r="N134" s="3">
        <v>2076.6201171875</v>
      </c>
      <c r="O134" s="1">
        <f t="shared" ref="O134:O197" si="30">(B134/B133)-1</f>
        <v>2.673424201307939E-2</v>
      </c>
      <c r="P134" s="1">
        <f t="shared" si="17"/>
        <v>2.0215003571686374E-3</v>
      </c>
      <c r="Q134" s="1">
        <f t="shared" si="18"/>
        <v>2.0994946498870348E-2</v>
      </c>
      <c r="R134" s="1">
        <f t="shared" si="19"/>
        <v>1.8149366866330841E-2</v>
      </c>
      <c r="S134" s="1">
        <f t="shared" si="20"/>
        <v>2.4103397310505148E-2</v>
      </c>
      <c r="T134" s="1">
        <f t="shared" si="21"/>
        <v>1.5684440798817478E-2</v>
      </c>
      <c r="U134" s="1">
        <f t="shared" si="22"/>
        <v>1.7516535017243262E-2</v>
      </c>
      <c r="V134" s="1">
        <f t="shared" si="23"/>
        <v>1.4513412723965446E-2</v>
      </c>
      <c r="W134" s="1">
        <f t="shared" si="24"/>
        <v>1.7040264446971376E-2</v>
      </c>
      <c r="X134" s="1">
        <f t="shared" si="25"/>
        <v>1.9387716775412178E-2</v>
      </c>
      <c r="Y134" s="1">
        <f t="shared" si="26"/>
        <v>2.8856267327177054E-2</v>
      </c>
      <c r="Z134" s="1">
        <f t="shared" si="27"/>
        <v>0</v>
      </c>
      <c r="AA134" s="24">
        <f t="shared" si="28"/>
        <v>1.2338485100151564E-2</v>
      </c>
    </row>
    <row r="135" spans="1:27" x14ac:dyDescent="0.2">
      <c r="A135" s="18">
        <v>42198</v>
      </c>
      <c r="B135" s="1">
        <v>116.1228485107422</v>
      </c>
      <c r="C135" s="2">
        <v>41.32958984375</v>
      </c>
      <c r="D135" s="2">
        <v>455.57000732421881</v>
      </c>
      <c r="E135" s="2">
        <v>546.54998779296875</v>
      </c>
      <c r="F135" s="2">
        <v>90.099998474121094</v>
      </c>
      <c r="G135" s="2">
        <v>101.08714294433589</v>
      </c>
      <c r="H135" s="2">
        <v>19.31704139709473</v>
      </c>
      <c r="I135" s="2">
        <v>92.229400634765625</v>
      </c>
      <c r="J135" s="2">
        <v>124.2399978637695</v>
      </c>
      <c r="K135" s="2">
        <v>657.95001220703125</v>
      </c>
      <c r="L135" s="2">
        <v>287.4639892578125</v>
      </c>
      <c r="M135" s="2">
        <v>8.0000003799796104E-3</v>
      </c>
      <c r="N135" s="3">
        <v>2099.60009765625</v>
      </c>
      <c r="O135" s="1">
        <f t="shared" si="30"/>
        <v>1.930575829632919E-2</v>
      </c>
      <c r="P135" s="1">
        <f t="shared" si="17"/>
        <v>2.0847449210872337E-2</v>
      </c>
      <c r="Q135" s="1">
        <f t="shared" si="18"/>
        <v>2.7192165437183613E-2</v>
      </c>
      <c r="R135" s="1">
        <f t="shared" si="19"/>
        <v>3.0973502270987163E-2</v>
      </c>
      <c r="S135" s="1">
        <f t="shared" si="20"/>
        <v>2.4445725986143696E-2</v>
      </c>
      <c r="T135" s="1">
        <f t="shared" si="21"/>
        <v>3.9685598091579122E-2</v>
      </c>
      <c r="U135" s="1">
        <f t="shared" si="22"/>
        <v>6.5823416371275645E-3</v>
      </c>
      <c r="V135" s="1">
        <f t="shared" si="23"/>
        <v>1.9791322551788948E-2</v>
      </c>
      <c r="W135" s="1">
        <f t="shared" si="24"/>
        <v>1.0492077653896592E-2</v>
      </c>
      <c r="X135" s="1">
        <f t="shared" si="25"/>
        <v>1.3244070138500597E-2</v>
      </c>
      <c r="Y135" s="1">
        <f t="shared" si="26"/>
        <v>-1.9279126502687371E-2</v>
      </c>
      <c r="Z135" s="1">
        <f t="shared" si="27"/>
        <v>0</v>
      </c>
      <c r="AA135" s="24">
        <f t="shared" si="28"/>
        <v>1.1066049239604414E-2</v>
      </c>
    </row>
    <row r="136" spans="1:27" x14ac:dyDescent="0.2">
      <c r="A136" s="18">
        <v>42199</v>
      </c>
      <c r="B136" s="1">
        <v>116.0766220092773</v>
      </c>
      <c r="C136" s="2">
        <v>41.402179718017578</v>
      </c>
      <c r="D136" s="2">
        <v>465.57000732421881</v>
      </c>
      <c r="E136" s="2">
        <v>561.0999755859375</v>
      </c>
      <c r="F136" s="2">
        <v>89.680000305175781</v>
      </c>
      <c r="G136" s="2">
        <v>100.3714294433594</v>
      </c>
      <c r="H136" s="2">
        <v>19.326753616333011</v>
      </c>
      <c r="I136" s="2">
        <v>92.141838073730469</v>
      </c>
      <c r="J136" s="2">
        <v>129.44000244140619</v>
      </c>
      <c r="K136" s="2">
        <v>656.0999755859375</v>
      </c>
      <c r="L136" s="2">
        <v>285.82901000976562</v>
      </c>
      <c r="M136" s="2">
        <v>9.9999997764825821E-3</v>
      </c>
      <c r="N136" s="3">
        <v>2108.949951171875</v>
      </c>
      <c r="O136" s="1">
        <f t="shared" si="30"/>
        <v>-3.9808273787411697E-4</v>
      </c>
      <c r="P136" s="1">
        <f t="shared" si="17"/>
        <v>1.7563657065557958E-3</v>
      </c>
      <c r="Q136" s="1">
        <f t="shared" si="18"/>
        <v>2.1950523167086455E-2</v>
      </c>
      <c r="R136" s="1">
        <f t="shared" si="19"/>
        <v>2.6621513343588754E-2</v>
      </c>
      <c r="S136" s="1">
        <f t="shared" si="20"/>
        <v>-4.6614669928761732E-3</v>
      </c>
      <c r="T136" s="1">
        <f t="shared" si="21"/>
        <v>-7.0801635117000439E-3</v>
      </c>
      <c r="U136" s="1">
        <f t="shared" si="22"/>
        <v>5.0277985322022545E-4</v>
      </c>
      <c r="V136" s="1">
        <f t="shared" si="23"/>
        <v>-9.4939965382523361E-4</v>
      </c>
      <c r="W136" s="1">
        <f t="shared" si="24"/>
        <v>4.1854512774046837E-2</v>
      </c>
      <c r="X136" s="1">
        <f t="shared" si="25"/>
        <v>-2.8118194190588364E-3</v>
      </c>
      <c r="Y136" s="1">
        <f t="shared" si="26"/>
        <v>-5.687596739571199E-3</v>
      </c>
      <c r="Z136" s="1">
        <f t="shared" si="27"/>
        <v>0.24999991268851285</v>
      </c>
      <c r="AA136" s="24">
        <f t="shared" si="28"/>
        <v>4.4531592116336949E-3</v>
      </c>
    </row>
    <row r="137" spans="1:27" x14ac:dyDescent="0.2">
      <c r="A137" s="18">
        <v>42200</v>
      </c>
      <c r="B137" s="1">
        <v>117.19480895996089</v>
      </c>
      <c r="C137" s="2">
        <v>41.529243469238281</v>
      </c>
      <c r="D137" s="2">
        <v>461.19000244140619</v>
      </c>
      <c r="E137" s="2">
        <v>560.219970703125</v>
      </c>
      <c r="F137" s="2">
        <v>89.760002136230469</v>
      </c>
      <c r="G137" s="2">
        <v>98.129997253417969</v>
      </c>
      <c r="H137" s="2">
        <v>19.19072151184082</v>
      </c>
      <c r="I137" s="2">
        <v>91.558181762695312</v>
      </c>
      <c r="J137" s="2">
        <v>133.5299987792969</v>
      </c>
      <c r="K137" s="2">
        <v>641.9000244140625</v>
      </c>
      <c r="L137" s="2">
        <v>278.0889892578125</v>
      </c>
      <c r="M137" s="2">
        <v>1.30000002682209E-2</v>
      </c>
      <c r="N137" s="3">
        <v>2107.39990234375</v>
      </c>
      <c r="O137" s="1">
        <f t="shared" si="30"/>
        <v>9.6331796302120409E-3</v>
      </c>
      <c r="P137" s="1">
        <f t="shared" si="17"/>
        <v>3.0690111507680751E-3</v>
      </c>
      <c r="Q137" s="1">
        <f t="shared" si="18"/>
        <v>-9.4078330088012141E-3</v>
      </c>
      <c r="R137" s="1">
        <f t="shared" si="19"/>
        <v>-1.5683566585322772E-3</v>
      </c>
      <c r="S137" s="1">
        <f t="shared" si="20"/>
        <v>8.9208107473726095E-4</v>
      </c>
      <c r="T137" s="1">
        <f t="shared" si="21"/>
        <v>-2.2331376591645524E-2</v>
      </c>
      <c r="U137" s="1">
        <f t="shared" si="22"/>
        <v>-7.0385387630351737E-3</v>
      </c>
      <c r="V137" s="1">
        <f t="shared" si="23"/>
        <v>-6.3343245938736192E-3</v>
      </c>
      <c r="W137" s="1">
        <f t="shared" si="24"/>
        <v>3.1597622533591441E-2</v>
      </c>
      <c r="X137" s="1">
        <f t="shared" si="25"/>
        <v>-2.1642968602755386E-2</v>
      </c>
      <c r="Y137" s="1">
        <f t="shared" si="26"/>
        <v>-2.7079199384585473E-2</v>
      </c>
      <c r="Z137" s="1">
        <f t="shared" si="27"/>
        <v>0.30000005587935563</v>
      </c>
      <c r="AA137" s="24">
        <f t="shared" si="28"/>
        <v>-7.3498606605804095E-4</v>
      </c>
    </row>
    <row r="138" spans="1:27" x14ac:dyDescent="0.2">
      <c r="A138" s="18">
        <v>42201</v>
      </c>
      <c r="B138" s="1">
        <v>118.7565460205078</v>
      </c>
      <c r="C138" s="2">
        <v>42.346035003662109</v>
      </c>
      <c r="D138" s="2">
        <v>475.48001098632812</v>
      </c>
      <c r="E138" s="2">
        <v>579.8499755859375</v>
      </c>
      <c r="F138" s="2">
        <v>90.849998474121094</v>
      </c>
      <c r="G138" s="2">
        <v>115.80999755859381</v>
      </c>
      <c r="H138" s="2">
        <v>19.61826133728027</v>
      </c>
      <c r="I138" s="2">
        <v>91.188522338867188</v>
      </c>
      <c r="J138" s="2">
        <v>133.8999938964844</v>
      </c>
      <c r="K138" s="2">
        <v>630.95001220703125</v>
      </c>
      <c r="L138" s="2">
        <v>279.47198486328119</v>
      </c>
      <c r="M138" s="2">
        <v>9.9999997764825821E-3</v>
      </c>
      <c r="N138" s="3">
        <v>2124.2900390625</v>
      </c>
      <c r="O138" s="1">
        <f t="shared" si="30"/>
        <v>1.3325991777336066E-2</v>
      </c>
      <c r="P138" s="1">
        <f t="shared" si="17"/>
        <v>1.9667864526086154E-2</v>
      </c>
      <c r="Q138" s="1">
        <f t="shared" si="18"/>
        <v>3.0985078751219142E-2</v>
      </c>
      <c r="R138" s="1">
        <f t="shared" si="19"/>
        <v>3.5039816338884089E-2</v>
      </c>
      <c r="S138" s="1">
        <f t="shared" si="20"/>
        <v>1.2143452673233135E-2</v>
      </c>
      <c r="T138" s="1">
        <f t="shared" si="21"/>
        <v>0.18016917150744161</v>
      </c>
      <c r="U138" s="1">
        <f t="shared" si="22"/>
        <v>2.2278465412342907E-2</v>
      </c>
      <c r="V138" s="1">
        <f t="shared" si="23"/>
        <v>-4.0374264397935455E-3</v>
      </c>
      <c r="W138" s="1">
        <f t="shared" si="24"/>
        <v>2.7708763616409726E-3</v>
      </c>
      <c r="X138" s="1">
        <f t="shared" si="25"/>
        <v>-1.7058750257918476E-2</v>
      </c>
      <c r="Y138" s="1">
        <f t="shared" si="26"/>
        <v>4.9732123848547083E-3</v>
      </c>
      <c r="Z138" s="1">
        <f t="shared" si="27"/>
        <v>-0.23076926383393681</v>
      </c>
      <c r="AA138" s="24">
        <f t="shared" si="28"/>
        <v>8.0146804125622584E-3</v>
      </c>
    </row>
    <row r="139" spans="1:27" x14ac:dyDescent="0.2">
      <c r="A139" s="18">
        <v>42202</v>
      </c>
      <c r="B139" s="1">
        <v>119.78228759765619</v>
      </c>
      <c r="C139" s="2">
        <v>42.309734344482422</v>
      </c>
      <c r="D139" s="2">
        <v>483.010009765625</v>
      </c>
      <c r="E139" s="2">
        <v>672.92999267578125</v>
      </c>
      <c r="F139" s="2">
        <v>94.970001220703125</v>
      </c>
      <c r="G139" s="2">
        <v>114.76999664306641</v>
      </c>
      <c r="H139" s="2">
        <v>19.50165939331055</v>
      </c>
      <c r="I139" s="2">
        <v>90.702125549316406</v>
      </c>
      <c r="J139" s="2">
        <v>134.16999816894531</v>
      </c>
      <c r="K139" s="2">
        <v>618</v>
      </c>
      <c r="L139" s="2">
        <v>274.9010009765625</v>
      </c>
      <c r="M139" s="2">
        <v>1.30000002682209E-2</v>
      </c>
      <c r="N139" s="3">
        <v>2126.639892578125</v>
      </c>
      <c r="O139" s="1">
        <f t="shared" si="30"/>
        <v>8.6373476791019588E-3</v>
      </c>
      <c r="P139" s="1">
        <f t="shared" si="17"/>
        <v>-8.5723868070641807E-4</v>
      </c>
      <c r="Q139" s="1">
        <f t="shared" si="18"/>
        <v>1.5836625316123731E-2</v>
      </c>
      <c r="R139" s="1">
        <f t="shared" si="19"/>
        <v>0.16052430975061527</v>
      </c>
      <c r="S139" s="1">
        <f t="shared" si="20"/>
        <v>4.5349508153878837E-2</v>
      </c>
      <c r="T139" s="1">
        <f t="shared" si="21"/>
        <v>-8.9802343273620577E-3</v>
      </c>
      <c r="U139" s="1">
        <f t="shared" si="22"/>
        <v>-5.9435411714158226E-3</v>
      </c>
      <c r="V139" s="1">
        <f t="shared" si="23"/>
        <v>-5.3339694193450526E-3</v>
      </c>
      <c r="W139" s="1">
        <f t="shared" si="24"/>
        <v>2.0164621715341724E-3</v>
      </c>
      <c r="X139" s="1">
        <f t="shared" si="25"/>
        <v>-2.0524624703203931E-2</v>
      </c>
      <c r="Y139" s="1">
        <f t="shared" si="26"/>
        <v>-1.6355785675458034E-2</v>
      </c>
      <c r="Z139" s="1">
        <f t="shared" si="27"/>
        <v>0.30000005587935563</v>
      </c>
      <c r="AA139" s="24">
        <f t="shared" si="28"/>
        <v>1.1061829940426371E-3</v>
      </c>
    </row>
    <row r="140" spans="1:27" x14ac:dyDescent="0.2">
      <c r="A140" s="18">
        <v>42205</v>
      </c>
      <c r="B140" s="1">
        <v>122.04636383056641</v>
      </c>
      <c r="C140" s="2">
        <v>42.581993103027337</v>
      </c>
      <c r="D140" s="2">
        <v>488.10000610351562</v>
      </c>
      <c r="E140" s="2">
        <v>663.02001953125</v>
      </c>
      <c r="F140" s="2">
        <v>97.910003662109375</v>
      </c>
      <c r="G140" s="2">
        <v>110.5500030517578</v>
      </c>
      <c r="H140" s="2">
        <v>19.142143249511719</v>
      </c>
      <c r="I140" s="2">
        <v>90.634033203125</v>
      </c>
      <c r="J140" s="2">
        <v>133.4700012207031</v>
      </c>
      <c r="K140" s="2">
        <v>611.04998779296875</v>
      </c>
      <c r="L140" s="2">
        <v>275.8330078125</v>
      </c>
      <c r="M140" s="2">
        <v>2.300000004470348E-2</v>
      </c>
      <c r="N140" s="3">
        <v>2128.280029296875</v>
      </c>
      <c r="O140" s="1">
        <f t="shared" si="30"/>
        <v>1.8901594537208632E-2</v>
      </c>
      <c r="P140" s="1">
        <f t="shared" si="17"/>
        <v>6.4348964313556412E-3</v>
      </c>
      <c r="Q140" s="1">
        <f t="shared" si="18"/>
        <v>1.0538076302726074E-2</v>
      </c>
      <c r="R140" s="1">
        <f t="shared" si="19"/>
        <v>-1.472660343927612E-2</v>
      </c>
      <c r="S140" s="1">
        <f t="shared" si="20"/>
        <v>3.0957169670598361E-2</v>
      </c>
      <c r="T140" s="1">
        <f t="shared" si="21"/>
        <v>-3.676913579106178E-2</v>
      </c>
      <c r="U140" s="1">
        <f t="shared" si="22"/>
        <v>-1.8435156544788889E-2</v>
      </c>
      <c r="V140" s="1">
        <f t="shared" si="23"/>
        <v>-7.5072492269634417E-4</v>
      </c>
      <c r="W140" s="1">
        <f t="shared" si="24"/>
        <v>-5.2172390086849818E-3</v>
      </c>
      <c r="X140" s="1">
        <f t="shared" si="25"/>
        <v>-1.124597444503439E-2</v>
      </c>
      <c r="Y140" s="1">
        <f t="shared" si="26"/>
        <v>3.39033627606522E-3</v>
      </c>
      <c r="Z140" s="1">
        <f t="shared" si="27"/>
        <v>0.76923073616606308</v>
      </c>
      <c r="AA140" s="24">
        <f t="shared" si="28"/>
        <v>7.7123387202227001E-4</v>
      </c>
    </row>
    <row r="141" spans="1:27" x14ac:dyDescent="0.2">
      <c r="A141" s="18">
        <v>42206</v>
      </c>
      <c r="B141" s="1">
        <v>120.8265380859375</v>
      </c>
      <c r="C141" s="2">
        <v>42.908710479736328</v>
      </c>
      <c r="D141" s="2">
        <v>488</v>
      </c>
      <c r="E141" s="2">
        <v>662.29998779296875</v>
      </c>
      <c r="F141" s="2">
        <v>98.389999389648438</v>
      </c>
      <c r="G141" s="2">
        <v>112.5100021362305</v>
      </c>
      <c r="H141" s="2">
        <v>19.229593276977539</v>
      </c>
      <c r="I141" s="2">
        <v>89.76824951171875</v>
      </c>
      <c r="J141" s="2">
        <v>130.9700012207031</v>
      </c>
      <c r="K141" s="2">
        <v>628.45001220703125</v>
      </c>
      <c r="L141" s="2">
        <v>277.22198486328119</v>
      </c>
      <c r="M141" s="2">
        <v>2.999999932944775E-2</v>
      </c>
      <c r="N141" s="3">
        <v>2119.2099609375</v>
      </c>
      <c r="O141" s="1">
        <f t="shared" si="30"/>
        <v>-9.9947733495965307E-3</v>
      </c>
      <c r="P141" s="1">
        <f t="shared" si="17"/>
        <v>7.6726652018963559E-3</v>
      </c>
      <c r="Q141" s="1">
        <f t="shared" si="18"/>
        <v>-2.0488855206945988E-4</v>
      </c>
      <c r="R141" s="1">
        <f t="shared" si="19"/>
        <v>-1.0859879295805897E-3</v>
      </c>
      <c r="S141" s="1">
        <f t="shared" si="20"/>
        <v>4.9024176242045137E-3</v>
      </c>
      <c r="T141" s="1">
        <f t="shared" si="21"/>
        <v>1.772952537644934E-2</v>
      </c>
      <c r="U141" s="1">
        <f t="shared" si="22"/>
        <v>4.5684553879854484E-3</v>
      </c>
      <c r="V141" s="1">
        <f t="shared" si="23"/>
        <v>-9.5525230513122672E-3</v>
      </c>
      <c r="W141" s="1">
        <f t="shared" si="24"/>
        <v>-1.8730800757737698E-2</v>
      </c>
      <c r="X141" s="1">
        <f t="shared" si="25"/>
        <v>2.8475615353351191E-2</v>
      </c>
      <c r="Y141" s="1">
        <f t="shared" si="26"/>
        <v>5.0355722899029232E-3</v>
      </c>
      <c r="Z141" s="1">
        <f t="shared" si="27"/>
        <v>0.30434779439734183</v>
      </c>
      <c r="AA141" s="24">
        <f t="shared" si="28"/>
        <v>-4.2616893616069795E-3</v>
      </c>
    </row>
    <row r="142" spans="1:27" x14ac:dyDescent="0.2">
      <c r="A142" s="18">
        <v>42207</v>
      </c>
      <c r="B142" s="1">
        <v>115.7162322998047</v>
      </c>
      <c r="C142" s="2">
        <v>41.32958984375</v>
      </c>
      <c r="D142" s="2">
        <v>488.26998901367188</v>
      </c>
      <c r="E142" s="2">
        <v>662.0999755859375</v>
      </c>
      <c r="F142" s="2">
        <v>97.040000915527344</v>
      </c>
      <c r="G142" s="2">
        <v>111.5</v>
      </c>
      <c r="H142" s="2">
        <v>18.860353469848629</v>
      </c>
      <c r="I142" s="2">
        <v>90.731315612792969</v>
      </c>
      <c r="J142" s="2">
        <v>131.02000427246091</v>
      </c>
      <c r="K142" s="2">
        <v>625.75</v>
      </c>
      <c r="L142" s="2">
        <v>276.04901123046881</v>
      </c>
      <c r="M142" s="2">
        <v>2.999999932944775E-2</v>
      </c>
      <c r="N142" s="3">
        <v>2114.14990234375</v>
      </c>
      <c r="O142" s="1">
        <f t="shared" si="30"/>
        <v>-4.2294564315813687E-2</v>
      </c>
      <c r="P142" s="1">
        <f t="shared" si="17"/>
        <v>-3.6801866528523797E-2</v>
      </c>
      <c r="Q142" s="1">
        <f t="shared" si="18"/>
        <v>5.5325617555701534E-4</v>
      </c>
      <c r="R142" s="1">
        <f t="shared" si="19"/>
        <v>-3.0199639244710141E-4</v>
      </c>
      <c r="S142" s="1">
        <f t="shared" si="20"/>
        <v>-1.3720891172839367E-2</v>
      </c>
      <c r="T142" s="1">
        <f t="shared" si="21"/>
        <v>-8.9769986405968671E-3</v>
      </c>
      <c r="U142" s="1">
        <f t="shared" si="22"/>
        <v>-1.9201644143507668E-2</v>
      </c>
      <c r="V142" s="1">
        <f t="shared" si="23"/>
        <v>1.0728360041692753E-2</v>
      </c>
      <c r="W142" s="1">
        <f t="shared" si="24"/>
        <v>3.8179011446715094E-4</v>
      </c>
      <c r="X142" s="1">
        <f t="shared" si="25"/>
        <v>-4.2963038500853923E-3</v>
      </c>
      <c r="Y142" s="1">
        <f t="shared" si="26"/>
        <v>-4.2311710356985888E-3</v>
      </c>
      <c r="Z142" s="1">
        <f t="shared" si="27"/>
        <v>0</v>
      </c>
      <c r="AA142" s="24">
        <f t="shared" si="28"/>
        <v>-2.3877098952062026E-3</v>
      </c>
    </row>
    <row r="143" spans="1:27" x14ac:dyDescent="0.2">
      <c r="A143" s="18">
        <v>42208</v>
      </c>
      <c r="B143" s="1">
        <v>115.66078186035161</v>
      </c>
      <c r="C143" s="2">
        <v>41.846881866455078</v>
      </c>
      <c r="D143" s="2">
        <v>482.17999267578119</v>
      </c>
      <c r="E143" s="2">
        <v>644.280029296875</v>
      </c>
      <c r="F143" s="2">
        <v>95.44000244140625</v>
      </c>
      <c r="G143" s="2">
        <v>110.09999847412109</v>
      </c>
      <c r="H143" s="2">
        <v>19.09355354309082</v>
      </c>
      <c r="I143" s="2">
        <v>90.779953002929688</v>
      </c>
      <c r="J143" s="2">
        <v>130.8500061035156</v>
      </c>
      <c r="K143" s="2">
        <v>616.8499755859375</v>
      </c>
      <c r="L143" s="2">
        <v>288.27801513671881</v>
      </c>
      <c r="M143" s="2">
        <v>2.999999932944775E-2</v>
      </c>
      <c r="N143" s="3">
        <v>2102.14990234375</v>
      </c>
      <c r="O143" s="1">
        <f t="shared" si="30"/>
        <v>-4.7919326745304858E-4</v>
      </c>
      <c r="P143" s="1">
        <f t="shared" si="17"/>
        <v>1.2516263158205643E-2</v>
      </c>
      <c r="Q143" s="1">
        <f t="shared" si="18"/>
        <v>-1.247260014934104E-2</v>
      </c>
      <c r="R143" s="1">
        <f t="shared" si="19"/>
        <v>-2.6914283259552141E-2</v>
      </c>
      <c r="S143" s="1">
        <f t="shared" si="20"/>
        <v>-1.6488030286746169E-2</v>
      </c>
      <c r="T143" s="1">
        <f t="shared" si="21"/>
        <v>-1.2556067496671819E-2</v>
      </c>
      <c r="U143" s="1">
        <f t="shared" si="22"/>
        <v>1.2364565362732893E-2</v>
      </c>
      <c r="V143" s="1">
        <f t="shared" si="23"/>
        <v>5.3605957114388758E-4</v>
      </c>
      <c r="W143" s="1">
        <f t="shared" si="24"/>
        <v>-1.2974978125614989E-3</v>
      </c>
      <c r="X143" s="1">
        <f t="shared" si="25"/>
        <v>-1.4222971496703929E-2</v>
      </c>
      <c r="Y143" s="1">
        <f t="shared" si="26"/>
        <v>4.4300118488887374E-2</v>
      </c>
      <c r="Z143" s="1">
        <f t="shared" si="27"/>
        <v>0</v>
      </c>
      <c r="AA143" s="24">
        <f t="shared" si="28"/>
        <v>-5.6760402782682906E-3</v>
      </c>
    </row>
    <row r="144" spans="1:27" x14ac:dyDescent="0.2">
      <c r="A144" s="18">
        <v>42209</v>
      </c>
      <c r="B144" s="1">
        <v>115.05088806152339</v>
      </c>
      <c r="C144" s="2">
        <v>41.692600250244141</v>
      </c>
      <c r="D144" s="2">
        <v>529.41998291015625</v>
      </c>
      <c r="E144" s="2">
        <v>623.55999755859375</v>
      </c>
      <c r="F144" s="2">
        <v>96.949996948242188</v>
      </c>
      <c r="G144" s="2">
        <v>109.3399963378906</v>
      </c>
      <c r="H144" s="2">
        <v>18.870071411132809</v>
      </c>
      <c r="I144" s="2">
        <v>90.303298950195312</v>
      </c>
      <c r="J144" s="2">
        <v>125.5</v>
      </c>
      <c r="K144" s="2">
        <v>621.5999755859375</v>
      </c>
      <c r="L144" s="2">
        <v>288.69699096679688</v>
      </c>
      <c r="M144" s="2">
        <v>2.999999932944775E-2</v>
      </c>
      <c r="N144" s="3">
        <v>2079.64990234375</v>
      </c>
      <c r="O144" s="1">
        <f t="shared" si="30"/>
        <v>-5.2731253327042982E-3</v>
      </c>
      <c r="P144" s="1">
        <f t="shared" si="17"/>
        <v>-3.6868127164956244E-3</v>
      </c>
      <c r="Q144" s="1">
        <f t="shared" si="18"/>
        <v>9.7971693043969355E-2</v>
      </c>
      <c r="R144" s="1">
        <f t="shared" si="19"/>
        <v>-3.2159978264255318E-2</v>
      </c>
      <c r="S144" s="1">
        <f t="shared" si="20"/>
        <v>1.5821400547039621E-2</v>
      </c>
      <c r="T144" s="1">
        <f t="shared" si="21"/>
        <v>-6.9028351204667437E-3</v>
      </c>
      <c r="U144" s="1">
        <f t="shared" si="22"/>
        <v>-1.1704585605484708E-2</v>
      </c>
      <c r="V144" s="1">
        <f t="shared" si="23"/>
        <v>-5.2506532220719659E-3</v>
      </c>
      <c r="W144" s="1">
        <f t="shared" si="24"/>
        <v>-4.0886556010423125E-2</v>
      </c>
      <c r="X144" s="1">
        <f t="shared" si="25"/>
        <v>7.7004136953853219E-3</v>
      </c>
      <c r="Y144" s="1">
        <f t="shared" si="26"/>
        <v>1.4533742015649942E-3</v>
      </c>
      <c r="Z144" s="1">
        <f t="shared" si="27"/>
        <v>0</v>
      </c>
      <c r="AA144" s="24">
        <f t="shared" si="28"/>
        <v>-1.070332804283558E-2</v>
      </c>
    </row>
    <row r="145" spans="1:42" x14ac:dyDescent="0.2">
      <c r="A145" s="18">
        <v>42212</v>
      </c>
      <c r="B145" s="1">
        <v>113.45217132568359</v>
      </c>
      <c r="C145" s="2">
        <v>41.157142639160163</v>
      </c>
      <c r="D145" s="2">
        <v>531.40997314453125</v>
      </c>
      <c r="E145" s="2">
        <v>627.260009765625</v>
      </c>
      <c r="F145" s="2">
        <v>94.169998168945312</v>
      </c>
      <c r="G145" s="2">
        <v>106.4300003051758</v>
      </c>
      <c r="H145" s="2">
        <v>18.763179779052731</v>
      </c>
      <c r="I145" s="2">
        <v>89.525062561035156</v>
      </c>
      <c r="J145" s="2">
        <v>123.23000335693359</v>
      </c>
      <c r="K145" s="2">
        <v>612.0999755859375</v>
      </c>
      <c r="L145" s="2">
        <v>294.427001953125</v>
      </c>
      <c r="M145" s="2">
        <v>2.8000000864267349E-2</v>
      </c>
      <c r="N145" s="3">
        <v>2067.639892578125</v>
      </c>
      <c r="O145" s="1">
        <f t="shared" si="30"/>
        <v>-1.3895735728566394E-2</v>
      </c>
      <c r="P145" s="1">
        <f t="shared" si="17"/>
        <v>-1.2842989112458625E-2</v>
      </c>
      <c r="Q145" s="1">
        <f t="shared" si="18"/>
        <v>3.7588120936355995E-3</v>
      </c>
      <c r="R145" s="1">
        <f t="shared" si="19"/>
        <v>5.9336907779810044E-3</v>
      </c>
      <c r="S145" s="1">
        <f t="shared" si="20"/>
        <v>-2.8674562834499207E-2</v>
      </c>
      <c r="T145" s="1">
        <f t="shared" si="21"/>
        <v>-2.6614195447035804E-2</v>
      </c>
      <c r="U145" s="1">
        <f t="shared" si="22"/>
        <v>-5.6646119535623818E-3</v>
      </c>
      <c r="V145" s="1">
        <f t="shared" si="23"/>
        <v>-8.6180283357020215E-3</v>
      </c>
      <c r="W145" s="1">
        <f t="shared" si="24"/>
        <v>-1.8087622653915614E-2</v>
      </c>
      <c r="X145" s="1">
        <f t="shared" si="25"/>
        <v>-1.5283140883403434E-2</v>
      </c>
      <c r="Y145" s="1">
        <f t="shared" si="26"/>
        <v>1.9847837579253236E-2</v>
      </c>
      <c r="Z145" s="1">
        <f t="shared" si="27"/>
        <v>-6.6666616996128303E-2</v>
      </c>
      <c r="AA145" s="24">
        <f t="shared" si="28"/>
        <v>-5.775015185050969E-3</v>
      </c>
    </row>
    <row r="146" spans="1:42" x14ac:dyDescent="0.2">
      <c r="A146" s="18">
        <v>42213</v>
      </c>
      <c r="B146" s="1">
        <v>114.01588439941411</v>
      </c>
      <c r="C146" s="2">
        <v>41.1480712890625</v>
      </c>
      <c r="D146" s="2">
        <v>526.030029296875</v>
      </c>
      <c r="E146" s="2">
        <v>628</v>
      </c>
      <c r="F146" s="2">
        <v>95.290000915527344</v>
      </c>
      <c r="G146" s="2">
        <v>106.90000152587891</v>
      </c>
      <c r="H146" s="2">
        <v>19.17128753662109</v>
      </c>
      <c r="I146" s="2">
        <v>89.777999877929688</v>
      </c>
      <c r="J146" s="2">
        <v>128.30000305175781</v>
      </c>
      <c r="K146" s="2">
        <v>620.5999755859375</v>
      </c>
      <c r="L146" s="2">
        <v>289.58999633789062</v>
      </c>
      <c r="M146" s="2">
        <v>4.3000001460313797E-2</v>
      </c>
      <c r="N146" s="3">
        <v>2093.25</v>
      </c>
      <c r="O146" s="1">
        <f t="shared" si="30"/>
        <v>4.9687288232878046E-3</v>
      </c>
      <c r="P146" s="1">
        <f t="shared" si="17"/>
        <v>-2.2040767448783249E-4</v>
      </c>
      <c r="Q146" s="1">
        <f t="shared" si="18"/>
        <v>-1.0123904554935836E-2</v>
      </c>
      <c r="R146" s="1">
        <f t="shared" si="19"/>
        <v>1.1797184944908334E-3</v>
      </c>
      <c r="S146" s="1">
        <f t="shared" si="20"/>
        <v>1.1893413702448008E-2</v>
      </c>
      <c r="T146" s="1">
        <f t="shared" si="21"/>
        <v>4.4160595636140165E-3</v>
      </c>
      <c r="U146" s="1">
        <f t="shared" si="22"/>
        <v>2.1750458204529588E-2</v>
      </c>
      <c r="V146" s="1">
        <f t="shared" si="23"/>
        <v>2.825324100969917E-3</v>
      </c>
      <c r="W146" s="1">
        <f t="shared" si="24"/>
        <v>4.1142575320225028E-2</v>
      </c>
      <c r="X146" s="1">
        <f t="shared" si="25"/>
        <v>1.3886620387238757E-2</v>
      </c>
      <c r="Y146" s="1">
        <f t="shared" si="26"/>
        <v>-1.642853944491296E-2</v>
      </c>
      <c r="Z146" s="1">
        <f t="shared" si="27"/>
        <v>0.53571429046593133</v>
      </c>
      <c r="AA146" s="24">
        <f t="shared" si="28"/>
        <v>1.2386154626733425E-2</v>
      </c>
    </row>
    <row r="147" spans="1:42" x14ac:dyDescent="0.2">
      <c r="A147" s="18">
        <v>42214</v>
      </c>
      <c r="B147" s="1">
        <v>113.6554718017578</v>
      </c>
      <c r="C147" s="2">
        <v>42.010238647460938</v>
      </c>
      <c r="D147" s="2">
        <v>529</v>
      </c>
      <c r="E147" s="2">
        <v>631.92999267578125</v>
      </c>
      <c r="F147" s="2">
        <v>96.989997863769531</v>
      </c>
      <c r="G147" s="2">
        <v>107.0800018310547</v>
      </c>
      <c r="H147" s="2">
        <v>19.40449142456055</v>
      </c>
      <c r="I147" s="2">
        <v>91.013420104980469</v>
      </c>
      <c r="J147" s="2">
        <v>125.620002746582</v>
      </c>
      <c r="K147" s="2">
        <v>614.5999755859375</v>
      </c>
      <c r="L147" s="2">
        <v>287.72198486328119</v>
      </c>
      <c r="M147" s="2">
        <v>4.5000001788139343E-2</v>
      </c>
      <c r="N147" s="3">
        <v>2108.570068359375</v>
      </c>
      <c r="O147" s="1">
        <f t="shared" si="30"/>
        <v>-3.1610735605376306E-3</v>
      </c>
      <c r="P147" s="1">
        <f t="shared" si="17"/>
        <v>2.0952801222243744E-2</v>
      </c>
      <c r="Q147" s="1">
        <f t="shared" si="18"/>
        <v>5.6460098049817553E-3</v>
      </c>
      <c r="R147" s="1">
        <f t="shared" si="19"/>
        <v>6.2579501206707633E-3</v>
      </c>
      <c r="S147" s="1">
        <f t="shared" si="20"/>
        <v>1.7840244851599962E-2</v>
      </c>
      <c r="T147" s="1">
        <f t="shared" si="21"/>
        <v>1.683819481819393E-3</v>
      </c>
      <c r="U147" s="1">
        <f t="shared" si="22"/>
        <v>1.2164226711116388E-2</v>
      </c>
      <c r="V147" s="1">
        <f t="shared" si="23"/>
        <v>1.3760834822902801E-2</v>
      </c>
      <c r="W147" s="1">
        <f t="shared" si="24"/>
        <v>-2.0888544360319838E-2</v>
      </c>
      <c r="X147" s="1">
        <f t="shared" si="25"/>
        <v>-9.6680635450155927E-3</v>
      </c>
      <c r="Y147" s="1">
        <f t="shared" si="26"/>
        <v>-6.450538686529228E-3</v>
      </c>
      <c r="Z147" s="1">
        <f t="shared" si="27"/>
        <v>4.6511633951255016E-2</v>
      </c>
      <c r="AA147" s="24">
        <f t="shared" si="28"/>
        <v>7.3187953466500311E-3</v>
      </c>
    </row>
    <row r="148" spans="1:42" x14ac:dyDescent="0.2">
      <c r="A148" s="18">
        <v>42215</v>
      </c>
      <c r="B148" s="1">
        <v>113.0825576782227</v>
      </c>
      <c r="C148" s="2">
        <v>42.545692443847663</v>
      </c>
      <c r="D148" s="2">
        <v>536.760009765625</v>
      </c>
      <c r="E148" s="2">
        <v>632.59002685546875</v>
      </c>
      <c r="F148" s="2">
        <v>95.209999084472656</v>
      </c>
      <c r="G148" s="2">
        <v>111.55999755859381</v>
      </c>
      <c r="H148" s="2">
        <v>19.453079223632809</v>
      </c>
      <c r="I148" s="2">
        <v>90.42974853515625</v>
      </c>
      <c r="J148" s="2">
        <v>135.46000671386719</v>
      </c>
      <c r="K148" s="2">
        <v>620.04998779296875</v>
      </c>
      <c r="L148" s="2">
        <v>284.64999389648438</v>
      </c>
      <c r="M148" s="2">
        <v>5.9999998658895493E-2</v>
      </c>
      <c r="N148" s="3">
        <v>2108.6298828125</v>
      </c>
      <c r="O148" s="1">
        <f t="shared" si="30"/>
        <v>-5.0407966677961102E-3</v>
      </c>
      <c r="P148" s="1">
        <f t="shared" si="17"/>
        <v>1.2745792778758425E-2</v>
      </c>
      <c r="Q148" s="1">
        <f t="shared" si="18"/>
        <v>1.4669205606096414E-2</v>
      </c>
      <c r="R148" s="1">
        <f t="shared" si="19"/>
        <v>1.0444735767212165E-3</v>
      </c>
      <c r="S148" s="1">
        <f t="shared" si="20"/>
        <v>-1.835239528303767E-2</v>
      </c>
      <c r="T148" s="1">
        <f t="shared" si="21"/>
        <v>4.1837837606758743E-2</v>
      </c>
      <c r="U148" s="1">
        <f t="shared" si="22"/>
        <v>2.5039460199796082E-3</v>
      </c>
      <c r="V148" s="1">
        <f t="shared" si="23"/>
        <v>-6.4130275419930216E-3</v>
      </c>
      <c r="W148" s="1">
        <f t="shared" si="24"/>
        <v>7.8331505748617136E-2</v>
      </c>
      <c r="X148" s="1">
        <f t="shared" si="25"/>
        <v>8.8675763480716707E-3</v>
      </c>
      <c r="Y148" s="1">
        <f t="shared" si="26"/>
        <v>-1.0676942077459062E-2</v>
      </c>
      <c r="Z148" s="1">
        <f t="shared" si="27"/>
        <v>0.33333325054910778</v>
      </c>
      <c r="AA148" s="24">
        <f t="shared" si="28"/>
        <v>2.8367306366794409E-5</v>
      </c>
    </row>
    <row r="149" spans="1:42" x14ac:dyDescent="0.2">
      <c r="A149" s="18">
        <v>42216</v>
      </c>
      <c r="B149" s="1">
        <v>112.09375</v>
      </c>
      <c r="C149" s="2">
        <v>42.382339477539062</v>
      </c>
      <c r="D149" s="2">
        <v>536.1500244140625</v>
      </c>
      <c r="E149" s="2">
        <v>625.6099853515625</v>
      </c>
      <c r="F149" s="2">
        <v>94.010002136230469</v>
      </c>
      <c r="G149" s="2">
        <v>114.30999755859381</v>
      </c>
      <c r="H149" s="2">
        <v>19.38505935668945</v>
      </c>
      <c r="I149" s="2">
        <v>90.478385925292969</v>
      </c>
      <c r="J149" s="2">
        <v>135</v>
      </c>
      <c r="K149" s="2">
        <v>610.3499755859375</v>
      </c>
      <c r="L149" s="2">
        <v>281.60101318359381</v>
      </c>
      <c r="M149" s="2">
        <v>5.7999998331069953E-2</v>
      </c>
      <c r="N149" s="3">
        <v>2103.840087890625</v>
      </c>
      <c r="O149" s="1">
        <f t="shared" si="30"/>
        <v>-8.744121980653774E-3</v>
      </c>
      <c r="P149" s="1">
        <f t="shared" ref="P149:P212" si="31">(C149/C148)-1</f>
        <v>-3.8394713289529037E-3</v>
      </c>
      <c r="Q149" s="1">
        <f t="shared" ref="Q149:Q212" si="32">(D149/D148)-1</f>
        <v>-1.1364210083922854E-3</v>
      </c>
      <c r="R149" s="1">
        <f t="shared" ref="R149:R212" si="33">(E149/E148)-1</f>
        <v>-1.1034068207814163E-2</v>
      </c>
      <c r="S149" s="1">
        <f t="shared" ref="S149:S212" si="34">(F149/F148)-1</f>
        <v>-1.2603686165121419E-2</v>
      </c>
      <c r="T149" s="1">
        <f t="shared" ref="T149:T212" si="35">(G149/G148)-1</f>
        <v>2.4650412873625571E-2</v>
      </c>
      <c r="U149" s="1">
        <f t="shared" ref="U149:U212" si="36">(H149/H148)-1</f>
        <v>-3.4966118300040483E-3</v>
      </c>
      <c r="V149" s="1">
        <f t="shared" ref="V149:V212" si="37">(I149/I148)-1</f>
        <v>5.3784723417438229E-4</v>
      </c>
      <c r="W149" s="1">
        <f t="shared" ref="W149:W212" si="38">(J149/J148)-1</f>
        <v>-3.3958858044268458E-3</v>
      </c>
      <c r="X149" s="1">
        <f t="shared" ref="X149:X212" si="39">(K149/K148)-1</f>
        <v>-1.5643919680666141E-2</v>
      </c>
      <c r="Y149" s="1">
        <f t="shared" ref="Y149:Y212" si="40">(L149/L148)-1</f>
        <v>-1.071133243726452E-2</v>
      </c>
      <c r="Z149" s="1">
        <f t="shared" ref="Z149:Z212" si="41">(M149/M148)-1</f>
        <v>-3.3333339542150564E-2</v>
      </c>
      <c r="AA149" s="24">
        <f t="shared" ref="AA149:AA212" si="42">(N149/N148)-1</f>
        <v>-2.271519985995063E-3</v>
      </c>
    </row>
    <row r="150" spans="1:42" x14ac:dyDescent="0.2">
      <c r="A150" s="18">
        <v>42219</v>
      </c>
      <c r="B150" s="1">
        <v>109.450813293457</v>
      </c>
      <c r="C150" s="2">
        <v>42.482162475585938</v>
      </c>
      <c r="D150" s="2">
        <v>535.030029296875</v>
      </c>
      <c r="E150" s="2">
        <v>631.21002197265625</v>
      </c>
      <c r="F150" s="2">
        <v>94.139999389648438</v>
      </c>
      <c r="G150" s="2">
        <v>112.55999755859381</v>
      </c>
      <c r="H150" s="2">
        <v>19.71543121337891</v>
      </c>
      <c r="I150" s="2">
        <v>90.351921081542969</v>
      </c>
      <c r="J150" s="2">
        <v>136.99000549316409</v>
      </c>
      <c r="K150" s="2">
        <v>602.70001220703125</v>
      </c>
      <c r="L150" s="2">
        <v>285.21798706054688</v>
      </c>
      <c r="M150" s="2">
        <v>6.3000001013278961E-2</v>
      </c>
      <c r="N150" s="3">
        <v>2098.0400390625</v>
      </c>
      <c r="O150" s="1">
        <f t="shared" si="30"/>
        <v>-2.3577913189120725E-2</v>
      </c>
      <c r="P150" s="1">
        <f t="shared" si="31"/>
        <v>2.3552970241242921E-3</v>
      </c>
      <c r="Q150" s="1">
        <f t="shared" si="32"/>
        <v>-2.0889584373543491E-3</v>
      </c>
      <c r="R150" s="1">
        <f t="shared" si="33"/>
        <v>8.9513223129691344E-3</v>
      </c>
      <c r="S150" s="1">
        <f t="shared" si="34"/>
        <v>1.3828023663864375E-3</v>
      </c>
      <c r="T150" s="1">
        <f t="shared" si="35"/>
        <v>-1.5309247112029523E-2</v>
      </c>
      <c r="U150" s="1">
        <f t="shared" si="36"/>
        <v>1.70426022748007E-2</v>
      </c>
      <c r="V150" s="1">
        <f t="shared" si="37"/>
        <v>-1.3977354089231842E-3</v>
      </c>
      <c r="W150" s="1">
        <f t="shared" si="38"/>
        <v>1.4740781430845118E-2</v>
      </c>
      <c r="X150" s="1">
        <f t="shared" si="39"/>
        <v>-1.2533732587704738E-2</v>
      </c>
      <c r="Y150" s="1">
        <f t="shared" si="40"/>
        <v>1.2844321247505341E-2</v>
      </c>
      <c r="Z150" s="1">
        <f t="shared" si="41"/>
        <v>8.6206945277282232E-2</v>
      </c>
      <c r="AA150" s="24">
        <f t="shared" si="42"/>
        <v>-2.7568867336966729E-3</v>
      </c>
    </row>
    <row r="151" spans="1:42" x14ac:dyDescent="0.2">
      <c r="A151" s="18">
        <v>42220</v>
      </c>
      <c r="B151" s="1">
        <v>105.9392166137695</v>
      </c>
      <c r="C151" s="2">
        <v>43.144668579101562</v>
      </c>
      <c r="D151" s="2">
        <v>531.9000244140625</v>
      </c>
      <c r="E151" s="2">
        <v>629.25</v>
      </c>
      <c r="F151" s="2">
        <v>94.05999755859375</v>
      </c>
      <c r="G151" s="2">
        <v>121.15000152587891</v>
      </c>
      <c r="H151" s="2">
        <v>19.793169021606449</v>
      </c>
      <c r="I151" s="2">
        <v>91.480354309082031</v>
      </c>
      <c r="J151" s="2">
        <v>140.30000305175781</v>
      </c>
      <c r="K151" s="2">
        <v>598.0999755859375</v>
      </c>
      <c r="L151" s="2">
        <v>281.88198852539062</v>
      </c>
      <c r="M151" s="2">
        <v>7.5000002980232239E-2</v>
      </c>
      <c r="N151" s="3">
        <v>2093.320068359375</v>
      </c>
      <c r="O151" s="1">
        <f t="shared" si="30"/>
        <v>-3.2083787904547467E-2</v>
      </c>
      <c r="P151" s="1">
        <f t="shared" si="31"/>
        <v>1.5594924196628668E-2</v>
      </c>
      <c r="Q151" s="1">
        <f t="shared" si="32"/>
        <v>-5.8501480504298264E-3</v>
      </c>
      <c r="R151" s="1">
        <f t="shared" si="33"/>
        <v>-3.1051819591374485E-3</v>
      </c>
      <c r="S151" s="1">
        <f t="shared" si="34"/>
        <v>-8.4981762878022504E-4</v>
      </c>
      <c r="T151" s="1">
        <f t="shared" si="35"/>
        <v>7.6314891201143764E-2</v>
      </c>
      <c r="U151" s="1">
        <f t="shared" si="36"/>
        <v>3.9429930487540066E-3</v>
      </c>
      <c r="V151" s="1">
        <f t="shared" si="37"/>
        <v>1.2489310841776735E-2</v>
      </c>
      <c r="W151" s="1">
        <f t="shared" si="38"/>
        <v>2.4162328825944046E-2</v>
      </c>
      <c r="X151" s="1">
        <f t="shared" si="39"/>
        <v>-7.6323818283142719E-3</v>
      </c>
      <c r="Y151" s="1">
        <f t="shared" si="40"/>
        <v>-1.1696311896514655E-2</v>
      </c>
      <c r="Z151" s="1">
        <f t="shared" si="41"/>
        <v>0.19047621863409092</v>
      </c>
      <c r="AA151" s="24">
        <f t="shared" si="42"/>
        <v>-2.2497047793397229E-3</v>
      </c>
    </row>
    <row r="152" spans="1:42" x14ac:dyDescent="0.2">
      <c r="A152" s="18">
        <v>42221</v>
      </c>
      <c r="B152" s="1">
        <v>106.6415481567383</v>
      </c>
      <c r="C152" s="2">
        <v>43.180976867675781</v>
      </c>
      <c r="D152" s="2">
        <v>537.010009765625</v>
      </c>
      <c r="E152" s="2">
        <v>643.780029296875</v>
      </c>
      <c r="F152" s="2">
        <v>96.44000244140625</v>
      </c>
      <c r="G152" s="2">
        <v>123.7099990844727</v>
      </c>
      <c r="H152" s="2">
        <v>19.99721717834473</v>
      </c>
      <c r="I152" s="2">
        <v>89.748817443847656</v>
      </c>
      <c r="J152" s="2">
        <v>141.2200012207031</v>
      </c>
      <c r="K152" s="2">
        <v>592.5</v>
      </c>
      <c r="L152" s="2">
        <v>278.57699584960938</v>
      </c>
      <c r="M152" s="2">
        <v>7.5000002980232239E-2</v>
      </c>
      <c r="N152" s="3">
        <v>2099.840087890625</v>
      </c>
      <c r="O152" s="1">
        <f t="shared" si="30"/>
        <v>6.6295708559875877E-3</v>
      </c>
      <c r="P152" s="1">
        <f t="shared" si="31"/>
        <v>8.415475137477646E-4</v>
      </c>
      <c r="Q152" s="1">
        <f t="shared" si="32"/>
        <v>9.6070410171378295E-3</v>
      </c>
      <c r="R152" s="1">
        <f t="shared" si="33"/>
        <v>2.3091027885379312E-2</v>
      </c>
      <c r="S152" s="1">
        <f t="shared" si="34"/>
        <v>2.5303050654768455E-2</v>
      </c>
      <c r="T152" s="1">
        <f t="shared" si="35"/>
        <v>2.1130809132073658E-2</v>
      </c>
      <c r="U152" s="1">
        <f t="shared" si="36"/>
        <v>1.0309019061856217E-2</v>
      </c>
      <c r="V152" s="1">
        <f t="shared" si="37"/>
        <v>-1.8927964132977482E-2</v>
      </c>
      <c r="W152" s="1">
        <f t="shared" si="38"/>
        <v>6.5573638555509461E-3</v>
      </c>
      <c r="X152" s="1">
        <f t="shared" si="39"/>
        <v>-9.3629423416233815E-3</v>
      </c>
      <c r="Y152" s="1">
        <f t="shared" si="40"/>
        <v>-1.1724738757061592E-2</v>
      </c>
      <c r="Z152" s="1">
        <f t="shared" si="41"/>
        <v>0</v>
      </c>
      <c r="AA152" s="24">
        <f t="shared" si="42"/>
        <v>3.1146787487494887E-3</v>
      </c>
    </row>
    <row r="153" spans="1:42" x14ac:dyDescent="0.2">
      <c r="A153" s="18">
        <v>42222</v>
      </c>
      <c r="B153" s="1">
        <v>106.8736038208008</v>
      </c>
      <c r="C153" s="2">
        <v>42.309734344482422</v>
      </c>
      <c r="D153" s="2">
        <v>529.46002197265625</v>
      </c>
      <c r="E153" s="2">
        <v>642.67999267578125</v>
      </c>
      <c r="F153" s="2">
        <v>95.120002746582031</v>
      </c>
      <c r="G153" s="2">
        <v>126.4499969482422</v>
      </c>
      <c r="H153" s="2">
        <v>19.87089920043945</v>
      </c>
      <c r="I153" s="2">
        <v>88.892753601074219</v>
      </c>
      <c r="J153" s="2">
        <v>139.44000244140619</v>
      </c>
      <c r="K153" s="2">
        <v>599.29998779296875</v>
      </c>
      <c r="L153" s="2">
        <v>279.58499145507812</v>
      </c>
      <c r="M153" s="2">
        <v>2.8000000864267349E-2</v>
      </c>
      <c r="N153" s="3">
        <v>2083.56005859375</v>
      </c>
      <c r="O153" s="1">
        <f t="shared" si="30"/>
        <v>2.1760342762600082E-3</v>
      </c>
      <c r="P153" s="1">
        <f t="shared" si="31"/>
        <v>-2.017653574311673E-2</v>
      </c>
      <c r="Q153" s="1">
        <f t="shared" si="32"/>
        <v>-1.4059305516975207E-2</v>
      </c>
      <c r="R153" s="1">
        <f t="shared" si="33"/>
        <v>-1.7087150440114884E-3</v>
      </c>
      <c r="S153" s="1">
        <f t="shared" si="34"/>
        <v>-1.3687263183409848E-2</v>
      </c>
      <c r="T153" s="1">
        <f t="shared" si="35"/>
        <v>2.2148556172072675E-2</v>
      </c>
      <c r="U153" s="1">
        <f t="shared" si="36"/>
        <v>-6.3167778185693191E-3</v>
      </c>
      <c r="V153" s="1">
        <f t="shared" si="37"/>
        <v>-9.5384414765024017E-3</v>
      </c>
      <c r="W153" s="1">
        <f t="shared" si="38"/>
        <v>-1.2604438209252389E-2</v>
      </c>
      <c r="X153" s="1">
        <f t="shared" si="39"/>
        <v>1.1476772646360711E-2</v>
      </c>
      <c r="Y153" s="1">
        <f t="shared" si="40"/>
        <v>3.6183734496617603E-3</v>
      </c>
      <c r="Z153" s="1">
        <f t="shared" si="41"/>
        <v>-0.62666666997803566</v>
      </c>
      <c r="AA153" s="24">
        <f t="shared" si="42"/>
        <v>-7.7529852824311796E-3</v>
      </c>
    </row>
    <row r="154" spans="1:42" x14ac:dyDescent="0.2">
      <c r="A154" s="18">
        <v>42223</v>
      </c>
      <c r="B154" s="1">
        <v>107.2356491088867</v>
      </c>
      <c r="C154" s="2">
        <v>42.418643951416023</v>
      </c>
      <c r="D154" s="2">
        <v>522.6199951171875</v>
      </c>
      <c r="E154" s="2">
        <v>635.29998779296875</v>
      </c>
      <c r="F154" s="2">
        <v>94.300003051757812</v>
      </c>
      <c r="G154" s="2">
        <v>123.51999664306641</v>
      </c>
      <c r="H154" s="2">
        <v>22.32926177978516</v>
      </c>
      <c r="I154" s="2">
        <v>88.9705810546875</v>
      </c>
      <c r="J154" s="2">
        <v>137.74000549316409</v>
      </c>
      <c r="K154" s="2">
        <v>596.4000244140625</v>
      </c>
      <c r="L154" s="2">
        <v>260.99700927734381</v>
      </c>
      <c r="M154" s="2">
        <v>5.4999999701976783E-2</v>
      </c>
      <c r="N154" s="3">
        <v>2077.570068359375</v>
      </c>
      <c r="O154" s="1">
        <f t="shared" si="30"/>
        <v>3.387602505600551E-3</v>
      </c>
      <c r="P154" s="1">
        <f t="shared" si="31"/>
        <v>2.574102830494418E-3</v>
      </c>
      <c r="Q154" s="1">
        <f t="shared" si="32"/>
        <v>-1.2918873137926945E-2</v>
      </c>
      <c r="R154" s="1">
        <f t="shared" si="33"/>
        <v>-1.1483171978150519E-2</v>
      </c>
      <c r="S154" s="1">
        <f t="shared" si="34"/>
        <v>-8.6206861979267746E-3</v>
      </c>
      <c r="T154" s="1">
        <f t="shared" si="35"/>
        <v>-2.3171216891172297E-2</v>
      </c>
      <c r="U154" s="1">
        <f t="shared" si="36"/>
        <v>0.12371672537553535</v>
      </c>
      <c r="V154" s="1">
        <f t="shared" si="37"/>
        <v>8.7552078724595361E-4</v>
      </c>
      <c r="W154" s="1">
        <f t="shared" si="38"/>
        <v>-1.2191601538134367E-2</v>
      </c>
      <c r="X154" s="1">
        <f t="shared" si="39"/>
        <v>-4.8389178007259837E-3</v>
      </c>
      <c r="Y154" s="1">
        <f t="shared" si="40"/>
        <v>-6.6484191733592768E-2</v>
      </c>
      <c r="Z154" s="1">
        <f t="shared" si="41"/>
        <v>0.96428564301102981</v>
      </c>
      <c r="AA154" s="24">
        <f t="shared" si="42"/>
        <v>-2.8748824444340126E-3</v>
      </c>
    </row>
    <row r="155" spans="1:42" ht="15" customHeight="1" x14ac:dyDescent="0.2">
      <c r="A155" s="18">
        <v>42226</v>
      </c>
      <c r="B155" s="1">
        <v>111.1344451904297</v>
      </c>
      <c r="C155" s="2">
        <v>42.954082489013672</v>
      </c>
      <c r="D155" s="2">
        <v>524</v>
      </c>
      <c r="E155" s="2">
        <v>633.72998046875</v>
      </c>
      <c r="F155" s="2">
        <v>94.150001525878906</v>
      </c>
      <c r="G155" s="2">
        <v>123.0299987792969</v>
      </c>
      <c r="H155" s="2">
        <v>23.10660362243652</v>
      </c>
      <c r="I155" s="2">
        <v>88.941390991210938</v>
      </c>
      <c r="J155" s="2">
        <v>139.6300048828125</v>
      </c>
      <c r="K155" s="2">
        <v>605.70001220703125</v>
      </c>
      <c r="L155" s="2">
        <v>270.385986328125</v>
      </c>
      <c r="M155" s="2">
        <v>6.4999997615814209E-2</v>
      </c>
      <c r="N155" s="3">
        <v>2104.179931640625</v>
      </c>
      <c r="O155" s="1">
        <f t="shared" si="30"/>
        <v>3.6357275905367858E-2</v>
      </c>
      <c r="P155" s="1">
        <f t="shared" si="31"/>
        <v>1.2622716987627181E-2</v>
      </c>
      <c r="Q155" s="1">
        <f t="shared" si="32"/>
        <v>2.6405512527378772E-3</v>
      </c>
      <c r="R155" s="1">
        <f t="shared" si="33"/>
        <v>-2.4712849903758549E-3</v>
      </c>
      <c r="S155" s="1">
        <f t="shared" si="34"/>
        <v>-1.5906842102282326E-3</v>
      </c>
      <c r="T155" s="1">
        <f t="shared" si="35"/>
        <v>-3.9669517251157416E-3</v>
      </c>
      <c r="U155" s="1">
        <f t="shared" si="36"/>
        <v>3.4812697809611048E-2</v>
      </c>
      <c r="V155" s="1">
        <f t="shared" si="37"/>
        <v>-3.2808669034789517E-4</v>
      </c>
      <c r="W155" s="1">
        <f t="shared" si="38"/>
        <v>1.3721499305023643E-2</v>
      </c>
      <c r="X155" s="1">
        <f t="shared" si="39"/>
        <v>1.5593540262017314E-2</v>
      </c>
      <c r="Y155" s="1">
        <f t="shared" si="40"/>
        <v>3.5973504358451036E-2</v>
      </c>
      <c r="Z155" s="1">
        <f t="shared" si="41"/>
        <v>0.18181814487315373</v>
      </c>
      <c r="AA155" s="24">
        <f t="shared" si="42"/>
        <v>1.2808166466444781E-2</v>
      </c>
      <c r="AE155" s="44" t="s">
        <v>73</v>
      </c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</row>
    <row r="156" spans="1:42" ht="15" customHeight="1" x14ac:dyDescent="0.2">
      <c r="A156" s="18">
        <v>42227</v>
      </c>
      <c r="B156" s="1">
        <v>105.3512344360352</v>
      </c>
      <c r="C156" s="2">
        <v>42.119148254394531</v>
      </c>
      <c r="D156" s="2">
        <v>527.46002197265625</v>
      </c>
      <c r="E156" s="2">
        <v>660.780029296875</v>
      </c>
      <c r="F156" s="2">
        <v>93.620002746582031</v>
      </c>
      <c r="G156" s="2">
        <v>122.7399978637695</v>
      </c>
      <c r="H156" s="2">
        <v>22.989999771118161</v>
      </c>
      <c r="I156" s="2">
        <v>87.997802734375</v>
      </c>
      <c r="J156" s="2">
        <v>135.8699951171875</v>
      </c>
      <c r="K156" s="2">
        <v>598.75</v>
      </c>
      <c r="L156" s="2">
        <v>266.37600708007812</v>
      </c>
      <c r="M156" s="2">
        <v>9.7999997437000275E-2</v>
      </c>
      <c r="N156" s="3">
        <v>2084.070068359375</v>
      </c>
      <c r="O156" s="1">
        <f t="shared" si="30"/>
        <v>-5.2037968466796536E-2</v>
      </c>
      <c r="P156" s="1">
        <f t="shared" si="31"/>
        <v>-1.9437831894854041E-2</v>
      </c>
      <c r="Q156" s="1">
        <f t="shared" si="32"/>
        <v>6.6030953676645687E-3</v>
      </c>
      <c r="R156" s="1">
        <f t="shared" si="33"/>
        <v>4.2683871146693919E-2</v>
      </c>
      <c r="S156" s="1">
        <f t="shared" si="34"/>
        <v>-5.6293018662478822E-3</v>
      </c>
      <c r="T156" s="1">
        <f t="shared" si="35"/>
        <v>-2.3571561278126207E-3</v>
      </c>
      <c r="U156" s="1">
        <f t="shared" si="36"/>
        <v>-5.0463431676793791E-3</v>
      </c>
      <c r="V156" s="1">
        <f t="shared" si="37"/>
        <v>-1.0609101637832241E-2</v>
      </c>
      <c r="W156" s="1">
        <f t="shared" si="38"/>
        <v>-2.6928379532613178E-2</v>
      </c>
      <c r="X156" s="1">
        <f t="shared" si="39"/>
        <v>-1.1474347147042319E-2</v>
      </c>
      <c r="Y156" s="1">
        <f t="shared" si="40"/>
        <v>-1.4830573516412149E-2</v>
      </c>
      <c r="Z156" s="1">
        <f t="shared" si="41"/>
        <v>0.50769232356336746</v>
      </c>
      <c r="AA156" s="24">
        <f t="shared" si="42"/>
        <v>-9.5571024981548902E-3</v>
      </c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</row>
    <row r="157" spans="1:42" ht="16" customHeight="1" thickBot="1" x14ac:dyDescent="0.25">
      <c r="A157" s="18">
        <v>42228</v>
      </c>
      <c r="B157" s="1">
        <v>106.9757080078125</v>
      </c>
      <c r="C157" s="2">
        <v>42.418643951416023</v>
      </c>
      <c r="D157" s="2">
        <v>525.90997314453125</v>
      </c>
      <c r="E157" s="2">
        <v>659.55999755859375</v>
      </c>
      <c r="F157" s="2">
        <v>94.19000244140625</v>
      </c>
      <c r="G157" s="2">
        <v>120.5100021362305</v>
      </c>
      <c r="H157" s="2">
        <v>23.048299789428711</v>
      </c>
      <c r="I157" s="2">
        <v>88.406356811523438</v>
      </c>
      <c r="J157" s="2">
        <v>137.63999938964841</v>
      </c>
      <c r="K157" s="2">
        <v>622.5999755859375</v>
      </c>
      <c r="L157" s="2">
        <v>264.07998657226562</v>
      </c>
      <c r="M157" s="2">
        <v>9.0000003576278687E-2</v>
      </c>
      <c r="N157" s="3">
        <v>2086.050048828125</v>
      </c>
      <c r="O157" s="1">
        <f t="shared" si="30"/>
        <v>1.5419596936603552E-2</v>
      </c>
      <c r="P157" s="1">
        <f t="shared" si="31"/>
        <v>7.1106779085980953E-3</v>
      </c>
      <c r="Q157" s="1">
        <f t="shared" si="32"/>
        <v>-2.938703908455409E-3</v>
      </c>
      <c r="R157" s="1">
        <f t="shared" si="33"/>
        <v>-1.8463508038817356E-3</v>
      </c>
      <c r="S157" s="1">
        <f t="shared" si="34"/>
        <v>6.0884392021129941E-3</v>
      </c>
      <c r="T157" s="1">
        <f t="shared" si="35"/>
        <v>-1.8168451738235336E-2</v>
      </c>
      <c r="U157" s="1">
        <f t="shared" si="36"/>
        <v>2.5358859891677632E-3</v>
      </c>
      <c r="V157" s="1">
        <f t="shared" si="37"/>
        <v>4.6427758927307661E-3</v>
      </c>
      <c r="W157" s="1">
        <f t="shared" si="38"/>
        <v>1.3027190226468255E-2</v>
      </c>
      <c r="X157" s="1">
        <f t="shared" si="39"/>
        <v>3.9832944611169152E-2</v>
      </c>
      <c r="Y157" s="1">
        <f t="shared" si="40"/>
        <v>-8.6194718998181541E-3</v>
      </c>
      <c r="Z157" s="1">
        <f t="shared" si="41"/>
        <v>-8.1632592550468397E-2</v>
      </c>
      <c r="AA157" s="24">
        <f t="shared" si="42"/>
        <v>9.5005465450048732E-4</v>
      </c>
      <c r="AE157" s="181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</row>
    <row r="158" spans="1:42" ht="26" x14ac:dyDescent="0.2">
      <c r="A158" s="18">
        <v>42229</v>
      </c>
      <c r="B158" s="1">
        <v>106.89218902587891</v>
      </c>
      <c r="C158" s="2">
        <v>42.409568786621087</v>
      </c>
      <c r="D158" s="2">
        <v>529.65997314453125</v>
      </c>
      <c r="E158" s="2">
        <v>656.45001220703125</v>
      </c>
      <c r="F158" s="2">
        <v>93.430000305175781</v>
      </c>
      <c r="G158" s="2">
        <v>123.73000335693359</v>
      </c>
      <c r="H158" s="2">
        <v>22.853963851928711</v>
      </c>
      <c r="I158" s="2">
        <v>88.377174377441406</v>
      </c>
      <c r="J158" s="2">
        <v>137.3699951171875</v>
      </c>
      <c r="K158" s="2">
        <v>615.20001220703125</v>
      </c>
      <c r="L158" s="2">
        <v>265.67999267578119</v>
      </c>
      <c r="M158" s="2">
        <v>8.2999996840953827E-2</v>
      </c>
      <c r="N158" s="3">
        <v>2083.389892578125</v>
      </c>
      <c r="O158" s="1">
        <f t="shared" si="30"/>
        <v>-7.8072848022181507E-4</v>
      </c>
      <c r="P158" s="1">
        <f t="shared" si="31"/>
        <v>-2.139428314901215E-4</v>
      </c>
      <c r="Q158" s="1">
        <f t="shared" si="32"/>
        <v>7.130497977777317E-3</v>
      </c>
      <c r="R158" s="1">
        <f t="shared" si="33"/>
        <v>-4.7152425299811229E-3</v>
      </c>
      <c r="S158" s="1">
        <f t="shared" si="34"/>
        <v>-8.0688195830894704E-3</v>
      </c>
      <c r="T158" s="1">
        <f t="shared" si="35"/>
        <v>2.6719783948414788E-2</v>
      </c>
      <c r="U158" s="1">
        <f t="shared" si="36"/>
        <v>-8.431682131674334E-3</v>
      </c>
      <c r="V158" s="1">
        <f t="shared" si="37"/>
        <v>-3.3009429564268E-4</v>
      </c>
      <c r="W158" s="1">
        <f t="shared" si="38"/>
        <v>-1.9616701079498977E-3</v>
      </c>
      <c r="X158" s="1">
        <f t="shared" si="39"/>
        <v>-1.1885582507358827E-2</v>
      </c>
      <c r="Y158" s="1">
        <f t="shared" si="40"/>
        <v>6.0587934901221718E-3</v>
      </c>
      <c r="Z158" s="1">
        <f t="shared" si="41"/>
        <v>-7.7777849524106601E-2</v>
      </c>
      <c r="AA158" s="24">
        <f t="shared" si="42"/>
        <v>-1.2752120935421996E-3</v>
      </c>
      <c r="AE158" s="100"/>
      <c r="AF158" s="186" t="s">
        <v>1</v>
      </c>
      <c r="AG158" s="186" t="s">
        <v>2</v>
      </c>
      <c r="AH158" s="186" t="s">
        <v>3</v>
      </c>
      <c r="AI158" s="186" t="s">
        <v>4</v>
      </c>
      <c r="AJ158" s="186" t="s">
        <v>5</v>
      </c>
      <c r="AK158" s="186" t="s">
        <v>6</v>
      </c>
      <c r="AL158" s="186" t="s">
        <v>7</v>
      </c>
      <c r="AM158" s="186" t="s">
        <v>8</v>
      </c>
      <c r="AN158" s="186" t="s">
        <v>9</v>
      </c>
      <c r="AO158" s="186" t="s">
        <v>10</v>
      </c>
      <c r="AP158" s="104" t="s">
        <v>11</v>
      </c>
    </row>
    <row r="159" spans="1:42" ht="26" x14ac:dyDescent="0.25">
      <c r="A159" s="18">
        <v>42230</v>
      </c>
      <c r="B159" s="1">
        <v>107.6440734863281</v>
      </c>
      <c r="C159" s="2">
        <v>42.654605865478523</v>
      </c>
      <c r="D159" s="2">
        <v>531.52001953125</v>
      </c>
      <c r="E159" s="2">
        <v>657.1199951171875</v>
      </c>
      <c r="F159" s="2">
        <v>94.419998168945312</v>
      </c>
      <c r="G159" s="2">
        <v>123.38999938964839</v>
      </c>
      <c r="H159" s="2">
        <v>22.873397827148441</v>
      </c>
      <c r="I159" s="2">
        <v>88.912216186523438</v>
      </c>
      <c r="J159" s="2">
        <v>136.8800048828125</v>
      </c>
      <c r="K159" s="2">
        <v>617</v>
      </c>
      <c r="L159" s="2">
        <v>261.55099487304688</v>
      </c>
      <c r="M159" s="2">
        <v>7.9999998211860657E-2</v>
      </c>
      <c r="N159" s="3">
        <v>2091.5400390625</v>
      </c>
      <c r="O159" s="1">
        <f t="shared" si="30"/>
        <v>7.0340449316381726E-3</v>
      </c>
      <c r="P159" s="1">
        <f t="shared" si="31"/>
        <v>5.7778724440777918E-3</v>
      </c>
      <c r="Q159" s="1">
        <f t="shared" si="32"/>
        <v>3.5117744987900323E-3</v>
      </c>
      <c r="R159" s="1">
        <f t="shared" si="33"/>
        <v>1.0206152756455644E-3</v>
      </c>
      <c r="S159" s="1">
        <f t="shared" si="34"/>
        <v>1.0596145355194819E-2</v>
      </c>
      <c r="T159" s="1">
        <f t="shared" si="35"/>
        <v>-2.7479508450699575E-3</v>
      </c>
      <c r="U159" s="1">
        <f t="shared" si="36"/>
        <v>8.5035468444960571E-4</v>
      </c>
      <c r="V159" s="1">
        <f t="shared" si="37"/>
        <v>6.0540723648503381E-3</v>
      </c>
      <c r="W159" s="1">
        <f t="shared" si="38"/>
        <v>-3.5669378451750333E-3</v>
      </c>
      <c r="X159" s="1">
        <f t="shared" si="39"/>
        <v>2.9258578628945653E-3</v>
      </c>
      <c r="Y159" s="1">
        <f t="shared" si="40"/>
        <v>-1.5541244792840248E-2</v>
      </c>
      <c r="Z159" s="1">
        <f t="shared" si="41"/>
        <v>-3.6144563171994104E-2</v>
      </c>
      <c r="AA159" s="24">
        <f t="shared" si="42"/>
        <v>3.9119641087868029E-3</v>
      </c>
      <c r="AE159" s="185" t="s">
        <v>1</v>
      </c>
      <c r="AF159" s="182">
        <f>VARP('Efficient Frontier'!$O$5:$O$1318)</f>
        <v>3.2291824618300356E-4</v>
      </c>
      <c r="AG159" s="182">
        <v>2.098861817169674E-4</v>
      </c>
      <c r="AH159" s="182">
        <v>1.7914660941289377E-4</v>
      </c>
      <c r="AI159" s="182">
        <v>1.8591595081389635E-4</v>
      </c>
      <c r="AJ159" s="182">
        <v>1.91730404342162E-4</v>
      </c>
      <c r="AK159" s="182">
        <v>1.9407028982103392E-4</v>
      </c>
      <c r="AL159" s="182">
        <v>2.677100457633271E-4</v>
      </c>
      <c r="AM159" s="182">
        <v>1.4753227709840596E-4</v>
      </c>
      <c r="AN159" s="182">
        <v>1.7623622773094106E-4</v>
      </c>
      <c r="AO159" s="182">
        <v>2.3838389102703014E-5</v>
      </c>
      <c r="AP159" s="182">
        <v>5.7635495003903521E-5</v>
      </c>
    </row>
    <row r="160" spans="1:42" ht="26" x14ac:dyDescent="0.25">
      <c r="A160" s="18">
        <v>42233</v>
      </c>
      <c r="B160" s="1">
        <v>108.7580261230469</v>
      </c>
      <c r="C160" s="2">
        <v>42.945011138916023</v>
      </c>
      <c r="D160" s="2">
        <v>535.219970703125</v>
      </c>
      <c r="E160" s="2">
        <v>660.8699951171875</v>
      </c>
      <c r="F160" s="2">
        <v>93.930000305175781</v>
      </c>
      <c r="G160" s="2">
        <v>125.36000061035161</v>
      </c>
      <c r="H160" s="2">
        <v>22.7276496887207</v>
      </c>
      <c r="I160" s="2">
        <v>88.834388732910156</v>
      </c>
      <c r="J160" s="2">
        <v>139.61000061035159</v>
      </c>
      <c r="K160" s="2">
        <v>613.29998779296875</v>
      </c>
      <c r="L160" s="2">
        <v>211.07899475097659</v>
      </c>
      <c r="M160" s="2">
        <v>5.9999998658895493E-2</v>
      </c>
      <c r="N160" s="3">
        <v>2102.43994140625</v>
      </c>
      <c r="O160" s="1">
        <f t="shared" si="30"/>
        <v>1.0348480883717981E-2</v>
      </c>
      <c r="P160" s="1">
        <f t="shared" si="31"/>
        <v>6.8082981320554126E-3</v>
      </c>
      <c r="Q160" s="1">
        <f t="shared" si="32"/>
        <v>6.9610758502343106E-3</v>
      </c>
      <c r="R160" s="1">
        <f t="shared" si="33"/>
        <v>5.7067202761518221E-3</v>
      </c>
      <c r="S160" s="1">
        <f t="shared" si="34"/>
        <v>-5.1895559550083625E-3</v>
      </c>
      <c r="T160" s="1">
        <f t="shared" si="35"/>
        <v>1.5965647381861237E-2</v>
      </c>
      <c r="U160" s="1">
        <f t="shared" si="36"/>
        <v>-6.371949612783534E-3</v>
      </c>
      <c r="V160" s="1">
        <f t="shared" si="37"/>
        <v>-8.7532913868682005E-4</v>
      </c>
      <c r="W160" s="1">
        <f t="shared" si="38"/>
        <v>1.9944444989436816E-2</v>
      </c>
      <c r="X160" s="1">
        <f t="shared" si="39"/>
        <v>-5.9967782934056135E-3</v>
      </c>
      <c r="Y160" s="1">
        <f t="shared" si="40"/>
        <v>-0.192971929418845</v>
      </c>
      <c r="Z160" s="1">
        <f t="shared" si="41"/>
        <v>-0.25</v>
      </c>
      <c r="AA160" s="24">
        <f t="shared" si="42"/>
        <v>5.2114241851357601E-3</v>
      </c>
      <c r="AE160" s="185" t="s">
        <v>2</v>
      </c>
      <c r="AF160" s="182">
        <v>2.098861817169674E-4</v>
      </c>
      <c r="AG160" s="182">
        <f>VARP('Efficient Frontier'!$P$5:$P$1318)</f>
        <v>2.9920665949596527E-4</v>
      </c>
      <c r="AH160" s="182">
        <v>2.1023013714515892E-4</v>
      </c>
      <c r="AI160" s="182">
        <v>2.1031031825822228E-4</v>
      </c>
      <c r="AJ160" s="182">
        <v>2.0047631136302791E-4</v>
      </c>
      <c r="AK160" s="182">
        <v>2.1641791427027025E-4</v>
      </c>
      <c r="AL160" s="182">
        <v>2.8102667753118516E-4</v>
      </c>
      <c r="AM160" s="182">
        <v>1.5085114782189001E-4</v>
      </c>
      <c r="AN160" s="182">
        <v>1.9404916179522499E-4</v>
      </c>
      <c r="AO160" s="182">
        <v>2.3675247233845687E-5</v>
      </c>
      <c r="AP160" s="182">
        <v>7.9032733895330248E-5</v>
      </c>
    </row>
    <row r="161" spans="1:48" ht="26" x14ac:dyDescent="0.25">
      <c r="A161" s="18">
        <v>42234</v>
      </c>
      <c r="B161" s="1">
        <v>108.145378112793</v>
      </c>
      <c r="C161" s="2">
        <v>43.182529449462891</v>
      </c>
      <c r="D161" s="2">
        <v>535.02001953125</v>
      </c>
      <c r="E161" s="2">
        <v>656.1300048828125</v>
      </c>
      <c r="F161" s="2">
        <v>95.169998168945312</v>
      </c>
      <c r="G161" s="2">
        <v>124.0500030517578</v>
      </c>
      <c r="H161" s="2">
        <v>22.520782470703121</v>
      </c>
      <c r="I161" s="2">
        <v>88.017257690429688</v>
      </c>
      <c r="J161" s="2">
        <v>139.75999450683591</v>
      </c>
      <c r="K161" s="2">
        <v>596.5</v>
      </c>
      <c r="L161" s="2">
        <v>226.68400573730469</v>
      </c>
      <c r="M161" s="2">
        <v>8.5000000894069672E-2</v>
      </c>
      <c r="N161" s="3">
        <v>2096.919921875</v>
      </c>
      <c r="O161" s="1">
        <f t="shared" si="30"/>
        <v>-5.6331291776182679E-3</v>
      </c>
      <c r="P161" s="1">
        <f t="shared" si="31"/>
        <v>5.5307544286937738E-3</v>
      </c>
      <c r="Q161" s="1">
        <f t="shared" si="32"/>
        <v>-3.7358690411404272E-4</v>
      </c>
      <c r="R161" s="1">
        <f t="shared" si="33"/>
        <v>-7.1723489784620842E-3</v>
      </c>
      <c r="S161" s="1">
        <f t="shared" si="34"/>
        <v>1.3201297346330465E-2</v>
      </c>
      <c r="T161" s="1">
        <f t="shared" si="35"/>
        <v>-1.0449884749646587E-2</v>
      </c>
      <c r="U161" s="1">
        <f t="shared" si="36"/>
        <v>-9.1020066241271902E-3</v>
      </c>
      <c r="V161" s="1">
        <f t="shared" si="37"/>
        <v>-9.1983639909681836E-3</v>
      </c>
      <c r="W161" s="1">
        <f t="shared" si="38"/>
        <v>1.0743778800126336E-3</v>
      </c>
      <c r="X161" s="1">
        <f t="shared" si="39"/>
        <v>-2.7392773727952346E-2</v>
      </c>
      <c r="Y161" s="1">
        <f t="shared" si="40"/>
        <v>7.3929720030826873E-2</v>
      </c>
      <c r="Z161" s="1">
        <f t="shared" si="41"/>
        <v>0.41666671323279636</v>
      </c>
      <c r="AA161" s="24">
        <f t="shared" si="42"/>
        <v>-2.6255301863975511E-3</v>
      </c>
      <c r="AE161" s="185" t="s">
        <v>3</v>
      </c>
      <c r="AF161" s="182">
        <v>1.7914660941289377E-4</v>
      </c>
      <c r="AG161" s="182">
        <v>2.1023013714515892E-4</v>
      </c>
      <c r="AH161" s="182">
        <f>VARP('Efficient Frontier'!$Q$5:$Q$1318)</f>
        <v>3.6724280639071483E-4</v>
      </c>
      <c r="AI161" s="182">
        <v>2.099620227893274E-4</v>
      </c>
      <c r="AJ161" s="182">
        <v>2.1517624571285994E-4</v>
      </c>
      <c r="AK161" s="182">
        <v>2.6208425641302779E-4</v>
      </c>
      <c r="AL161" s="182">
        <v>2.4131883743475625E-4</v>
      </c>
      <c r="AM161" s="182">
        <v>1.0689795990289197E-4</v>
      </c>
      <c r="AN161" s="182">
        <v>1.7422050723641183E-4</v>
      </c>
      <c r="AO161" s="182">
        <v>2.1316704102836732E-5</v>
      </c>
      <c r="AP161" s="182">
        <v>4.5767886179908451E-5</v>
      </c>
    </row>
    <row r="162" spans="1:48" ht="26" x14ac:dyDescent="0.25">
      <c r="A162" s="18">
        <v>42235</v>
      </c>
      <c r="B162" s="1">
        <v>106.7622375488281</v>
      </c>
      <c r="C162" s="2">
        <v>42.579597473144531</v>
      </c>
      <c r="D162" s="2">
        <v>532.91998291015625</v>
      </c>
      <c r="E162" s="2">
        <v>660.9000244140625</v>
      </c>
      <c r="F162" s="2">
        <v>95.30999755859375</v>
      </c>
      <c r="G162" s="2">
        <v>122.05999755859381</v>
      </c>
      <c r="H162" s="2">
        <v>22.43296051025391</v>
      </c>
      <c r="I162" s="2">
        <v>87.375221252441406</v>
      </c>
      <c r="J162" s="2">
        <v>141.47999572753909</v>
      </c>
      <c r="K162" s="2">
        <v>609.3499755859375</v>
      </c>
      <c r="L162" s="2">
        <v>235.3500061035156</v>
      </c>
      <c r="M162" s="2">
        <v>3.9999999105930328E-2</v>
      </c>
      <c r="N162" s="3">
        <v>2079.610107421875</v>
      </c>
      <c r="O162" s="1">
        <f t="shared" si="30"/>
        <v>-1.2789641019353759E-2</v>
      </c>
      <c r="P162" s="1">
        <f t="shared" si="31"/>
        <v>-1.3962405259839605E-2</v>
      </c>
      <c r="Q162" s="1">
        <f t="shared" si="32"/>
        <v>-3.9251552174321969E-3</v>
      </c>
      <c r="R162" s="1">
        <f t="shared" si="33"/>
        <v>7.2699304951036048E-3</v>
      </c>
      <c r="S162" s="1">
        <f t="shared" si="34"/>
        <v>1.4710454170643317E-3</v>
      </c>
      <c r="T162" s="1">
        <f t="shared" si="35"/>
        <v>-1.6041962468422488E-2</v>
      </c>
      <c r="U162" s="1">
        <f t="shared" si="36"/>
        <v>-3.8995963201303718E-3</v>
      </c>
      <c r="V162" s="1">
        <f t="shared" si="37"/>
        <v>-7.2944381003827719E-3</v>
      </c>
      <c r="W162" s="1">
        <f t="shared" si="38"/>
        <v>1.2306820895152892E-2</v>
      </c>
      <c r="X162" s="1">
        <f t="shared" si="39"/>
        <v>2.1542289330993336E-2</v>
      </c>
      <c r="Y162" s="1">
        <f t="shared" si="40"/>
        <v>3.8229430162150857E-2</v>
      </c>
      <c r="Z162" s="1">
        <f t="shared" si="41"/>
        <v>-0.52941178017421553</v>
      </c>
      <c r="AA162" s="24">
        <f t="shared" si="42"/>
        <v>-8.2548762461310821E-3</v>
      </c>
      <c r="AE162" s="185" t="s">
        <v>4</v>
      </c>
      <c r="AF162" s="182">
        <v>1.8591595081389635E-4</v>
      </c>
      <c r="AG162" s="182">
        <v>2.1031031825822228E-4</v>
      </c>
      <c r="AH162" s="182">
        <v>2.099620227893274E-4</v>
      </c>
      <c r="AI162" s="182">
        <f>VARP('Efficient Frontier'!$R$5:$R$1318)</f>
        <v>2.8318655766681344E-4</v>
      </c>
      <c r="AJ162" s="182">
        <v>2.164196815113193E-4</v>
      </c>
      <c r="AK162" s="182">
        <v>2.2150447693286638E-4</v>
      </c>
      <c r="AL162" s="182">
        <v>2.4040158987113035E-4</v>
      </c>
      <c r="AM162" s="182">
        <v>1.4159851316573931E-4</v>
      </c>
      <c r="AN162" s="182">
        <v>1.8059804698585273E-4</v>
      </c>
      <c r="AO162" s="182">
        <v>1.7585875379444169E-5</v>
      </c>
      <c r="AP162" s="182">
        <v>6.1395629405531225E-5</v>
      </c>
    </row>
    <row r="163" spans="1:48" ht="26" x14ac:dyDescent="0.25">
      <c r="A163" s="18">
        <v>42236</v>
      </c>
      <c r="B163" s="1">
        <v>104.5714569091797</v>
      </c>
      <c r="C163" s="2">
        <v>41.711753845214837</v>
      </c>
      <c r="D163" s="2">
        <v>515.780029296875</v>
      </c>
      <c r="E163" s="2">
        <v>646.83001708984375</v>
      </c>
      <c r="F163" s="2">
        <v>90.55999755859375</v>
      </c>
      <c r="G163" s="2">
        <v>112.4899978637695</v>
      </c>
      <c r="H163" s="2">
        <v>21.623073577880859</v>
      </c>
      <c r="I163" s="2">
        <v>84.680618286132812</v>
      </c>
      <c r="J163" s="2">
        <v>132.9100036621094</v>
      </c>
      <c r="K163" s="2">
        <v>622.95001220703125</v>
      </c>
      <c r="L163" s="2">
        <v>232.5690002441406</v>
      </c>
      <c r="M163" s="2">
        <v>1.499999966472387E-2</v>
      </c>
      <c r="N163" s="3">
        <v>2035.72998046875</v>
      </c>
      <c r="O163" s="1">
        <f t="shared" si="30"/>
        <v>-2.0520182884387728E-2</v>
      </c>
      <c r="P163" s="1">
        <f t="shared" si="31"/>
        <v>-2.03816775975173E-2</v>
      </c>
      <c r="Q163" s="1">
        <f t="shared" si="32"/>
        <v>-3.2162339868893275E-2</v>
      </c>
      <c r="R163" s="1">
        <f t="shared" si="33"/>
        <v>-2.1289161453266536E-2</v>
      </c>
      <c r="S163" s="1">
        <f t="shared" si="34"/>
        <v>-4.9837374060153983E-2</v>
      </c>
      <c r="T163" s="1">
        <f t="shared" si="35"/>
        <v>-7.8404062643294026E-2</v>
      </c>
      <c r="U163" s="1">
        <f t="shared" si="36"/>
        <v>-3.6102543487421479E-2</v>
      </c>
      <c r="V163" s="1">
        <f t="shared" si="37"/>
        <v>-3.0839440835559562E-2</v>
      </c>
      <c r="W163" s="1">
        <f t="shared" si="38"/>
        <v>-6.0573878457939045E-2</v>
      </c>
      <c r="X163" s="1">
        <f t="shared" si="39"/>
        <v>2.2318925356509922E-2</v>
      </c>
      <c r="Y163" s="1">
        <f t="shared" si="40"/>
        <v>-1.1816468184631446E-2</v>
      </c>
      <c r="Z163" s="1">
        <f t="shared" si="41"/>
        <v>-0.62500000000000011</v>
      </c>
      <c r="AA163" s="24">
        <f t="shared" si="42"/>
        <v>-2.1100170073477753E-2</v>
      </c>
      <c r="AE163" s="185" t="s">
        <v>5</v>
      </c>
      <c r="AF163" s="182">
        <v>1.917304043421617E-4</v>
      </c>
      <c r="AG163" s="182">
        <v>2.0047631136302791E-4</v>
      </c>
      <c r="AH163" s="182">
        <v>2.1517624571285994E-4</v>
      </c>
      <c r="AI163" s="182">
        <v>2.164196815113193E-4</v>
      </c>
      <c r="AJ163" s="182">
        <f>VARP('Efficient Frontier'!$S$5:$S$1318)</f>
        <v>3.7415451615437382E-4</v>
      </c>
      <c r="AK163" s="182">
        <v>2.2624202974045013E-4</v>
      </c>
      <c r="AL163" s="182">
        <v>2.5217279421742967E-4</v>
      </c>
      <c r="AM163" s="182">
        <v>1.3777674954143705E-4</v>
      </c>
      <c r="AN163" s="182">
        <v>1.8796877358894713E-4</v>
      </c>
      <c r="AO163" s="182">
        <v>1.9683857789016488E-5</v>
      </c>
      <c r="AP163" s="182">
        <v>6.3249588857110321E-5</v>
      </c>
    </row>
    <row r="164" spans="1:48" ht="26" x14ac:dyDescent="0.25">
      <c r="A164" s="18">
        <v>42237</v>
      </c>
      <c r="B164" s="1">
        <v>98.175544738769531</v>
      </c>
      <c r="C164" s="2">
        <v>39.345710754394531</v>
      </c>
      <c r="D164" s="2">
        <v>494.47000122070312</v>
      </c>
      <c r="E164" s="2">
        <v>612.47998046875</v>
      </c>
      <c r="F164" s="2">
        <v>86.05999755859375</v>
      </c>
      <c r="G164" s="2">
        <v>103.9599990844727</v>
      </c>
      <c r="H164" s="2">
        <v>20.94979095458984</v>
      </c>
      <c r="I164" s="2">
        <v>83.902389526367188</v>
      </c>
      <c r="J164" s="2">
        <v>125.4700012207031</v>
      </c>
      <c r="K164" s="2">
        <v>604.1500244140625</v>
      </c>
      <c r="L164" s="2">
        <v>230.38999938964841</v>
      </c>
      <c r="M164" s="2">
        <v>1.9999999552965161E-2</v>
      </c>
      <c r="N164" s="3">
        <v>1970.890014648438</v>
      </c>
      <c r="O164" s="1">
        <f t="shared" si="30"/>
        <v>-6.1163077951233102E-2</v>
      </c>
      <c r="P164" s="1">
        <f t="shared" si="31"/>
        <v>-5.6723653951360697E-2</v>
      </c>
      <c r="Q164" s="1">
        <f t="shared" si="32"/>
        <v>-4.1316117076541814E-2</v>
      </c>
      <c r="R164" s="1">
        <f t="shared" si="33"/>
        <v>-5.3105198759386907E-2</v>
      </c>
      <c r="S164" s="1">
        <f t="shared" si="34"/>
        <v>-4.9690814060462274E-2</v>
      </c>
      <c r="T164" s="1">
        <f t="shared" si="35"/>
        <v>-7.5828953162813795E-2</v>
      </c>
      <c r="U164" s="1">
        <f t="shared" si="36"/>
        <v>-3.1137230369495117E-2</v>
      </c>
      <c r="V164" s="1">
        <f t="shared" si="37"/>
        <v>-9.1901638830271803E-3</v>
      </c>
      <c r="W164" s="1">
        <f t="shared" si="38"/>
        <v>-5.597774611699402E-2</v>
      </c>
      <c r="X164" s="1">
        <f t="shared" si="39"/>
        <v>-3.0178966890718639E-2</v>
      </c>
      <c r="Y164" s="1">
        <f t="shared" si="40"/>
        <v>-9.3692661197527505E-3</v>
      </c>
      <c r="Z164" s="1">
        <f t="shared" si="41"/>
        <v>0.33333333333333348</v>
      </c>
      <c r="AA164" s="24">
        <f t="shared" si="42"/>
        <v>-3.1850965718637103E-2</v>
      </c>
      <c r="AE164" s="185" t="s">
        <v>6</v>
      </c>
      <c r="AF164" s="182">
        <v>1.9407028982103392E-4</v>
      </c>
      <c r="AG164" s="182">
        <v>2.1641791427027025E-4</v>
      </c>
      <c r="AH164" s="182">
        <v>2.6208425641302779E-4</v>
      </c>
      <c r="AI164" s="182">
        <v>2.2150447693286638E-4</v>
      </c>
      <c r="AJ164" s="182">
        <v>2.2624202974045013E-4</v>
      </c>
      <c r="AK164" s="182">
        <f>VARP('Efficient Frontier'!$T$5:$T$1318)</f>
        <v>7.2160340886334826E-4</v>
      </c>
      <c r="AL164" s="182">
        <v>3.0126687379281638E-4</v>
      </c>
      <c r="AM164" s="182">
        <v>1.4024765438495839E-4</v>
      </c>
      <c r="AN164" s="182">
        <v>2.1801580968017626E-4</v>
      </c>
      <c r="AO164" s="182">
        <v>3.1466925980815076E-5</v>
      </c>
      <c r="AP164" s="182">
        <v>9.1242441773131794E-5</v>
      </c>
    </row>
    <row r="165" spans="1:48" ht="26" x14ac:dyDescent="0.25">
      <c r="A165" s="18">
        <v>42240</v>
      </c>
      <c r="B165" s="1">
        <v>95.724899291992188</v>
      </c>
      <c r="C165" s="2">
        <v>38.075897216796882</v>
      </c>
      <c r="D165" s="2">
        <v>463.3699951171875</v>
      </c>
      <c r="E165" s="2">
        <v>589.6099853515625</v>
      </c>
      <c r="F165" s="2">
        <v>82.089996337890625</v>
      </c>
      <c r="G165" s="2">
        <v>96.879997253417969</v>
      </c>
      <c r="H165" s="2">
        <v>20.208206176757809</v>
      </c>
      <c r="I165" s="2">
        <v>82.015190124511719</v>
      </c>
      <c r="J165" s="2">
        <v>119.26999664306641</v>
      </c>
      <c r="K165" s="2">
        <v>574.75</v>
      </c>
      <c r="L165" s="2">
        <v>221.60899353027341</v>
      </c>
      <c r="M165" s="2">
        <v>1.499999966472387E-2</v>
      </c>
      <c r="N165" s="3">
        <v>1893.2099609375</v>
      </c>
      <c r="O165" s="1">
        <f t="shared" si="30"/>
        <v>-2.496187266694716E-2</v>
      </c>
      <c r="P165" s="1">
        <f t="shared" si="31"/>
        <v>-3.2273239274393406E-2</v>
      </c>
      <c r="Q165" s="1">
        <f t="shared" si="32"/>
        <v>-6.2895637807629856E-2</v>
      </c>
      <c r="R165" s="1">
        <f t="shared" si="33"/>
        <v>-3.7339987993867729E-2</v>
      </c>
      <c r="S165" s="1">
        <f t="shared" si="34"/>
        <v>-4.6130622046557268E-2</v>
      </c>
      <c r="T165" s="1">
        <f t="shared" si="35"/>
        <v>-6.8103134796123621E-2</v>
      </c>
      <c r="U165" s="1">
        <f t="shared" si="36"/>
        <v>-3.5398194637811353E-2</v>
      </c>
      <c r="V165" s="1">
        <f t="shared" si="37"/>
        <v>-2.2492796838192497E-2</v>
      </c>
      <c r="W165" s="1">
        <f t="shared" si="38"/>
        <v>-4.941423860139138E-2</v>
      </c>
      <c r="X165" s="1">
        <f t="shared" si="39"/>
        <v>-4.8663449848530993E-2</v>
      </c>
      <c r="Y165" s="1">
        <f t="shared" si="40"/>
        <v>-3.8113658937617645E-2</v>
      </c>
      <c r="Z165" s="1">
        <f t="shared" si="41"/>
        <v>-0.25</v>
      </c>
      <c r="AA165" s="24">
        <f t="shared" si="42"/>
        <v>-3.9413692866465899E-2</v>
      </c>
      <c r="AE165" s="185" t="s">
        <v>7</v>
      </c>
      <c r="AF165" s="182">
        <v>2.677100457633271E-4</v>
      </c>
      <c r="AG165" s="182">
        <v>2.8102667753118516E-4</v>
      </c>
      <c r="AH165" s="182">
        <v>2.4131883743475625E-4</v>
      </c>
      <c r="AI165" s="182">
        <v>2.4040158987113035E-4</v>
      </c>
      <c r="AJ165" s="182">
        <v>2.5217279421742967E-4</v>
      </c>
      <c r="AK165" s="182">
        <v>3.0126687379281638E-4</v>
      </c>
      <c r="AL165" s="182">
        <f>VARP('Efficient Frontier'!$U$5:$U$1318)</f>
        <v>8.1788820115681236E-4</v>
      </c>
      <c r="AM165" s="182">
        <v>2.0765770757899554E-4</v>
      </c>
      <c r="AN165" s="182">
        <v>2.4585658445966922E-4</v>
      </c>
      <c r="AO165" s="182">
        <v>5.4423100253239484E-5</v>
      </c>
      <c r="AP165" s="182">
        <v>1.0402597609328852E-4</v>
      </c>
    </row>
    <row r="166" spans="1:48" ht="26" x14ac:dyDescent="0.25">
      <c r="A166" s="18">
        <v>42241</v>
      </c>
      <c r="B166" s="1">
        <v>96.300422668457031</v>
      </c>
      <c r="C166" s="2">
        <v>36.970531463623047</v>
      </c>
      <c r="D166" s="2">
        <v>466.3699951171875</v>
      </c>
      <c r="E166" s="2">
        <v>582.05999755859375</v>
      </c>
      <c r="F166" s="2">
        <v>83</v>
      </c>
      <c r="G166" s="2">
        <v>101.51999664306641</v>
      </c>
      <c r="H166" s="2">
        <v>19.788625717163089</v>
      </c>
      <c r="I166" s="2">
        <v>80.847862243652344</v>
      </c>
      <c r="J166" s="2">
        <v>121.1699981689453</v>
      </c>
      <c r="K166" s="2">
        <v>539.79998779296875</v>
      </c>
      <c r="L166" s="2">
        <v>225.83099365234381</v>
      </c>
      <c r="M166" s="2">
        <v>5.299999937415123E-2</v>
      </c>
      <c r="N166" s="3">
        <v>1867.609985351562</v>
      </c>
      <c r="O166" s="1">
        <f t="shared" si="30"/>
        <v>6.0122641101905128E-3</v>
      </c>
      <c r="P166" s="1">
        <f t="shared" si="31"/>
        <v>-2.9030589794906025E-2</v>
      </c>
      <c r="Q166" s="1">
        <f t="shared" si="32"/>
        <v>6.4743078568159085E-3</v>
      </c>
      <c r="R166" s="1">
        <f t="shared" si="33"/>
        <v>-1.2805054155361706E-2</v>
      </c>
      <c r="S166" s="1">
        <f t="shared" si="34"/>
        <v>1.1085439185107404E-2</v>
      </c>
      <c r="T166" s="1">
        <f t="shared" si="35"/>
        <v>4.7894297287304433E-2</v>
      </c>
      <c r="U166" s="1">
        <f t="shared" si="36"/>
        <v>-2.0762875038225492E-2</v>
      </c>
      <c r="V166" s="1">
        <f t="shared" si="37"/>
        <v>-1.4233069253234532E-2</v>
      </c>
      <c r="W166" s="1">
        <f t="shared" si="38"/>
        <v>1.5930255549222005E-2</v>
      </c>
      <c r="X166" s="1">
        <f t="shared" si="39"/>
        <v>-6.0809068650772069E-2</v>
      </c>
      <c r="Y166" s="1">
        <f t="shared" si="40"/>
        <v>1.9051573922218346E-2</v>
      </c>
      <c r="Z166" s="1">
        <f t="shared" si="41"/>
        <v>2.533333370586238</v>
      </c>
      <c r="AA166" s="24">
        <f t="shared" si="42"/>
        <v>-1.3521994978972662E-2</v>
      </c>
      <c r="AE166" s="185" t="s">
        <v>8</v>
      </c>
      <c r="AF166" s="182">
        <v>1.4753227709840596E-4</v>
      </c>
      <c r="AG166" s="182">
        <v>1.5085114782189001E-4</v>
      </c>
      <c r="AH166" s="182">
        <v>1.0689795990289197E-4</v>
      </c>
      <c r="AI166" s="182">
        <v>1.4159851316573931E-4</v>
      </c>
      <c r="AJ166" s="182">
        <v>1.3777674954143705E-4</v>
      </c>
      <c r="AK166" s="182">
        <v>1.4024765438495839E-4</v>
      </c>
      <c r="AL166" s="182">
        <v>2.0765770757899554E-4</v>
      </c>
      <c r="AM166" s="182">
        <f>VARP('Efficient Frontier'!$V$5:$V$1318)</f>
        <v>4.3048372041601423E-4</v>
      </c>
      <c r="AN166" s="182">
        <v>1.4990673341765695E-4</v>
      </c>
      <c r="AO166" s="182">
        <v>3.6236336636978123E-5</v>
      </c>
      <c r="AP166" s="182">
        <v>1.186395665036631E-4</v>
      </c>
    </row>
    <row r="167" spans="1:48" ht="26" x14ac:dyDescent="0.25">
      <c r="A167" s="18">
        <v>42242</v>
      </c>
      <c r="B167" s="1">
        <v>101.82373046875</v>
      </c>
      <c r="C167" s="2">
        <v>39.016841888427727</v>
      </c>
      <c r="D167" s="2">
        <v>500.76998901367188</v>
      </c>
      <c r="E167" s="2">
        <v>628.6199951171875</v>
      </c>
      <c r="F167" s="2">
        <v>87.19000244140625</v>
      </c>
      <c r="G167" s="2">
        <v>110.129997253418</v>
      </c>
      <c r="H167" s="2">
        <v>21.281547546386719</v>
      </c>
      <c r="I167" s="2">
        <v>84.583343505859375</v>
      </c>
      <c r="J167" s="2">
        <v>130.11000061035159</v>
      </c>
      <c r="K167" s="2">
        <v>529.3499755859375</v>
      </c>
      <c r="L167" s="2">
        <v>224.76899719238281</v>
      </c>
      <c r="M167" s="2">
        <v>5.4999999701976783E-2</v>
      </c>
      <c r="N167" s="3">
        <v>1940.510009765625</v>
      </c>
      <c r="O167" s="1">
        <f t="shared" si="30"/>
        <v>5.7354969451262061E-2</v>
      </c>
      <c r="P167" s="1">
        <f t="shared" si="31"/>
        <v>5.53497703114747E-2</v>
      </c>
      <c r="Q167" s="1">
        <f t="shared" si="32"/>
        <v>7.3761164433060245E-2</v>
      </c>
      <c r="R167" s="1">
        <f t="shared" si="33"/>
        <v>7.9991749568577353E-2</v>
      </c>
      <c r="S167" s="1">
        <f t="shared" si="34"/>
        <v>5.0481957125376509E-2</v>
      </c>
      <c r="T167" s="1">
        <f t="shared" si="35"/>
        <v>8.4810883521041047E-2</v>
      </c>
      <c r="U167" s="1">
        <f t="shared" si="36"/>
        <v>7.5443431522826065E-2</v>
      </c>
      <c r="V167" s="1">
        <f t="shared" si="37"/>
        <v>4.6203834690759837E-2</v>
      </c>
      <c r="W167" s="1">
        <f t="shared" si="38"/>
        <v>7.378066003550976E-2</v>
      </c>
      <c r="X167" s="1">
        <f t="shared" si="39"/>
        <v>-1.9359044911722356E-2</v>
      </c>
      <c r="Y167" s="1">
        <f t="shared" si="40"/>
        <v>-4.7026160704756181E-3</v>
      </c>
      <c r="Z167" s="1">
        <f t="shared" si="41"/>
        <v>3.7735855687594189E-2</v>
      </c>
      <c r="AA167" s="24">
        <f t="shared" si="42"/>
        <v>3.9033858774502272E-2</v>
      </c>
      <c r="AE167" s="185" t="s">
        <v>9</v>
      </c>
      <c r="AF167" s="182">
        <v>1.7623622773094106E-4</v>
      </c>
      <c r="AG167" s="182">
        <v>1.9404916179522499E-4</v>
      </c>
      <c r="AH167" s="182">
        <v>1.7422050723641183E-4</v>
      </c>
      <c r="AI167" s="182">
        <v>1.8059804698585273E-4</v>
      </c>
      <c r="AJ167" s="182">
        <v>1.8796877358894713E-4</v>
      </c>
      <c r="AK167" s="182">
        <v>2.1801580968017626E-4</v>
      </c>
      <c r="AL167" s="182">
        <v>2.4585658445966922E-4</v>
      </c>
      <c r="AM167" s="182">
        <v>1.4990673341765695E-4</v>
      </c>
      <c r="AN167" s="182">
        <f>VARP('Efficient Frontier'!$W$5:$W$1318)</f>
        <v>5.9058328822631282E-4</v>
      </c>
      <c r="AO167" s="182">
        <v>1.5529915011261259E-5</v>
      </c>
      <c r="AP167" s="182">
        <v>1.0097937582024004E-4</v>
      </c>
    </row>
    <row r="168" spans="1:48" ht="26" x14ac:dyDescent="0.25">
      <c r="A168" s="18">
        <v>42243</v>
      </c>
      <c r="B168" s="1">
        <v>104.8221130371094</v>
      </c>
      <c r="C168" s="2">
        <v>40.103935241699219</v>
      </c>
      <c r="D168" s="2">
        <v>518.3699951171875</v>
      </c>
      <c r="E168" s="2">
        <v>637.6099853515625</v>
      </c>
      <c r="F168" s="2">
        <v>89.730003356933594</v>
      </c>
      <c r="G168" s="2">
        <v>117.6600036621094</v>
      </c>
      <c r="H168" s="2">
        <v>22.08168792724609</v>
      </c>
      <c r="I168" s="2">
        <v>86.421890258789062</v>
      </c>
      <c r="J168" s="2">
        <v>133.75</v>
      </c>
      <c r="K168" s="2">
        <v>568.29998779296875</v>
      </c>
      <c r="L168" s="2">
        <v>231.39599609375</v>
      </c>
      <c r="M168" s="2">
        <v>5.000000074505806E-2</v>
      </c>
      <c r="N168" s="3">
        <v>1987.660034179688</v>
      </c>
      <c r="O168" s="1">
        <f t="shared" si="30"/>
        <v>2.9446795501954393E-2</v>
      </c>
      <c r="P168" s="1">
        <f t="shared" si="31"/>
        <v>2.7862156460026544E-2</v>
      </c>
      <c r="Q168" s="1">
        <f t="shared" si="32"/>
        <v>3.5145888311280293E-2</v>
      </c>
      <c r="R168" s="1">
        <f t="shared" si="33"/>
        <v>1.4301152213109347E-2</v>
      </c>
      <c r="S168" s="1">
        <f t="shared" si="34"/>
        <v>2.9131790852217065E-2</v>
      </c>
      <c r="T168" s="1">
        <f t="shared" si="35"/>
        <v>6.8373800022570208E-2</v>
      </c>
      <c r="U168" s="1">
        <f t="shared" si="36"/>
        <v>3.7597847577359289E-2</v>
      </c>
      <c r="V168" s="1">
        <f t="shared" si="37"/>
        <v>2.1736510720959279E-2</v>
      </c>
      <c r="W168" s="1">
        <f t="shared" si="38"/>
        <v>2.7976322900415074E-2</v>
      </c>
      <c r="X168" s="1">
        <f t="shared" si="39"/>
        <v>7.3580833103690013E-2</v>
      </c>
      <c r="Y168" s="1">
        <f t="shared" si="40"/>
        <v>2.9483598646369513E-2</v>
      </c>
      <c r="Z168" s="1">
        <f t="shared" si="41"/>
        <v>-9.0909072436577087E-2</v>
      </c>
      <c r="AA168" s="24">
        <f t="shared" si="42"/>
        <v>2.4297748621125548E-2</v>
      </c>
      <c r="AE168" s="185" t="s">
        <v>10</v>
      </c>
      <c r="AF168" s="182">
        <v>2.3838389102703014E-5</v>
      </c>
      <c r="AG168" s="182">
        <v>2.3675247233845687E-5</v>
      </c>
      <c r="AH168" s="182">
        <v>2.1316704102836732E-5</v>
      </c>
      <c r="AI168" s="182">
        <v>1.7585875379444169E-5</v>
      </c>
      <c r="AJ168" s="182">
        <v>1.9683857789016488E-5</v>
      </c>
      <c r="AK168" s="182">
        <v>3.1466925980815076E-5</v>
      </c>
      <c r="AL168" s="182">
        <v>5.4423100253239484E-5</v>
      </c>
      <c r="AM168" s="182">
        <v>3.6236336636978123E-5</v>
      </c>
      <c r="AN168" s="182">
        <v>1.5529915011261259E-5</v>
      </c>
      <c r="AO168" s="182">
        <f>VARP('Efficient Frontier'!$X$5:$X$1318)</f>
        <v>4.2949465907035725E-4</v>
      </c>
      <c r="AP168" s="182">
        <v>5.7248401107341182E-6</v>
      </c>
    </row>
    <row r="169" spans="1:48" ht="27" thickBot="1" x14ac:dyDescent="0.3">
      <c r="A169" s="18">
        <v>42244</v>
      </c>
      <c r="B169" s="1">
        <v>105.1655578613281</v>
      </c>
      <c r="C169" s="2">
        <v>40.13134765625</v>
      </c>
      <c r="D169" s="2">
        <v>518.010009765625</v>
      </c>
      <c r="E169" s="2">
        <v>630.3800048828125</v>
      </c>
      <c r="F169" s="2">
        <v>91.010002136230469</v>
      </c>
      <c r="G169" s="2">
        <v>117.629997253418</v>
      </c>
      <c r="H169" s="2">
        <v>22.179264068603519</v>
      </c>
      <c r="I169" s="2">
        <v>86.402435302734375</v>
      </c>
      <c r="J169" s="2">
        <v>134.05000305175781</v>
      </c>
      <c r="K169" s="2">
        <v>589.54998779296875</v>
      </c>
      <c r="L169" s="2">
        <v>229.7799987792969</v>
      </c>
      <c r="M169" s="2">
        <v>5.000000074505806E-2</v>
      </c>
      <c r="N169" s="3">
        <v>1988.869995117188</v>
      </c>
      <c r="O169" s="1">
        <f t="shared" si="30"/>
        <v>3.2764539300700335E-3</v>
      </c>
      <c r="P169" s="1">
        <f t="shared" si="31"/>
        <v>6.8353428125123017E-4</v>
      </c>
      <c r="Q169" s="1">
        <f t="shared" si="32"/>
        <v>-6.9445638241683039E-4</v>
      </c>
      <c r="R169" s="1">
        <f t="shared" si="33"/>
        <v>-1.1339189527848403E-2</v>
      </c>
      <c r="S169" s="1">
        <f t="shared" si="34"/>
        <v>1.4265003136188614E-2</v>
      </c>
      <c r="T169" s="1">
        <f t="shared" si="35"/>
        <v>-2.5502641303309925E-4</v>
      </c>
      <c r="U169" s="1">
        <f t="shared" si="36"/>
        <v>4.4188714956445718E-3</v>
      </c>
      <c r="V169" s="1">
        <f t="shared" si="37"/>
        <v>-2.2511606719577415E-4</v>
      </c>
      <c r="W169" s="1">
        <f t="shared" si="38"/>
        <v>2.2430134710864635E-3</v>
      </c>
      <c r="X169" s="1">
        <f t="shared" si="39"/>
        <v>3.7392223220918508E-2</v>
      </c>
      <c r="Y169" s="1">
        <f t="shared" si="40"/>
        <v>-6.9836874523895309E-3</v>
      </c>
      <c r="Z169" s="1">
        <f t="shared" si="41"/>
        <v>0</v>
      </c>
      <c r="AA169" s="24">
        <f t="shared" si="42"/>
        <v>6.0873636169844758E-4</v>
      </c>
      <c r="AE169" s="104" t="s">
        <v>11</v>
      </c>
      <c r="AF169" s="183">
        <v>5.7635495003903521E-5</v>
      </c>
      <c r="AG169" s="183">
        <v>7.9032733895330248E-5</v>
      </c>
      <c r="AH169" s="183">
        <v>4.5767886179908451E-5</v>
      </c>
      <c r="AI169" s="183">
        <v>6.1395629405531225E-5</v>
      </c>
      <c r="AJ169" s="183">
        <v>6.3249588857110321E-5</v>
      </c>
      <c r="AK169" s="183">
        <v>9.1242441773131794E-5</v>
      </c>
      <c r="AL169" s="183">
        <v>1.0402597609328852E-4</v>
      </c>
      <c r="AM169" s="183">
        <v>1.186395665036631E-4</v>
      </c>
      <c r="AN169" s="183">
        <v>1.0097937582024004E-4</v>
      </c>
      <c r="AO169" s="183">
        <v>5.7248401107341182E-6</v>
      </c>
      <c r="AP169" s="184">
        <f>VARP('Efficient Frontier'!$Y$5:$Y$1318)</f>
        <v>2.2235614450651356E-3</v>
      </c>
    </row>
    <row r="170" spans="1:48" x14ac:dyDescent="0.2">
      <c r="A170" s="18">
        <v>42247</v>
      </c>
      <c r="B170" s="1">
        <v>104.673583984375</v>
      </c>
      <c r="C170" s="2">
        <v>39.756790161132812</v>
      </c>
      <c r="D170" s="2">
        <v>512.8900146484375</v>
      </c>
      <c r="E170" s="2">
        <v>618.25</v>
      </c>
      <c r="F170" s="2">
        <v>89.430000305175781</v>
      </c>
      <c r="G170" s="2">
        <v>115.0299987792969</v>
      </c>
      <c r="H170" s="2">
        <v>21.935319900512699</v>
      </c>
      <c r="I170" s="2">
        <v>84.262321472167969</v>
      </c>
      <c r="J170" s="2">
        <v>127.51999664306641</v>
      </c>
      <c r="K170" s="2">
        <v>601.54998779296875</v>
      </c>
      <c r="L170" s="2">
        <v>228.1210021972656</v>
      </c>
      <c r="M170" s="2">
        <v>3.0000000260770321E-3</v>
      </c>
      <c r="N170" s="3">
        <v>1972.180053710938</v>
      </c>
      <c r="O170" s="1">
        <f t="shared" si="30"/>
        <v>-4.6780893569909887E-3</v>
      </c>
      <c r="P170" s="1">
        <f t="shared" si="31"/>
        <v>-9.3332897346359855E-3</v>
      </c>
      <c r="Q170" s="1">
        <f t="shared" si="32"/>
        <v>-9.883969461331521E-3</v>
      </c>
      <c r="R170" s="1">
        <f t="shared" si="33"/>
        <v>-1.9242369346831434E-2</v>
      </c>
      <c r="S170" s="1">
        <f t="shared" si="34"/>
        <v>-1.7360749301924217E-2</v>
      </c>
      <c r="T170" s="1">
        <f t="shared" si="35"/>
        <v>-2.2103192508963088E-2</v>
      </c>
      <c r="U170" s="1">
        <f t="shared" si="36"/>
        <v>-1.0998749432635235E-2</v>
      </c>
      <c r="V170" s="1">
        <f t="shared" si="37"/>
        <v>-2.4769137849737E-2</v>
      </c>
      <c r="W170" s="1">
        <f t="shared" si="38"/>
        <v>-4.8713213428052793E-2</v>
      </c>
      <c r="X170" s="1">
        <f t="shared" si="39"/>
        <v>2.0354508096799506E-2</v>
      </c>
      <c r="Y170" s="1">
        <f t="shared" si="40"/>
        <v>-7.2199346803233366E-3</v>
      </c>
      <c r="Z170" s="1">
        <f t="shared" si="41"/>
        <v>-0.94000000037252907</v>
      </c>
      <c r="AA170" s="24">
        <f t="shared" si="42"/>
        <v>-8.3916703692171746E-3</v>
      </c>
    </row>
    <row r="171" spans="1:48" x14ac:dyDescent="0.2">
      <c r="A171" s="18">
        <v>42248</v>
      </c>
      <c r="B171" s="1">
        <v>99.995018005371094</v>
      </c>
      <c r="C171" s="2">
        <v>38.20379638671875</v>
      </c>
      <c r="D171" s="2">
        <v>496.54000854492188</v>
      </c>
      <c r="E171" s="2">
        <v>597.78997802734375</v>
      </c>
      <c r="F171" s="2">
        <v>87.230003356933594</v>
      </c>
      <c r="G171" s="2">
        <v>105.7900009155273</v>
      </c>
      <c r="H171" s="2">
        <v>21.0376091003418</v>
      </c>
      <c r="I171" s="2">
        <v>82.024932861328125</v>
      </c>
      <c r="J171" s="2">
        <v>124.0400009155273</v>
      </c>
      <c r="K171" s="2">
        <v>578.5</v>
      </c>
      <c r="L171" s="2">
        <v>229.28399658203119</v>
      </c>
      <c r="M171" s="2">
        <v>3.7999998778104782E-2</v>
      </c>
      <c r="N171" s="3">
        <v>1913.849975585938</v>
      </c>
      <c r="O171" s="1">
        <f t="shared" si="30"/>
        <v>-4.469672099602795E-2</v>
      </c>
      <c r="P171" s="1">
        <f t="shared" si="31"/>
        <v>-3.906235307528183E-2</v>
      </c>
      <c r="Q171" s="1">
        <f t="shared" si="32"/>
        <v>-3.1878191496324648E-2</v>
      </c>
      <c r="R171" s="1">
        <f t="shared" si="33"/>
        <v>-3.3093444355287049E-2</v>
      </c>
      <c r="S171" s="1">
        <f t="shared" si="34"/>
        <v>-2.460021179397065E-2</v>
      </c>
      <c r="T171" s="1">
        <f t="shared" si="35"/>
        <v>-8.0326853532338038E-2</v>
      </c>
      <c r="U171" s="1">
        <f t="shared" si="36"/>
        <v>-4.0925357106367799E-2</v>
      </c>
      <c r="V171" s="1">
        <f t="shared" si="37"/>
        <v>-2.6552658077179325E-2</v>
      </c>
      <c r="W171" s="1">
        <f t="shared" si="38"/>
        <v>-2.7289804102487158E-2</v>
      </c>
      <c r="X171" s="1">
        <f t="shared" si="39"/>
        <v>-3.8317659813338234E-2</v>
      </c>
      <c r="Y171" s="1">
        <f t="shared" si="40"/>
        <v>5.0981469201152319E-3</v>
      </c>
      <c r="Z171" s="1">
        <f t="shared" si="41"/>
        <v>11.666666149265241</v>
      </c>
      <c r="AA171" s="24">
        <f t="shared" si="42"/>
        <v>-2.9576446640986798E-2</v>
      </c>
    </row>
    <row r="172" spans="1:48" x14ac:dyDescent="0.2">
      <c r="A172" s="18">
        <v>42249</v>
      </c>
      <c r="B172" s="1">
        <v>104.28369140625</v>
      </c>
      <c r="C172" s="2">
        <v>39.610626220703118</v>
      </c>
      <c r="D172" s="2">
        <v>510.54998779296881</v>
      </c>
      <c r="E172" s="2">
        <v>614.34002685546875</v>
      </c>
      <c r="F172" s="2">
        <v>89.889999389648438</v>
      </c>
      <c r="G172" s="2">
        <v>105.44000244140619</v>
      </c>
      <c r="H172" s="2">
        <v>21.671859741210941</v>
      </c>
      <c r="I172" s="2">
        <v>83.143630981445312</v>
      </c>
      <c r="J172" s="2">
        <v>129</v>
      </c>
      <c r="K172" s="2">
        <v>582.79998779296875</v>
      </c>
      <c r="L172" s="2">
        <v>227.18299865722659</v>
      </c>
      <c r="M172" s="2">
        <v>2.500000037252903E-2</v>
      </c>
      <c r="N172" s="3">
        <v>1948.859985351562</v>
      </c>
      <c r="O172" s="1">
        <f t="shared" si="30"/>
        <v>4.288887073002523E-2</v>
      </c>
      <c r="P172" s="1">
        <f t="shared" si="31"/>
        <v>3.6824346453522727E-2</v>
      </c>
      <c r="Q172" s="1">
        <f t="shared" si="32"/>
        <v>2.8215207248057039E-2</v>
      </c>
      <c r="R172" s="1">
        <f t="shared" si="33"/>
        <v>2.7685390248158415E-2</v>
      </c>
      <c r="S172" s="1">
        <f t="shared" si="34"/>
        <v>3.0494049413600122E-2</v>
      </c>
      <c r="T172" s="1">
        <f t="shared" si="35"/>
        <v>-3.3084267992452565E-3</v>
      </c>
      <c r="U172" s="1">
        <f t="shared" si="36"/>
        <v>3.014841837986415E-2</v>
      </c>
      <c r="V172" s="1">
        <f t="shared" si="37"/>
        <v>1.3638513084899051E-2</v>
      </c>
      <c r="W172" s="1">
        <f t="shared" si="38"/>
        <v>3.9987093259137518E-2</v>
      </c>
      <c r="X172" s="1">
        <f t="shared" si="39"/>
        <v>7.4329953206029309E-3</v>
      </c>
      <c r="Y172" s="1">
        <f t="shared" si="40"/>
        <v>-9.1632994719408334E-3</v>
      </c>
      <c r="Z172" s="1">
        <f t="shared" si="41"/>
        <v>-0.3421052321998026</v>
      </c>
      <c r="AA172" s="24">
        <f t="shared" si="42"/>
        <v>1.8292975004430723E-2</v>
      </c>
    </row>
    <row r="173" spans="1:48" x14ac:dyDescent="0.2">
      <c r="A173" s="18">
        <v>42250</v>
      </c>
      <c r="B173" s="1">
        <v>102.454963684082</v>
      </c>
      <c r="C173" s="2">
        <v>39.738521575927727</v>
      </c>
      <c r="D173" s="2">
        <v>504.72000122070312</v>
      </c>
      <c r="E173" s="2">
        <v>606.25</v>
      </c>
      <c r="F173" s="2">
        <v>88.150001525878906</v>
      </c>
      <c r="G173" s="2">
        <v>101.05999755859381</v>
      </c>
      <c r="H173" s="2">
        <v>21.730411529541019</v>
      </c>
      <c r="I173" s="2">
        <v>84.048316955566406</v>
      </c>
      <c r="J173" s="2">
        <v>126.5299987792969</v>
      </c>
      <c r="K173" s="2">
        <v>580.5999755859375</v>
      </c>
      <c r="L173" s="2">
        <v>230.2980041503906</v>
      </c>
      <c r="M173" s="2">
        <v>1.499999966472387E-2</v>
      </c>
      <c r="N173" s="3">
        <v>1951.130004882812</v>
      </c>
      <c r="O173" s="1">
        <f t="shared" si="30"/>
        <v>-1.7536085436829829E-2</v>
      </c>
      <c r="P173" s="1">
        <f t="shared" si="31"/>
        <v>3.2288142709988588E-3</v>
      </c>
      <c r="Q173" s="1">
        <f t="shared" si="32"/>
        <v>-1.1419031851254813E-2</v>
      </c>
      <c r="R173" s="1">
        <f t="shared" si="33"/>
        <v>-1.3168646843471965E-2</v>
      </c>
      <c r="S173" s="1">
        <f t="shared" si="34"/>
        <v>-1.9356968245456518E-2</v>
      </c>
      <c r="T173" s="1">
        <f t="shared" si="35"/>
        <v>-4.1540257790172119E-2</v>
      </c>
      <c r="U173" s="1">
        <f t="shared" si="36"/>
        <v>2.7017426759521346E-3</v>
      </c>
      <c r="V173" s="1">
        <f t="shared" si="37"/>
        <v>1.0881001508377564E-2</v>
      </c>
      <c r="W173" s="1">
        <f t="shared" si="38"/>
        <v>-1.9147296284520166E-2</v>
      </c>
      <c r="X173" s="1">
        <f t="shared" si="39"/>
        <v>-3.7749009147418633E-3</v>
      </c>
      <c r="Y173" s="1">
        <f t="shared" si="40"/>
        <v>1.3711437526467085E-2</v>
      </c>
      <c r="Z173" s="1">
        <f t="shared" si="41"/>
        <v>-0.40000002235174159</v>
      </c>
      <c r="AA173" s="24">
        <f t="shared" si="42"/>
        <v>1.1647935451044589E-3</v>
      </c>
      <c r="AB173" s="174" t="s">
        <v>69</v>
      </c>
      <c r="AC173" s="175"/>
      <c r="AD173" s="175"/>
      <c r="AE173" s="175"/>
      <c r="AF173" s="175"/>
      <c r="AG173" s="175"/>
      <c r="AH173" s="175"/>
      <c r="AI173" s="175"/>
      <c r="AJ173" s="175"/>
      <c r="AK173" s="175"/>
      <c r="AL173" s="175"/>
      <c r="AM173" s="175"/>
      <c r="AN173" s="175"/>
      <c r="AO173" s="175"/>
      <c r="AP173" s="175"/>
      <c r="AQ173" s="175"/>
      <c r="AR173" s="175"/>
      <c r="AS173" s="175"/>
      <c r="AT173" s="175"/>
      <c r="AU173" s="175"/>
      <c r="AV173" s="175"/>
    </row>
    <row r="174" spans="1:48" x14ac:dyDescent="0.2">
      <c r="A174" s="18">
        <v>42251</v>
      </c>
      <c r="B174" s="1">
        <v>101.43385314941411</v>
      </c>
      <c r="C174" s="2">
        <v>38.925491333007812</v>
      </c>
      <c r="D174" s="2">
        <v>499</v>
      </c>
      <c r="E174" s="2">
        <v>600.70001220703125</v>
      </c>
      <c r="F174" s="2">
        <v>88.260002136230469</v>
      </c>
      <c r="G174" s="2">
        <v>98.790000915527344</v>
      </c>
      <c r="H174" s="2">
        <v>21.22300910949707</v>
      </c>
      <c r="I174" s="2">
        <v>83.085258483886719</v>
      </c>
      <c r="J174" s="2">
        <v>126.9899978637695</v>
      </c>
      <c r="K174" s="2">
        <v>576.79998779296875</v>
      </c>
      <c r="L174" s="2">
        <v>235.01899719238281</v>
      </c>
      <c r="M174" s="2">
        <v>2.500000037252903E-2</v>
      </c>
      <c r="N174" s="3">
        <v>1921.219970703125</v>
      </c>
      <c r="O174" s="1">
        <f t="shared" si="30"/>
        <v>-9.9664330350696106E-3</v>
      </c>
      <c r="P174" s="1">
        <f t="shared" si="31"/>
        <v>-2.045949901197186E-2</v>
      </c>
      <c r="Q174" s="1">
        <f t="shared" si="32"/>
        <v>-1.1333018717048837E-2</v>
      </c>
      <c r="R174" s="1">
        <f t="shared" si="33"/>
        <v>-9.1546190399484084E-3</v>
      </c>
      <c r="S174" s="1">
        <f t="shared" si="34"/>
        <v>1.2478798462558505E-3</v>
      </c>
      <c r="T174" s="1">
        <f t="shared" si="35"/>
        <v>-2.2461871144914047E-2</v>
      </c>
      <c r="U174" s="1">
        <f t="shared" si="36"/>
        <v>-2.3349876248508705E-2</v>
      </c>
      <c r="V174" s="1">
        <f t="shared" si="37"/>
        <v>-1.1458390918033801E-2</v>
      </c>
      <c r="W174" s="1">
        <f t="shared" si="38"/>
        <v>3.6354942615226538E-3</v>
      </c>
      <c r="X174" s="1">
        <f t="shared" si="39"/>
        <v>-6.5449327467398399E-3</v>
      </c>
      <c r="Y174" s="1">
        <f t="shared" si="40"/>
        <v>2.0499496117687865E-2</v>
      </c>
      <c r="Z174" s="1">
        <f t="shared" si="41"/>
        <v>0.66666672875484001</v>
      </c>
      <c r="AA174" s="24">
        <f t="shared" si="42"/>
        <v>-1.5329595723931999E-2</v>
      </c>
      <c r="AB174" s="174"/>
      <c r="AC174" s="175"/>
      <c r="AD174" s="175"/>
      <c r="AE174" s="175"/>
      <c r="AF174" s="175"/>
      <c r="AG174" s="175"/>
      <c r="AH174" s="175"/>
      <c r="AI174" s="175"/>
      <c r="AJ174" s="175"/>
      <c r="AK174" s="175"/>
      <c r="AL174" s="175"/>
      <c r="AM174" s="175"/>
      <c r="AN174" s="175"/>
      <c r="AO174" s="175"/>
      <c r="AP174" s="175"/>
      <c r="AQ174" s="175"/>
      <c r="AR174" s="175"/>
      <c r="AS174" s="175"/>
      <c r="AT174" s="175"/>
      <c r="AU174" s="175"/>
      <c r="AV174" s="175"/>
    </row>
    <row r="175" spans="1:48" x14ac:dyDescent="0.2">
      <c r="A175" s="18">
        <v>42255</v>
      </c>
      <c r="B175" s="1">
        <v>104.25584411621089</v>
      </c>
      <c r="C175" s="2">
        <v>40.094799041748047</v>
      </c>
      <c r="D175" s="2">
        <v>517.53997802734375</v>
      </c>
      <c r="E175" s="2">
        <v>614.65997314453125</v>
      </c>
      <c r="F175" s="2">
        <v>89.529998779296875</v>
      </c>
      <c r="G175" s="2">
        <v>94.949996948242188</v>
      </c>
      <c r="H175" s="2">
        <v>22.130477905273441</v>
      </c>
      <c r="I175" s="2">
        <v>85.040542602539062</v>
      </c>
      <c r="J175" s="2">
        <v>133.11000061035159</v>
      </c>
      <c r="K175" s="2">
        <v>585.70001220703125</v>
      </c>
      <c r="L175" s="2">
        <v>238.1679992675781</v>
      </c>
      <c r="M175" s="2">
        <v>2.500000037252903E-2</v>
      </c>
      <c r="N175" s="3">
        <v>1969.410034179688</v>
      </c>
      <c r="O175" s="1">
        <f t="shared" si="30"/>
        <v>2.7820997420259008E-2</v>
      </c>
      <c r="P175" s="1">
        <f t="shared" si="31"/>
        <v>3.0039639030803755E-2</v>
      </c>
      <c r="Q175" s="1">
        <f t="shared" si="32"/>
        <v>3.7154264583855179E-2</v>
      </c>
      <c r="R175" s="1">
        <f t="shared" si="33"/>
        <v>2.3239488353279159E-2</v>
      </c>
      <c r="S175" s="1">
        <f t="shared" si="34"/>
        <v>1.4389265945248253E-2</v>
      </c>
      <c r="T175" s="1">
        <f t="shared" si="35"/>
        <v>-3.8870370803707588E-2</v>
      </c>
      <c r="U175" s="1">
        <f t="shared" si="36"/>
        <v>4.2758724321061869E-2</v>
      </c>
      <c r="V175" s="1">
        <f t="shared" si="37"/>
        <v>2.3533466156713478E-2</v>
      </c>
      <c r="W175" s="1">
        <f t="shared" si="38"/>
        <v>4.8192793523371913E-2</v>
      </c>
      <c r="X175" s="1">
        <f t="shared" si="39"/>
        <v>1.5430001044412389E-2</v>
      </c>
      <c r="Y175" s="1">
        <f t="shared" si="40"/>
        <v>1.3398925673304474E-2</v>
      </c>
      <c r="Z175" s="1">
        <f t="shared" si="41"/>
        <v>0</v>
      </c>
      <c r="AA175" s="24">
        <f t="shared" si="42"/>
        <v>2.5083053586480553E-2</v>
      </c>
      <c r="AB175" s="174"/>
      <c r="AC175" s="175"/>
      <c r="AD175" s="175"/>
      <c r="AE175" s="175"/>
      <c r="AF175" s="175"/>
      <c r="AG175" s="175"/>
      <c r="AH175" s="175"/>
      <c r="AI175" s="175"/>
      <c r="AJ175" s="175"/>
      <c r="AK175" s="175"/>
      <c r="AL175" s="175"/>
      <c r="AM175" s="175"/>
      <c r="AN175" s="175"/>
      <c r="AO175" s="175"/>
      <c r="AP175" s="175"/>
      <c r="AQ175" s="175"/>
      <c r="AR175" s="175"/>
      <c r="AS175" s="175"/>
      <c r="AT175" s="175"/>
      <c r="AU175" s="175"/>
      <c r="AV175" s="175"/>
    </row>
    <row r="176" spans="1:48" x14ac:dyDescent="0.2">
      <c r="A176" s="18">
        <v>42256</v>
      </c>
      <c r="B176" s="1">
        <v>102.25074768066411</v>
      </c>
      <c r="C176" s="2">
        <v>39.345710754394531</v>
      </c>
      <c r="D176" s="2">
        <v>516.8900146484375</v>
      </c>
      <c r="E176" s="2">
        <v>612.719970703125</v>
      </c>
      <c r="F176" s="2">
        <v>90.44000244140625</v>
      </c>
      <c r="G176" s="2">
        <v>99.180000305175781</v>
      </c>
      <c r="H176" s="2">
        <v>21.691377639770511</v>
      </c>
      <c r="I176" s="2">
        <v>83.630012512207031</v>
      </c>
      <c r="J176" s="2">
        <v>129.94999694824219</v>
      </c>
      <c r="K176" s="2">
        <v>577.4000244140625</v>
      </c>
      <c r="L176" s="2">
        <v>238.47700500488281</v>
      </c>
      <c r="M176" s="2">
        <v>3.5000000149011612E-2</v>
      </c>
      <c r="N176" s="3">
        <v>1942.0400390625</v>
      </c>
      <c r="O176" s="1">
        <f t="shared" si="30"/>
        <v>-1.923246080394081E-2</v>
      </c>
      <c r="P176" s="1">
        <f t="shared" si="31"/>
        <v>-1.8682929089469669E-2</v>
      </c>
      <c r="Q176" s="1">
        <f t="shared" si="32"/>
        <v>-1.2558708631237314E-3</v>
      </c>
      <c r="R176" s="1">
        <f t="shared" si="33"/>
        <v>-3.1562205547261968E-3</v>
      </c>
      <c r="S176" s="1">
        <f t="shared" si="34"/>
        <v>1.016423181633952E-2</v>
      </c>
      <c r="T176" s="1">
        <f t="shared" si="35"/>
        <v>4.4549799819787239E-2</v>
      </c>
      <c r="U176" s="1">
        <f t="shared" si="36"/>
        <v>-1.984142716584969E-2</v>
      </c>
      <c r="V176" s="1">
        <f t="shared" si="37"/>
        <v>-1.6586560329518885E-2</v>
      </c>
      <c r="W176" s="1">
        <f t="shared" si="38"/>
        <v>-2.3739791507924157E-2</v>
      </c>
      <c r="X176" s="1">
        <f t="shared" si="39"/>
        <v>-1.4171056206218613E-2</v>
      </c>
      <c r="Y176" s="1">
        <f t="shared" si="40"/>
        <v>1.2974276067942991E-3</v>
      </c>
      <c r="Z176" s="1">
        <f t="shared" si="41"/>
        <v>0.39999998509883894</v>
      </c>
      <c r="AA176" s="24">
        <f t="shared" si="42"/>
        <v>-1.3897560509073092E-2</v>
      </c>
    </row>
    <row r="177" spans="1:39" ht="15" customHeight="1" x14ac:dyDescent="0.2">
      <c r="A177" s="18">
        <v>42257</v>
      </c>
      <c r="B177" s="1">
        <v>104.4971923828125</v>
      </c>
      <c r="C177" s="2">
        <v>39.546680450439453</v>
      </c>
      <c r="D177" s="2">
        <v>522.239990234375</v>
      </c>
      <c r="E177" s="2">
        <v>621.3499755859375</v>
      </c>
      <c r="F177" s="2">
        <v>91.980003356933594</v>
      </c>
      <c r="G177" s="2">
        <v>99.480003356933594</v>
      </c>
      <c r="H177" s="2">
        <v>22.03289794921875</v>
      </c>
      <c r="I177" s="2">
        <v>82.95880126953125</v>
      </c>
      <c r="J177" s="2">
        <v>132</v>
      </c>
      <c r="K177" s="2">
        <v>591.70001220703125</v>
      </c>
      <c r="L177" s="2">
        <v>240.10699462890619</v>
      </c>
      <c r="M177" s="2">
        <v>1.499999966472387E-2</v>
      </c>
      <c r="N177" s="3">
        <v>1952.2900390625</v>
      </c>
      <c r="O177" s="1">
        <f t="shared" si="30"/>
        <v>2.196995868591789E-2</v>
      </c>
      <c r="P177" s="1">
        <f t="shared" si="31"/>
        <v>5.1077917310839993E-3</v>
      </c>
      <c r="Q177" s="1">
        <f t="shared" si="32"/>
        <v>1.0350317155142452E-2</v>
      </c>
      <c r="R177" s="1">
        <f t="shared" si="33"/>
        <v>1.4084745553354816E-2</v>
      </c>
      <c r="S177" s="1">
        <f t="shared" si="34"/>
        <v>1.7027873440462082E-2</v>
      </c>
      <c r="T177" s="1">
        <f t="shared" si="35"/>
        <v>3.024834148363631E-3</v>
      </c>
      <c r="U177" s="1">
        <f t="shared" si="36"/>
        <v>1.574451909509289E-2</v>
      </c>
      <c r="V177" s="1">
        <f t="shared" si="37"/>
        <v>-8.0259612848654349E-3</v>
      </c>
      <c r="W177" s="1">
        <f t="shared" si="38"/>
        <v>1.5775322046173823E-2</v>
      </c>
      <c r="X177" s="1">
        <f t="shared" si="39"/>
        <v>2.4766171091662459E-2</v>
      </c>
      <c r="Y177" s="1">
        <f t="shared" si="40"/>
        <v>6.8349970429644191E-3</v>
      </c>
      <c r="Z177" s="1">
        <f t="shared" si="41"/>
        <v>-0.5714285828325214</v>
      </c>
      <c r="AA177" s="24">
        <f t="shared" si="42"/>
        <v>5.277955033794246E-3</v>
      </c>
      <c r="AD177" s="197" t="s">
        <v>79</v>
      </c>
      <c r="AE177" s="197"/>
    </row>
    <row r="178" spans="1:39" ht="15" customHeight="1" x14ac:dyDescent="0.2">
      <c r="A178" s="18">
        <v>42258</v>
      </c>
      <c r="B178" s="1">
        <v>106.0195846557617</v>
      </c>
      <c r="C178" s="2">
        <v>39.720256805419922</v>
      </c>
      <c r="D178" s="2">
        <v>529.44000244140625</v>
      </c>
      <c r="E178" s="2">
        <v>625.77001953125</v>
      </c>
      <c r="F178" s="2">
        <v>92.050003051757812</v>
      </c>
      <c r="G178" s="2">
        <v>97.510002136230469</v>
      </c>
      <c r="H178" s="2">
        <v>22.101198196411129</v>
      </c>
      <c r="I178" s="2">
        <v>82.384849548339844</v>
      </c>
      <c r="J178" s="2">
        <v>134.05999755859381</v>
      </c>
      <c r="K178" s="2">
        <v>590.5</v>
      </c>
      <c r="L178" s="2">
        <v>235.22900390625</v>
      </c>
      <c r="M178" s="2">
        <v>2.300000004470348E-2</v>
      </c>
      <c r="N178" s="3">
        <v>1961.050048828125</v>
      </c>
      <c r="O178" s="1">
        <f t="shared" si="30"/>
        <v>1.456873853004681E-2</v>
      </c>
      <c r="P178" s="1">
        <f t="shared" si="31"/>
        <v>4.389151074209563E-3</v>
      </c>
      <c r="Q178" s="1">
        <f t="shared" si="32"/>
        <v>1.3786788338058908E-2</v>
      </c>
      <c r="R178" s="1">
        <f t="shared" si="33"/>
        <v>7.1136140967003048E-3</v>
      </c>
      <c r="S178" s="1">
        <f t="shared" si="34"/>
        <v>7.6103166198615568E-4</v>
      </c>
      <c r="T178" s="1">
        <f t="shared" si="35"/>
        <v>-1.9802987075048351E-2</v>
      </c>
      <c r="U178" s="1">
        <f t="shared" si="36"/>
        <v>3.0999211882973832E-3</v>
      </c>
      <c r="V178" s="1">
        <f t="shared" si="37"/>
        <v>-6.9185151232676878E-3</v>
      </c>
      <c r="W178" s="1">
        <f t="shared" si="38"/>
        <v>1.5606042110559049E-2</v>
      </c>
      <c r="X178" s="1">
        <f t="shared" si="39"/>
        <v>-2.0280753460781842E-3</v>
      </c>
      <c r="Y178" s="1">
        <f t="shared" si="40"/>
        <v>-2.031590429173169E-2</v>
      </c>
      <c r="Z178" s="1">
        <f t="shared" si="41"/>
        <v>0.53333337058623731</v>
      </c>
      <c r="AA178" s="24">
        <f t="shared" si="42"/>
        <v>4.4870432109727076E-3</v>
      </c>
      <c r="AD178" s="198"/>
      <c r="AE178" s="198"/>
    </row>
    <row r="179" spans="1:39" x14ac:dyDescent="0.2">
      <c r="A179" s="18">
        <v>42261</v>
      </c>
      <c r="B179" s="1">
        <v>107.0406875610352</v>
      </c>
      <c r="C179" s="2">
        <v>39.318302154541023</v>
      </c>
      <c r="D179" s="2">
        <v>521.3800048828125</v>
      </c>
      <c r="E179" s="2">
        <v>623.239990234375</v>
      </c>
      <c r="F179" s="2">
        <v>92.30999755859375</v>
      </c>
      <c r="G179" s="2">
        <v>95.69000244140625</v>
      </c>
      <c r="H179" s="2">
        <v>22.140230178833011</v>
      </c>
      <c r="I179" s="2">
        <v>82.666976928710938</v>
      </c>
      <c r="J179" s="2">
        <v>134.8500061035156</v>
      </c>
      <c r="K179" s="2">
        <v>587.3499755859375</v>
      </c>
      <c r="L179" s="2">
        <v>230.30400085449219</v>
      </c>
      <c r="M179" s="2">
        <v>2.500000037252903E-2</v>
      </c>
      <c r="N179" s="3">
        <v>1953.030029296875</v>
      </c>
      <c r="O179" s="1">
        <f t="shared" si="30"/>
        <v>9.6312667946110153E-3</v>
      </c>
      <c r="P179" s="1">
        <f t="shared" si="31"/>
        <v>-1.0119638773937956E-2</v>
      </c>
      <c r="Q179" s="1">
        <f t="shared" si="32"/>
        <v>-1.5223627835876941E-2</v>
      </c>
      <c r="R179" s="1">
        <f t="shared" si="33"/>
        <v>-4.0430656917219698E-3</v>
      </c>
      <c r="S179" s="1">
        <f t="shared" si="34"/>
        <v>2.8244921044680016E-3</v>
      </c>
      <c r="T179" s="1">
        <f t="shared" si="35"/>
        <v>-1.8664748794503305E-2</v>
      </c>
      <c r="U179" s="1">
        <f t="shared" si="36"/>
        <v>1.7660573003783764E-3</v>
      </c>
      <c r="V179" s="1">
        <f t="shared" si="37"/>
        <v>3.4245056210917557E-3</v>
      </c>
      <c r="W179" s="1">
        <f t="shared" si="38"/>
        <v>5.8929476302318484E-3</v>
      </c>
      <c r="X179" s="1">
        <f t="shared" si="39"/>
        <v>-5.3345036647968191E-3</v>
      </c>
      <c r="Y179" s="1">
        <f t="shared" si="40"/>
        <v>-2.0937056952894606E-2</v>
      </c>
      <c r="Z179" s="1">
        <f t="shared" si="41"/>
        <v>8.6956535823403902E-2</v>
      </c>
      <c r="AA179" s="24">
        <f t="shared" si="42"/>
        <v>-4.0896557107467091E-3</v>
      </c>
      <c r="AD179" s="164" t="s">
        <v>71</v>
      </c>
      <c r="AE179" s="164" t="s">
        <v>70</v>
      </c>
    </row>
    <row r="180" spans="1:39" ht="15" customHeight="1" x14ac:dyDescent="0.2">
      <c r="A180" s="18">
        <v>42262</v>
      </c>
      <c r="B180" s="1">
        <v>107.94114685058589</v>
      </c>
      <c r="C180" s="2">
        <v>40.177021026611328</v>
      </c>
      <c r="D180" s="2">
        <v>522.3699951171875</v>
      </c>
      <c r="E180" s="2">
        <v>635.1400146484375</v>
      </c>
      <c r="F180" s="2">
        <v>92.900001525878906</v>
      </c>
      <c r="G180" s="2">
        <v>99.160003662109375</v>
      </c>
      <c r="H180" s="2">
        <v>22.384174346923832</v>
      </c>
      <c r="I180" s="2">
        <v>83.503547668457031</v>
      </c>
      <c r="J180" s="2">
        <v>135.44999694824219</v>
      </c>
      <c r="K180" s="2">
        <v>599.1500244140625</v>
      </c>
      <c r="L180" s="2">
        <v>229.09100341796881</v>
      </c>
      <c r="M180" s="2">
        <v>5.7999998331069953E-2</v>
      </c>
      <c r="N180" s="3">
        <v>1978.089965820312</v>
      </c>
      <c r="O180" s="1">
        <f t="shared" si="30"/>
        <v>8.4123085348948301E-3</v>
      </c>
      <c r="P180" s="1">
        <f t="shared" si="31"/>
        <v>2.1840181925839586E-2</v>
      </c>
      <c r="Q180" s="1">
        <f t="shared" si="32"/>
        <v>1.8987882640368881E-3</v>
      </c>
      <c r="R180" s="1">
        <f t="shared" si="33"/>
        <v>1.9093807522825079E-2</v>
      </c>
      <c r="S180" s="1">
        <f t="shared" si="34"/>
        <v>6.3915500258859836E-3</v>
      </c>
      <c r="T180" s="1">
        <f t="shared" si="35"/>
        <v>3.6262944217478887E-2</v>
      </c>
      <c r="U180" s="1">
        <f t="shared" si="36"/>
        <v>1.1018140557727429E-2</v>
      </c>
      <c r="V180" s="1">
        <f t="shared" si="37"/>
        <v>1.0119769354424601E-2</v>
      </c>
      <c r="W180" s="1">
        <f t="shared" si="38"/>
        <v>4.4493201154622852E-3</v>
      </c>
      <c r="X180" s="1">
        <f t="shared" si="39"/>
        <v>2.0090319772897436E-2</v>
      </c>
      <c r="Y180" s="1">
        <f t="shared" si="40"/>
        <v>-5.266940357192329E-3</v>
      </c>
      <c r="Z180" s="1">
        <f t="shared" si="41"/>
        <v>1.3199998986721058</v>
      </c>
      <c r="AA180" s="24">
        <f t="shared" si="42"/>
        <v>1.2831311422517588E-2</v>
      </c>
      <c r="AD180" s="165"/>
      <c r="AE180" s="165"/>
      <c r="AL180" s="199" t="s">
        <v>81</v>
      </c>
      <c r="AM180" s="199"/>
    </row>
    <row r="181" spans="1:39" ht="21" customHeight="1" x14ac:dyDescent="0.2">
      <c r="A181" s="18">
        <v>42263</v>
      </c>
      <c r="B181" s="1">
        <v>108.0618133544922</v>
      </c>
      <c r="C181" s="2">
        <v>40.469345092773438</v>
      </c>
      <c r="D181" s="2">
        <v>527.3900146484375</v>
      </c>
      <c r="E181" s="2">
        <v>635.97998046875</v>
      </c>
      <c r="F181" s="2">
        <v>93.449996948242188</v>
      </c>
      <c r="G181" s="2">
        <v>104.0800018310547</v>
      </c>
      <c r="H181" s="2">
        <v>22.54029655456543</v>
      </c>
      <c r="I181" s="2">
        <v>82.880958557128906</v>
      </c>
      <c r="J181" s="2">
        <v>133.6600036621094</v>
      </c>
      <c r="K181" s="2">
        <v>611.04998779296875</v>
      </c>
      <c r="L181" s="2">
        <v>229.80999755859381</v>
      </c>
      <c r="M181" s="2">
        <v>5.299999937415123E-2</v>
      </c>
      <c r="N181" s="3">
        <v>1995.31005859375</v>
      </c>
      <c r="O181" s="1">
        <f t="shared" si="30"/>
        <v>1.1178916236023184E-3</v>
      </c>
      <c r="P181" s="1">
        <f t="shared" si="31"/>
        <v>7.2759019631765121E-3</v>
      </c>
      <c r="Q181" s="1">
        <f t="shared" si="32"/>
        <v>9.6100839982660169E-3</v>
      </c>
      <c r="R181" s="1">
        <f t="shared" si="33"/>
        <v>1.3224892164562796E-3</v>
      </c>
      <c r="S181" s="1">
        <f t="shared" si="34"/>
        <v>5.9202950842802693E-3</v>
      </c>
      <c r="T181" s="1">
        <f t="shared" si="35"/>
        <v>4.9616760661993942E-2</v>
      </c>
      <c r="U181" s="1">
        <f t="shared" si="36"/>
        <v>6.9746690327692207E-3</v>
      </c>
      <c r="V181" s="1">
        <f t="shared" si="37"/>
        <v>-7.455840245255918E-3</v>
      </c>
      <c r="W181" s="1">
        <f t="shared" si="38"/>
        <v>-1.3215159294664103E-2</v>
      </c>
      <c r="X181" s="1">
        <f t="shared" si="39"/>
        <v>1.9861408485368548E-2</v>
      </c>
      <c r="Y181" s="1">
        <f t="shared" si="40"/>
        <v>3.138465194607587E-3</v>
      </c>
      <c r="Z181" s="1">
        <f t="shared" si="41"/>
        <v>-8.6206881048137562E-2</v>
      </c>
      <c r="AA181" s="24">
        <f t="shared" si="42"/>
        <v>8.7054143496940739E-3</v>
      </c>
      <c r="AD181" s="87">
        <v>1</v>
      </c>
      <c r="AE181" s="177">
        <f>AE125 - 0.5 * AD181 *AE126^2</f>
        <v>0.448279765114523</v>
      </c>
      <c r="AL181" s="200"/>
      <c r="AM181" s="200"/>
    </row>
    <row r="182" spans="1:39" ht="21" x14ac:dyDescent="0.2">
      <c r="A182" s="18">
        <v>42264</v>
      </c>
      <c r="B182" s="1">
        <v>105.75038146972661</v>
      </c>
      <c r="C182" s="2">
        <v>40.423664093017578</v>
      </c>
      <c r="D182" s="2">
        <v>538.8699951171875</v>
      </c>
      <c r="E182" s="2">
        <v>642.9000244140625</v>
      </c>
      <c r="F182" s="2">
        <v>94.339996337890625</v>
      </c>
      <c r="G182" s="2">
        <v>104.2099990844727</v>
      </c>
      <c r="H182" s="2">
        <v>22.745206832885739</v>
      </c>
      <c r="I182" s="2">
        <v>83.67864990234375</v>
      </c>
      <c r="J182" s="2">
        <v>135.19000244140619</v>
      </c>
      <c r="K182" s="2">
        <v>598.5</v>
      </c>
      <c r="L182" s="2">
        <v>232.9750061035156</v>
      </c>
      <c r="M182" s="2">
        <v>3.0000000260770321E-3</v>
      </c>
      <c r="N182" s="3">
        <v>1990.199951171875</v>
      </c>
      <c r="O182" s="1">
        <f t="shared" si="30"/>
        <v>-2.1389904657467151E-2</v>
      </c>
      <c r="P182" s="1">
        <f t="shared" si="31"/>
        <v>-1.1287803064551349E-3</v>
      </c>
      <c r="Q182" s="1">
        <f t="shared" si="32"/>
        <v>2.1767534746373052E-2</v>
      </c>
      <c r="R182" s="1">
        <f t="shared" si="33"/>
        <v>1.0880914742335213E-2</v>
      </c>
      <c r="S182" s="1">
        <f t="shared" si="34"/>
        <v>9.5238033035074388E-3</v>
      </c>
      <c r="T182" s="1">
        <f t="shared" si="35"/>
        <v>1.2490127894984049E-3</v>
      </c>
      <c r="U182" s="1">
        <f t="shared" si="36"/>
        <v>9.0908421645767845E-3</v>
      </c>
      <c r="V182" s="1">
        <f t="shared" si="37"/>
        <v>9.6245429481247591E-3</v>
      </c>
      <c r="W182" s="1">
        <f t="shared" si="38"/>
        <v>1.1446945513817308E-2</v>
      </c>
      <c r="X182" s="1">
        <f t="shared" si="39"/>
        <v>-2.0538397911270101E-2</v>
      </c>
      <c r="Y182" s="1">
        <f t="shared" si="40"/>
        <v>1.3772283967388388E-2</v>
      </c>
      <c r="Z182" s="1">
        <f t="shared" si="41"/>
        <v>-0.94339622525467104</v>
      </c>
      <c r="AA182" s="24">
        <f t="shared" si="42"/>
        <v>-2.561059320011938E-3</v>
      </c>
      <c r="AD182" s="88">
        <v>2</v>
      </c>
      <c r="AE182" s="178">
        <f>AE125 - 0.5 * AD182 *AE126^2</f>
        <v>0.41888649540328921</v>
      </c>
      <c r="AL182" s="164" t="s">
        <v>71</v>
      </c>
      <c r="AM182" s="164" t="s">
        <v>70</v>
      </c>
    </row>
    <row r="183" spans="1:39" ht="21" x14ac:dyDescent="0.2">
      <c r="A183" s="18">
        <v>42265</v>
      </c>
      <c r="B183" s="1">
        <v>105.3140869140625</v>
      </c>
      <c r="C183" s="2">
        <v>39.720256805419922</v>
      </c>
      <c r="D183" s="2">
        <v>540.260009765625</v>
      </c>
      <c r="E183" s="2">
        <v>629.25</v>
      </c>
      <c r="F183" s="2">
        <v>94.400001525878906</v>
      </c>
      <c r="G183" s="2">
        <v>102.620002746582</v>
      </c>
      <c r="H183" s="2">
        <v>22.725690841674801</v>
      </c>
      <c r="I183" s="2">
        <v>80.235015869140625</v>
      </c>
      <c r="J183" s="2">
        <v>124.1600036621094</v>
      </c>
      <c r="K183" s="2">
        <v>610.3499755859375</v>
      </c>
      <c r="L183" s="2">
        <v>231.49299621582031</v>
      </c>
      <c r="M183" s="2">
        <v>9.9999997764825821E-3</v>
      </c>
      <c r="N183" s="3">
        <v>1958.030029296875</v>
      </c>
      <c r="O183" s="1">
        <f t="shared" si="30"/>
        <v>-4.1257019558743613E-3</v>
      </c>
      <c r="P183" s="1">
        <f t="shared" si="31"/>
        <v>-1.7400878999465963E-2</v>
      </c>
      <c r="Q183" s="1">
        <f t="shared" si="32"/>
        <v>2.5794990647702853E-3</v>
      </c>
      <c r="R183" s="1">
        <f t="shared" si="33"/>
        <v>-2.1231955040759365E-2</v>
      </c>
      <c r="S183" s="1">
        <f t="shared" si="34"/>
        <v>6.360524731563455E-4</v>
      </c>
      <c r="T183" s="1">
        <f t="shared" si="35"/>
        <v>-1.5257617808842383E-2</v>
      </c>
      <c r="U183" s="1">
        <f t="shared" si="36"/>
        <v>-8.5802654398026146E-4</v>
      </c>
      <c r="V183" s="1">
        <f t="shared" si="37"/>
        <v>-4.115307832071835E-2</v>
      </c>
      <c r="W183" s="1">
        <f t="shared" si="38"/>
        <v>-8.1588864413826734E-2</v>
      </c>
      <c r="X183" s="1">
        <f t="shared" si="39"/>
        <v>1.9799457954782884E-2</v>
      </c>
      <c r="Y183" s="1">
        <f t="shared" si="40"/>
        <v>-6.3612398277470561E-3</v>
      </c>
      <c r="Z183" s="1">
        <f t="shared" si="41"/>
        <v>2.3333332298530483</v>
      </c>
      <c r="AA183" s="24">
        <f t="shared" si="42"/>
        <v>-1.6164165744279924E-2</v>
      </c>
      <c r="AD183" s="88">
        <v>3</v>
      </c>
      <c r="AE183" s="178">
        <f>AE125 - 0.5 * AD183 *AE126^2</f>
        <v>0.38949322569205536</v>
      </c>
      <c r="AL183" s="165"/>
      <c r="AM183" s="165"/>
    </row>
    <row r="184" spans="1:39" ht="21" x14ac:dyDescent="0.2">
      <c r="A184" s="18">
        <v>42268</v>
      </c>
      <c r="B184" s="1">
        <v>106.947883605957</v>
      </c>
      <c r="C184" s="2">
        <v>40.295783996582031</v>
      </c>
      <c r="D184" s="2">
        <v>548.3900146484375</v>
      </c>
      <c r="E184" s="2">
        <v>635.44000244140625</v>
      </c>
      <c r="F184" s="2">
        <v>95.550003051757812</v>
      </c>
      <c r="G184" s="2">
        <v>100.3000030517578</v>
      </c>
      <c r="H184" s="2">
        <v>22.959880828857418</v>
      </c>
      <c r="I184" s="2">
        <v>80.001541137695312</v>
      </c>
      <c r="J184" s="2">
        <v>118.19000244140619</v>
      </c>
      <c r="K184" s="2">
        <v>615.75</v>
      </c>
      <c r="L184" s="2">
        <v>230.61799621582031</v>
      </c>
      <c r="M184" s="2">
        <v>1.30000002682209E-2</v>
      </c>
      <c r="N184" s="3">
        <v>1966.969970703125</v>
      </c>
      <c r="O184" s="1">
        <f t="shared" si="30"/>
        <v>1.5513562712913265E-2</v>
      </c>
      <c r="P184" s="1">
        <f t="shared" si="31"/>
        <v>1.4489513347848648E-2</v>
      </c>
      <c r="Q184" s="1">
        <f t="shared" si="32"/>
        <v>1.5048318838811525E-2</v>
      </c>
      <c r="R184" s="1">
        <f t="shared" si="33"/>
        <v>9.8371115477253745E-3</v>
      </c>
      <c r="S184" s="1">
        <f t="shared" si="34"/>
        <v>1.2182219356889012E-2</v>
      </c>
      <c r="T184" s="1">
        <f t="shared" si="35"/>
        <v>-2.2607675236117397E-2</v>
      </c>
      <c r="U184" s="1">
        <f t="shared" si="36"/>
        <v>1.0305076699941518E-2</v>
      </c>
      <c r="V184" s="1">
        <f t="shared" si="37"/>
        <v>-2.9098857763809605E-3</v>
      </c>
      <c r="W184" s="1">
        <f t="shared" si="38"/>
        <v>-4.8083126970179912E-2</v>
      </c>
      <c r="X184" s="1">
        <f t="shared" si="39"/>
        <v>8.8474230032997703E-3</v>
      </c>
      <c r="Y184" s="1">
        <f t="shared" si="40"/>
        <v>-3.7798119783469808E-3</v>
      </c>
      <c r="Z184" s="1">
        <f t="shared" si="41"/>
        <v>0.30000005587935563</v>
      </c>
      <c r="AA184" s="24">
        <f t="shared" si="42"/>
        <v>4.5657836051984368E-3</v>
      </c>
      <c r="AD184" s="88">
        <v>4</v>
      </c>
      <c r="AE184" s="178">
        <f>AE125 - 0.5 * AD184 *AE126^2</f>
        <v>0.36009995598082156</v>
      </c>
      <c r="AL184" s="87">
        <v>1</v>
      </c>
      <c r="AM184" s="177">
        <f>AP6</f>
        <v>4.1877873255611223E-2</v>
      </c>
    </row>
    <row r="185" spans="1:39" ht="21" x14ac:dyDescent="0.2">
      <c r="A185" s="18">
        <v>42269</v>
      </c>
      <c r="B185" s="1">
        <v>105.26768493652339</v>
      </c>
      <c r="C185" s="2">
        <v>40.103935241699219</v>
      </c>
      <c r="D185" s="2">
        <v>538.4000244140625</v>
      </c>
      <c r="E185" s="2">
        <v>622.69000244140625</v>
      </c>
      <c r="F185" s="2">
        <v>92.959999084472656</v>
      </c>
      <c r="G185" s="2">
        <v>98.470001220703125</v>
      </c>
      <c r="H185" s="2">
        <v>22.335390090942379</v>
      </c>
      <c r="I185" s="2">
        <v>80.449005126953125</v>
      </c>
      <c r="J185" s="2">
        <v>114.4100036621094</v>
      </c>
      <c r="K185" s="2">
        <v>610.8499755859375</v>
      </c>
      <c r="L185" s="2">
        <v>230.28300476074219</v>
      </c>
      <c r="M185" s="2">
        <v>3.0000000260770321E-3</v>
      </c>
      <c r="N185" s="3">
        <v>1942.739990234375</v>
      </c>
      <c r="O185" s="1">
        <f t="shared" si="30"/>
        <v>-1.5710443374683303E-2</v>
      </c>
      <c r="P185" s="1">
        <f t="shared" si="31"/>
        <v>-4.7610130851178933E-3</v>
      </c>
      <c r="Q185" s="1">
        <f t="shared" si="32"/>
        <v>-1.8216944086371423E-2</v>
      </c>
      <c r="R185" s="1">
        <f t="shared" si="33"/>
        <v>-2.0064836886273474E-2</v>
      </c>
      <c r="S185" s="1">
        <f t="shared" si="34"/>
        <v>-2.7106267760998337E-2</v>
      </c>
      <c r="T185" s="1">
        <f t="shared" si="35"/>
        <v>-1.8245281908020883E-2</v>
      </c>
      <c r="U185" s="1">
        <f t="shared" si="36"/>
        <v>-2.7199215125286669E-2</v>
      </c>
      <c r="V185" s="1">
        <f t="shared" si="37"/>
        <v>5.5931921172325261E-3</v>
      </c>
      <c r="W185" s="1">
        <f t="shared" si="38"/>
        <v>-3.1982390229416957E-2</v>
      </c>
      <c r="X185" s="1">
        <f t="shared" si="39"/>
        <v>-7.9578147203613891E-3</v>
      </c>
      <c r="Y185" s="1">
        <f t="shared" si="40"/>
        <v>-1.4525815876251791E-3</v>
      </c>
      <c r="Z185" s="1">
        <f t="shared" si="41"/>
        <v>-0.76923077198616141</v>
      </c>
      <c r="AA185" s="24">
        <f t="shared" si="42"/>
        <v>-1.2318429274285614E-2</v>
      </c>
      <c r="AD185" s="88">
        <v>5</v>
      </c>
      <c r="AE185" s="178">
        <f>AE125 - 0.5 * AD185 *AE126^2</f>
        <v>0.33070668626958771</v>
      </c>
      <c r="AL185" s="176">
        <v>10</v>
      </c>
      <c r="AM185" s="179">
        <f>AP6</f>
        <v>4.1877873255611223E-2</v>
      </c>
    </row>
    <row r="186" spans="1:39" ht="21" x14ac:dyDescent="0.2">
      <c r="A186" s="18">
        <v>42270</v>
      </c>
      <c r="B186" s="1">
        <v>106.1217041015625</v>
      </c>
      <c r="C186" s="2">
        <v>40.076526641845703</v>
      </c>
      <c r="D186" s="2">
        <v>536.07000732421875</v>
      </c>
      <c r="E186" s="2">
        <v>622.3599853515625</v>
      </c>
      <c r="F186" s="2">
        <v>93.970001220703125</v>
      </c>
      <c r="G186" s="2">
        <v>98.069999694824219</v>
      </c>
      <c r="H186" s="2">
        <v>22.44272613525391</v>
      </c>
      <c r="I186" s="2">
        <v>81.869285583496094</v>
      </c>
      <c r="J186" s="2">
        <v>111.86000061035161</v>
      </c>
      <c r="K186" s="2">
        <v>645</v>
      </c>
      <c r="L186" s="2">
        <v>234.52900695800781</v>
      </c>
      <c r="M186" s="2">
        <v>3.0000000260770321E-3</v>
      </c>
      <c r="N186" s="3">
        <v>1938.760009765625</v>
      </c>
      <c r="O186" s="1">
        <f t="shared" si="30"/>
        <v>8.1128331600917036E-3</v>
      </c>
      <c r="P186" s="1">
        <f t="shared" si="31"/>
        <v>-6.8343916097834967E-4</v>
      </c>
      <c r="Q186" s="1">
        <f t="shared" si="32"/>
        <v>-4.3276689899475196E-3</v>
      </c>
      <c r="R186" s="1">
        <f t="shared" si="33"/>
        <v>-5.2998617056609909E-4</v>
      </c>
      <c r="S186" s="1">
        <f t="shared" si="34"/>
        <v>1.0864911211032613E-2</v>
      </c>
      <c r="T186" s="1">
        <f t="shared" si="35"/>
        <v>-4.062166354424801E-3</v>
      </c>
      <c r="U186" s="1">
        <f t="shared" si="36"/>
        <v>4.8056489667067659E-3</v>
      </c>
      <c r="V186" s="1">
        <f t="shared" si="37"/>
        <v>1.7654419147902223E-2</v>
      </c>
      <c r="W186" s="1">
        <f t="shared" si="38"/>
        <v>-2.2288287476056712E-2</v>
      </c>
      <c r="X186" s="1">
        <f t="shared" si="39"/>
        <v>5.5905747366700398E-2</v>
      </c>
      <c r="Y186" s="1">
        <f t="shared" si="40"/>
        <v>1.8438191744445609E-2</v>
      </c>
      <c r="Z186" s="1">
        <f t="shared" si="41"/>
        <v>0</v>
      </c>
      <c r="AA186" s="24">
        <f t="shared" si="42"/>
        <v>-2.048642890328245E-3</v>
      </c>
      <c r="AD186" s="88">
        <v>6</v>
      </c>
      <c r="AE186" s="178">
        <f>AE125 - 0.5 * AD186 *AE126^2</f>
        <v>0.30131341655835386</v>
      </c>
    </row>
    <row r="187" spans="1:39" ht="21" x14ac:dyDescent="0.2">
      <c r="A187" s="18">
        <v>42271</v>
      </c>
      <c r="B187" s="1">
        <v>106.7529296875</v>
      </c>
      <c r="C187" s="2">
        <v>40.113071441650391</v>
      </c>
      <c r="D187" s="2">
        <v>533.75</v>
      </c>
      <c r="E187" s="2">
        <v>625.79998779296875</v>
      </c>
      <c r="F187" s="2">
        <v>94.410003662109375</v>
      </c>
      <c r="G187" s="2">
        <v>103.7600021362305</v>
      </c>
      <c r="H187" s="2">
        <v>22.8720588684082</v>
      </c>
      <c r="I187" s="2">
        <v>79.670783996582031</v>
      </c>
      <c r="J187" s="2">
        <v>111.11000061035161</v>
      </c>
      <c r="K187" s="2">
        <v>655.9000244140625</v>
      </c>
      <c r="L187" s="2">
        <v>235.14399719238281</v>
      </c>
      <c r="M187" s="2">
        <v>4.999999888241291E-3</v>
      </c>
      <c r="N187" s="3">
        <v>1932.239990234375</v>
      </c>
      <c r="O187" s="1">
        <f t="shared" si="30"/>
        <v>5.948129002276481E-3</v>
      </c>
      <c r="P187" s="1">
        <f t="shared" si="31"/>
        <v>9.1187542601378624E-4</v>
      </c>
      <c r="Q187" s="1">
        <f t="shared" si="32"/>
        <v>-4.3278066157795836E-3</v>
      </c>
      <c r="R187" s="1">
        <f t="shared" si="33"/>
        <v>5.5273515688241126E-3</v>
      </c>
      <c r="S187" s="1">
        <f t="shared" si="34"/>
        <v>4.6823713492654129E-3</v>
      </c>
      <c r="T187" s="1">
        <f t="shared" si="35"/>
        <v>5.8019806863592427E-2</v>
      </c>
      <c r="U187" s="1">
        <f t="shared" si="36"/>
        <v>1.9130150703032367E-2</v>
      </c>
      <c r="V187" s="1">
        <f t="shared" si="37"/>
        <v>-2.6853802024104367E-2</v>
      </c>
      <c r="W187" s="1">
        <f t="shared" si="38"/>
        <v>-6.7048095468237312E-3</v>
      </c>
      <c r="X187" s="1">
        <f t="shared" si="39"/>
        <v>1.6899262657461334E-2</v>
      </c>
      <c r="Y187" s="1">
        <f t="shared" si="40"/>
        <v>2.6222352720963737E-3</v>
      </c>
      <c r="Z187" s="1">
        <f t="shared" si="41"/>
        <v>0.66666661492652413</v>
      </c>
      <c r="AA187" s="24">
        <f t="shared" si="42"/>
        <v>-3.3629843293694339E-3</v>
      </c>
      <c r="AD187" s="88">
        <v>7</v>
      </c>
      <c r="AE187" s="178">
        <f>AE125 - 0.5 * AD187 *AE126^2</f>
        <v>0.27192014684712007</v>
      </c>
    </row>
    <row r="188" spans="1:39" ht="21" x14ac:dyDescent="0.2">
      <c r="A188" s="18">
        <v>42272</v>
      </c>
      <c r="B188" s="1">
        <v>106.4837265014648</v>
      </c>
      <c r="C188" s="2">
        <v>40.140476226806641</v>
      </c>
      <c r="D188" s="2">
        <v>524.25</v>
      </c>
      <c r="E188" s="2">
        <v>611.969970703125</v>
      </c>
      <c r="F188" s="2">
        <v>92.769996643066406</v>
      </c>
      <c r="G188" s="2">
        <v>102.2399978637695</v>
      </c>
      <c r="H188" s="2">
        <v>23.037937164306641</v>
      </c>
      <c r="I188" s="2">
        <v>77.287467956542969</v>
      </c>
      <c r="J188" s="2">
        <v>103.2799987792969</v>
      </c>
      <c r="K188" s="2">
        <v>667.54998779296875</v>
      </c>
      <c r="L188" s="2">
        <v>234.3399963378906</v>
      </c>
      <c r="M188" s="2">
        <v>1.9999999552965161E-2</v>
      </c>
      <c r="N188" s="3">
        <v>1931.339965820312</v>
      </c>
      <c r="O188" s="1">
        <f t="shared" si="30"/>
        <v>-2.5217404976448643E-3</v>
      </c>
      <c r="P188" s="1">
        <f t="shared" si="31"/>
        <v>6.8318840146952553E-4</v>
      </c>
      <c r="Q188" s="1">
        <f t="shared" si="32"/>
        <v>-1.7798594847775129E-2</v>
      </c>
      <c r="R188" s="1">
        <f t="shared" si="33"/>
        <v>-2.2099740108047272E-2</v>
      </c>
      <c r="S188" s="1">
        <f t="shared" si="34"/>
        <v>-1.7371114875839866E-2</v>
      </c>
      <c r="T188" s="1">
        <f t="shared" si="35"/>
        <v>-1.4649231314252664E-2</v>
      </c>
      <c r="U188" s="1">
        <f t="shared" si="36"/>
        <v>7.2524426792008878E-3</v>
      </c>
      <c r="V188" s="1">
        <f t="shared" si="37"/>
        <v>-2.9914554878000321E-2</v>
      </c>
      <c r="W188" s="1">
        <f t="shared" si="38"/>
        <v>-7.0470720799593045E-2</v>
      </c>
      <c r="X188" s="1">
        <f t="shared" si="39"/>
        <v>1.7761797446666616E-2</v>
      </c>
      <c r="Y188" s="1">
        <f t="shared" si="40"/>
        <v>-3.4191851124927286E-3</v>
      </c>
      <c r="Z188" s="1">
        <f t="shared" si="41"/>
        <v>2.9999999999999991</v>
      </c>
      <c r="AA188" s="24">
        <f t="shared" si="42"/>
        <v>-4.6579328582974089E-4</v>
      </c>
      <c r="AD188" s="88">
        <v>8</v>
      </c>
      <c r="AE188" s="178">
        <f>AE125 - 0.5 * AD188 *AE126^2</f>
        <v>0.24252687713588625</v>
      </c>
    </row>
    <row r="189" spans="1:39" ht="21" x14ac:dyDescent="0.2">
      <c r="A189" s="18">
        <v>42275</v>
      </c>
      <c r="B189" s="1">
        <v>104.3765335083008</v>
      </c>
      <c r="C189" s="2">
        <v>39.546680450439453</v>
      </c>
      <c r="D189" s="2">
        <v>504.05999755859381</v>
      </c>
      <c r="E189" s="2">
        <v>594.8900146484375</v>
      </c>
      <c r="F189" s="2">
        <v>89.209999084472656</v>
      </c>
      <c r="G189" s="2">
        <v>99.470001220703125</v>
      </c>
      <c r="H189" s="2">
        <v>22.73544883728027</v>
      </c>
      <c r="I189" s="2">
        <v>72.015007019042969</v>
      </c>
      <c r="J189" s="2">
        <v>98.5</v>
      </c>
      <c r="K189" s="2">
        <v>651.25</v>
      </c>
      <c r="L189" s="2">
        <v>236.68699645996091</v>
      </c>
      <c r="M189" s="2">
        <v>1.30000002682209E-2</v>
      </c>
      <c r="N189" s="3">
        <v>1881.77001953125</v>
      </c>
      <c r="O189" s="1">
        <f t="shared" si="30"/>
        <v>-1.9788873496411896E-2</v>
      </c>
      <c r="P189" s="1">
        <f t="shared" si="31"/>
        <v>-1.4792942988818836E-2</v>
      </c>
      <c r="Q189" s="1">
        <f t="shared" si="32"/>
        <v>-3.8512164885848743E-2</v>
      </c>
      <c r="R189" s="1">
        <f t="shared" si="33"/>
        <v>-2.7909794389197606E-2</v>
      </c>
      <c r="S189" s="1">
        <f t="shared" si="34"/>
        <v>-3.8374449578680969E-2</v>
      </c>
      <c r="T189" s="1">
        <f t="shared" si="35"/>
        <v>-2.7093081973234012E-2</v>
      </c>
      <c r="U189" s="1">
        <f t="shared" si="36"/>
        <v>-1.3130009204774806E-2</v>
      </c>
      <c r="V189" s="1">
        <f t="shared" si="37"/>
        <v>-6.8218833879570062E-2</v>
      </c>
      <c r="W189" s="1">
        <f t="shared" si="38"/>
        <v>-4.6281940702879609E-2</v>
      </c>
      <c r="X189" s="1">
        <f t="shared" si="39"/>
        <v>-2.4417628778421907E-2</v>
      </c>
      <c r="Y189" s="1">
        <f t="shared" si="40"/>
        <v>1.0015362971527164E-2</v>
      </c>
      <c r="Z189" s="1">
        <f t="shared" si="41"/>
        <v>-0.34999997206032207</v>
      </c>
      <c r="AA189" s="24">
        <f t="shared" si="42"/>
        <v>-2.5666090468959846E-2</v>
      </c>
      <c r="AD189" s="88">
        <v>9</v>
      </c>
      <c r="AE189" s="178">
        <f>AE125 - 0.5 * AD189 *AE126^2</f>
        <v>0.21313360742465243</v>
      </c>
    </row>
    <row r="190" spans="1:39" ht="21" x14ac:dyDescent="0.2">
      <c r="A190" s="18">
        <v>42276</v>
      </c>
      <c r="B190" s="1">
        <v>101.23891448974609</v>
      </c>
      <c r="C190" s="2">
        <v>39.683719635009773</v>
      </c>
      <c r="D190" s="2">
        <v>496.07000732421881</v>
      </c>
      <c r="E190" s="2">
        <v>594.969970703125</v>
      </c>
      <c r="F190" s="2">
        <v>86.669998168945312</v>
      </c>
      <c r="G190" s="2">
        <v>98.349998474121094</v>
      </c>
      <c r="H190" s="2">
        <v>23.135515213012699</v>
      </c>
      <c r="I190" s="2">
        <v>72.063644409179688</v>
      </c>
      <c r="J190" s="2">
        <v>99.830001831054688</v>
      </c>
      <c r="K190" s="2">
        <v>657.4000244140625</v>
      </c>
      <c r="L190" s="2">
        <v>236.05999755859381</v>
      </c>
      <c r="M190" s="2">
        <v>3.0000000260770321E-3</v>
      </c>
      <c r="N190" s="3">
        <v>1884.089965820312</v>
      </c>
      <c r="O190" s="1">
        <f t="shared" si="30"/>
        <v>-3.0060578878155386E-2</v>
      </c>
      <c r="P190" s="1">
        <f t="shared" si="31"/>
        <v>3.4652512678543523E-3</v>
      </c>
      <c r="Q190" s="1">
        <f t="shared" si="32"/>
        <v>-1.5851268247975225E-2</v>
      </c>
      <c r="R190" s="1">
        <f t="shared" si="33"/>
        <v>1.3440476847592642E-4</v>
      </c>
      <c r="S190" s="1">
        <f t="shared" si="34"/>
        <v>-2.8472154933240401E-2</v>
      </c>
      <c r="T190" s="1">
        <f t="shared" si="35"/>
        <v>-1.1259703758291661E-2</v>
      </c>
      <c r="U190" s="1">
        <f t="shared" si="36"/>
        <v>1.759659017931603E-2</v>
      </c>
      <c r="V190" s="1">
        <f t="shared" si="37"/>
        <v>6.7537853775201384E-4</v>
      </c>
      <c r="W190" s="1">
        <f t="shared" si="38"/>
        <v>1.3502556660453635E-2</v>
      </c>
      <c r="X190" s="1">
        <f t="shared" si="39"/>
        <v>9.4434156070057895E-3</v>
      </c>
      <c r="Y190" s="1">
        <f t="shared" si="40"/>
        <v>-2.6490635765584747E-3</v>
      </c>
      <c r="Z190" s="1">
        <f t="shared" si="41"/>
        <v>-0.76923077198616141</v>
      </c>
      <c r="AA190" s="24">
        <f t="shared" si="42"/>
        <v>1.2328532525138769E-3</v>
      </c>
      <c r="AD190" s="176">
        <v>10</v>
      </c>
      <c r="AE190" s="179">
        <f>AE125 - 0.5 * AD190 *AE126^2</f>
        <v>0.18374033771341858</v>
      </c>
    </row>
    <row r="191" spans="1:39" ht="21" x14ac:dyDescent="0.2">
      <c r="A191" s="18">
        <v>42277</v>
      </c>
      <c r="B191" s="1">
        <v>102.38999176025391</v>
      </c>
      <c r="C191" s="2">
        <v>40.432807922363281</v>
      </c>
      <c r="D191" s="2">
        <v>511.8900146484375</v>
      </c>
      <c r="E191" s="2">
        <v>608.41998291015625</v>
      </c>
      <c r="F191" s="2">
        <v>89.900001525878906</v>
      </c>
      <c r="G191" s="2">
        <v>103.2600021362305</v>
      </c>
      <c r="H191" s="2">
        <v>24.052742004394531</v>
      </c>
      <c r="I191" s="2">
        <v>75.254371643066406</v>
      </c>
      <c r="J191" s="2">
        <v>104.13999938964839</v>
      </c>
      <c r="K191" s="2">
        <v>651</v>
      </c>
      <c r="L191" s="2">
        <v>237.54899597167969</v>
      </c>
      <c r="M191" s="2">
        <v>4.999999888241291E-3</v>
      </c>
      <c r="N191" s="3">
        <v>1920.030029296875</v>
      </c>
      <c r="O191" s="1">
        <f t="shared" si="30"/>
        <v>1.1369909251885524E-2</v>
      </c>
      <c r="P191" s="1">
        <f t="shared" si="31"/>
        <v>1.887646355339756E-2</v>
      </c>
      <c r="Q191" s="1">
        <f t="shared" si="32"/>
        <v>3.1890674885892034E-2</v>
      </c>
      <c r="R191" s="1">
        <f t="shared" si="33"/>
        <v>2.2606203454497376E-2</v>
      </c>
      <c r="S191" s="1">
        <f t="shared" si="34"/>
        <v>3.7267836912115326E-2</v>
      </c>
      <c r="T191" s="1">
        <f t="shared" si="35"/>
        <v>4.9923779748724417E-2</v>
      </c>
      <c r="U191" s="1">
        <f t="shared" si="36"/>
        <v>3.9645833815965092E-2</v>
      </c>
      <c r="V191" s="1">
        <f t="shared" si="37"/>
        <v>4.4276517792656511E-2</v>
      </c>
      <c r="W191" s="1">
        <f t="shared" si="38"/>
        <v>4.3173369523599181E-2</v>
      </c>
      <c r="X191" s="1">
        <f t="shared" si="39"/>
        <v>-9.7353577371203093E-3</v>
      </c>
      <c r="Y191" s="1">
        <f t="shared" si="40"/>
        <v>6.3077117194170196E-3</v>
      </c>
      <c r="Z191" s="1">
        <f t="shared" si="41"/>
        <v>0.66666661492652413</v>
      </c>
      <c r="AA191" s="24">
        <f t="shared" si="42"/>
        <v>1.907555590686183E-2</v>
      </c>
      <c r="AD191" s="68"/>
      <c r="AE191" s="180"/>
    </row>
    <row r="192" spans="1:39" x14ac:dyDescent="0.2">
      <c r="A192" s="18">
        <v>42278</v>
      </c>
      <c r="B192" s="1">
        <v>101.7216262817383</v>
      </c>
      <c r="C192" s="2">
        <v>40.752540588378913</v>
      </c>
      <c r="D192" s="2">
        <v>520.719970703125</v>
      </c>
      <c r="E192" s="2">
        <v>611.28997802734375</v>
      </c>
      <c r="F192" s="2">
        <v>90.949996948242188</v>
      </c>
      <c r="G192" s="2">
        <v>105.98000335693359</v>
      </c>
      <c r="H192" s="2">
        <v>23.58437347412109</v>
      </c>
      <c r="I192" s="2">
        <v>74.99169921875</v>
      </c>
      <c r="J192" s="2">
        <v>107.23000335693359</v>
      </c>
      <c r="K192" s="2">
        <v>679.4000244140625</v>
      </c>
      <c r="L192" s="2">
        <v>237.2929992675781</v>
      </c>
      <c r="M192" s="2">
        <v>1.7999999225139621E-2</v>
      </c>
      <c r="N192" s="3">
        <v>1923.819946289062</v>
      </c>
      <c r="O192" s="1">
        <f t="shared" si="30"/>
        <v>-6.5276446166788737E-3</v>
      </c>
      <c r="P192" s="1">
        <f t="shared" si="31"/>
        <v>7.9077531946225577E-3</v>
      </c>
      <c r="Q192" s="1">
        <f t="shared" si="32"/>
        <v>1.7249713418910684E-2</v>
      </c>
      <c r="R192" s="1">
        <f t="shared" si="33"/>
        <v>4.7171282959181937E-3</v>
      </c>
      <c r="S192" s="1">
        <f t="shared" si="34"/>
        <v>1.1679592931497673E-2</v>
      </c>
      <c r="T192" s="1">
        <f t="shared" si="35"/>
        <v>2.6341285729537534E-2</v>
      </c>
      <c r="U192" s="1">
        <f t="shared" si="36"/>
        <v>-1.9472562844929264E-2</v>
      </c>
      <c r="V192" s="1">
        <f t="shared" si="37"/>
        <v>-3.490460668016282E-3</v>
      </c>
      <c r="W192" s="1">
        <f t="shared" si="38"/>
        <v>2.9671634198149777E-2</v>
      </c>
      <c r="X192" s="1">
        <f t="shared" si="39"/>
        <v>4.3625229514688835E-2</v>
      </c>
      <c r="Y192" s="1">
        <f t="shared" si="40"/>
        <v>-1.0776585396812255E-3</v>
      </c>
      <c r="Z192" s="1">
        <f t="shared" si="41"/>
        <v>2.5999999254941932</v>
      </c>
      <c r="AA192" s="24">
        <f t="shared" si="42"/>
        <v>1.9738842280372371E-3</v>
      </c>
      <c r="AD192" s="197" t="s">
        <v>80</v>
      </c>
      <c r="AE192" s="197"/>
    </row>
    <row r="193" spans="1:31" x14ac:dyDescent="0.2">
      <c r="A193" s="18">
        <v>42279</v>
      </c>
      <c r="B193" s="1">
        <v>102.46424865722661</v>
      </c>
      <c r="C193" s="2">
        <v>41.629535675048828</v>
      </c>
      <c r="D193" s="2">
        <v>532.53997802734375</v>
      </c>
      <c r="E193" s="2">
        <v>626.90997314453125</v>
      </c>
      <c r="F193" s="2">
        <v>92.069999694824219</v>
      </c>
      <c r="G193" s="2">
        <v>106.11000061035161</v>
      </c>
      <c r="H193" s="2">
        <v>24.1991081237793</v>
      </c>
      <c r="I193" s="2">
        <v>75.769927978515625</v>
      </c>
      <c r="J193" s="2">
        <v>115.1800003051758</v>
      </c>
      <c r="K193" s="2">
        <v>697.5999755859375</v>
      </c>
      <c r="L193" s="2">
        <v>238.72999572753909</v>
      </c>
      <c r="M193" s="2">
        <v>8.0000003799796104E-3</v>
      </c>
      <c r="N193" s="3">
        <v>1951.359985351562</v>
      </c>
      <c r="O193" s="1">
        <f t="shared" si="30"/>
        <v>7.3005358116422503E-3</v>
      </c>
      <c r="P193" s="1">
        <f t="shared" si="31"/>
        <v>2.1520010139441492E-2</v>
      </c>
      <c r="Q193" s="1">
        <f t="shared" si="32"/>
        <v>2.2699354718925591E-2</v>
      </c>
      <c r="R193" s="1">
        <f t="shared" si="33"/>
        <v>2.5552513011245281E-2</v>
      </c>
      <c r="S193" s="1">
        <f t="shared" si="34"/>
        <v>1.2314489105694104E-2</v>
      </c>
      <c r="T193" s="1">
        <f t="shared" si="35"/>
        <v>1.2266205821884757E-3</v>
      </c>
      <c r="U193" s="1">
        <f t="shared" si="36"/>
        <v>2.6065337301953484E-2</v>
      </c>
      <c r="V193" s="1">
        <f t="shared" si="37"/>
        <v>1.0377532018517766E-2</v>
      </c>
      <c r="W193" s="1">
        <f t="shared" si="38"/>
        <v>7.4139668929966041E-2</v>
      </c>
      <c r="X193" s="1">
        <f t="shared" si="39"/>
        <v>2.678826982317406E-2</v>
      </c>
      <c r="Y193" s="1">
        <f t="shared" si="40"/>
        <v>6.0557895276993623E-3</v>
      </c>
      <c r="Z193" s="1">
        <f t="shared" si="41"/>
        <v>-0.55555551531322045</v>
      </c>
      <c r="AA193" s="24">
        <f t="shared" si="42"/>
        <v>1.4315289284541954E-2</v>
      </c>
      <c r="AD193" s="198"/>
      <c r="AE193" s="198"/>
    </row>
    <row r="194" spans="1:31" x14ac:dyDescent="0.2">
      <c r="A194" s="18">
        <v>42282</v>
      </c>
      <c r="B194" s="1">
        <v>102.8355712890625</v>
      </c>
      <c r="C194" s="2">
        <v>42.597877502441413</v>
      </c>
      <c r="D194" s="2">
        <v>543.67999267578125</v>
      </c>
      <c r="E194" s="2">
        <v>641.469970703125</v>
      </c>
      <c r="F194" s="2">
        <v>94.010002136230469</v>
      </c>
      <c r="G194" s="2">
        <v>111.25</v>
      </c>
      <c r="H194" s="2">
        <v>24.8040885925293</v>
      </c>
      <c r="I194" s="2">
        <v>76.70379638671875</v>
      </c>
      <c r="J194" s="2">
        <v>114.51999664306641</v>
      </c>
      <c r="K194" s="2">
        <v>687.8499755859375</v>
      </c>
      <c r="L194" s="2">
        <v>246.06300354003909</v>
      </c>
      <c r="M194" s="2">
        <v>8.0000003799796104E-3</v>
      </c>
      <c r="N194" s="3">
        <v>1987.050048828125</v>
      </c>
      <c r="O194" s="1">
        <f t="shared" si="30"/>
        <v>3.6239238241826399E-3</v>
      </c>
      <c r="P194" s="1">
        <f t="shared" si="31"/>
        <v>2.3260932693346614E-2</v>
      </c>
      <c r="Q194" s="1">
        <f t="shared" si="32"/>
        <v>2.0918644811799503E-2</v>
      </c>
      <c r="R194" s="1">
        <f t="shared" si="33"/>
        <v>2.3225021426221515E-2</v>
      </c>
      <c r="S194" s="1">
        <f t="shared" si="34"/>
        <v>2.1070950883421258E-2</v>
      </c>
      <c r="T194" s="1">
        <f t="shared" si="35"/>
        <v>4.844029177346898E-2</v>
      </c>
      <c r="U194" s="1">
        <f t="shared" si="36"/>
        <v>2.5000114287497821E-2</v>
      </c>
      <c r="V194" s="1">
        <f t="shared" si="37"/>
        <v>1.2325053396750274E-2</v>
      </c>
      <c r="W194" s="1">
        <f t="shared" si="38"/>
        <v>-5.7301932658505583E-3</v>
      </c>
      <c r="X194" s="1">
        <f t="shared" si="39"/>
        <v>-1.3976491314826478E-2</v>
      </c>
      <c r="Y194" s="1">
        <f t="shared" si="40"/>
        <v>3.0716742528111629E-2</v>
      </c>
      <c r="Z194" s="1">
        <f t="shared" si="41"/>
        <v>0</v>
      </c>
      <c r="AA194" s="24">
        <f t="shared" si="42"/>
        <v>1.828984080050855E-2</v>
      </c>
      <c r="AD194" s="164" t="s">
        <v>71</v>
      </c>
      <c r="AE194" s="164" t="s">
        <v>70</v>
      </c>
    </row>
    <row r="195" spans="1:31" x14ac:dyDescent="0.2">
      <c r="A195" s="18">
        <v>42283</v>
      </c>
      <c r="B195" s="1">
        <v>103.3275527954102</v>
      </c>
      <c r="C195" s="2">
        <v>42.707492828369141</v>
      </c>
      <c r="D195" s="2">
        <v>537.47998046875</v>
      </c>
      <c r="E195" s="2">
        <v>645.44000244140625</v>
      </c>
      <c r="F195" s="2">
        <v>92.800003051757812</v>
      </c>
      <c r="G195" s="2">
        <v>108.3300018310547</v>
      </c>
      <c r="H195" s="2">
        <v>25.126089096069339</v>
      </c>
      <c r="I195" s="2">
        <v>75.098731994628906</v>
      </c>
      <c r="J195" s="2">
        <v>109.4599990844727</v>
      </c>
      <c r="K195" s="2">
        <v>706.3499755859375</v>
      </c>
      <c r="L195" s="2">
        <v>242.968994140625</v>
      </c>
      <c r="M195" s="2">
        <v>4.999999888241291E-3</v>
      </c>
      <c r="N195" s="3">
        <v>1979.920043945312</v>
      </c>
      <c r="O195" s="1">
        <f t="shared" si="30"/>
        <v>4.7841568844382287E-3</v>
      </c>
      <c r="P195" s="1">
        <f t="shared" si="31"/>
        <v>2.5732579263237909E-3</v>
      </c>
      <c r="Q195" s="1">
        <f t="shared" si="32"/>
        <v>-1.1403789527948627E-2</v>
      </c>
      <c r="R195" s="1">
        <f t="shared" si="33"/>
        <v>6.1889596077733255E-3</v>
      </c>
      <c r="S195" s="1">
        <f t="shared" si="34"/>
        <v>-1.2870961142190329E-2</v>
      </c>
      <c r="T195" s="1">
        <f t="shared" si="35"/>
        <v>-2.6247174552317287E-2</v>
      </c>
      <c r="U195" s="1">
        <f t="shared" si="36"/>
        <v>1.2981751066516667E-2</v>
      </c>
      <c r="V195" s="1">
        <f t="shared" si="37"/>
        <v>-2.0925488276976045E-2</v>
      </c>
      <c r="W195" s="1">
        <f t="shared" si="38"/>
        <v>-4.4184401911611992E-2</v>
      </c>
      <c r="X195" s="1">
        <f t="shared" si="39"/>
        <v>2.6895399660719521E-2</v>
      </c>
      <c r="Y195" s="1">
        <f t="shared" si="40"/>
        <v>-1.2574053615949765E-2</v>
      </c>
      <c r="Z195" s="1">
        <f t="shared" si="41"/>
        <v>-0.37500004365574358</v>
      </c>
      <c r="AA195" s="24">
        <f t="shared" si="42"/>
        <v>-3.5882361830885667E-3</v>
      </c>
      <c r="AD195" s="165"/>
      <c r="AE195" s="165"/>
    </row>
    <row r="196" spans="1:31" ht="21" x14ac:dyDescent="0.2">
      <c r="A196" s="18">
        <v>42284</v>
      </c>
      <c r="B196" s="1">
        <v>102.8355712890625</v>
      </c>
      <c r="C196" s="2">
        <v>42.753166198730469</v>
      </c>
      <c r="D196" s="2">
        <v>541.94000244140625</v>
      </c>
      <c r="E196" s="2">
        <v>642.3599853515625</v>
      </c>
      <c r="F196" s="2">
        <v>92.400001525878906</v>
      </c>
      <c r="G196" s="2">
        <v>108.09999847412109</v>
      </c>
      <c r="H196" s="2">
        <v>25.389547348022461</v>
      </c>
      <c r="I196" s="2">
        <v>75.439201354980469</v>
      </c>
      <c r="J196" s="2">
        <v>109.40000152587891</v>
      </c>
      <c r="K196" s="2">
        <v>698.1500244140625</v>
      </c>
      <c r="L196" s="2">
        <v>242.30400085449219</v>
      </c>
      <c r="M196" s="2">
        <v>4.999999888241291E-3</v>
      </c>
      <c r="N196" s="3">
        <v>1995.829956054688</v>
      </c>
      <c r="O196" s="1">
        <f t="shared" si="30"/>
        <v>-4.7613777065041996E-3</v>
      </c>
      <c r="P196" s="1">
        <f t="shared" si="31"/>
        <v>1.0694463040683555E-3</v>
      </c>
      <c r="Q196" s="1">
        <f t="shared" si="32"/>
        <v>8.2980243631893824E-3</v>
      </c>
      <c r="R196" s="1">
        <f t="shared" si="33"/>
        <v>-4.771964982327459E-3</v>
      </c>
      <c r="S196" s="1">
        <f t="shared" si="34"/>
        <v>-4.3103611284992516E-3</v>
      </c>
      <c r="T196" s="1">
        <f t="shared" si="35"/>
        <v>-2.1231732026766315E-3</v>
      </c>
      <c r="U196" s="1">
        <f t="shared" si="36"/>
        <v>1.0485446061493819E-2</v>
      </c>
      <c r="V196" s="1">
        <f t="shared" si="37"/>
        <v>4.5336232890844652E-3</v>
      </c>
      <c r="W196" s="1">
        <f t="shared" si="38"/>
        <v>-5.4812314174690346E-4</v>
      </c>
      <c r="X196" s="1">
        <f t="shared" si="39"/>
        <v>-1.1608906994118429E-2</v>
      </c>
      <c r="Y196" s="1">
        <f t="shared" si="40"/>
        <v>-2.7369471091769348E-3</v>
      </c>
      <c r="Z196" s="1">
        <f t="shared" si="41"/>
        <v>0</v>
      </c>
      <c r="AA196" s="24">
        <f t="shared" si="42"/>
        <v>8.0356336398679229E-3</v>
      </c>
      <c r="AD196" s="87">
        <v>1</v>
      </c>
      <c r="AE196" s="177">
        <f>AF125 - 0.5 * AD196 *AF126^2</f>
        <v>0.23956051840695761</v>
      </c>
    </row>
    <row r="197" spans="1:31" ht="21" x14ac:dyDescent="0.2">
      <c r="A197" s="18">
        <v>42285</v>
      </c>
      <c r="B197" s="1">
        <v>101.64735412597661</v>
      </c>
      <c r="C197" s="2">
        <v>43.346965789794922</v>
      </c>
      <c r="D197" s="2">
        <v>533.15997314453125</v>
      </c>
      <c r="E197" s="2">
        <v>639.15997314453125</v>
      </c>
      <c r="F197" s="2">
        <v>92.470001220703125</v>
      </c>
      <c r="G197" s="2">
        <v>114.9300003051758</v>
      </c>
      <c r="H197" s="2">
        <v>25.53591156005859</v>
      </c>
      <c r="I197" s="2">
        <v>74.57342529296875</v>
      </c>
      <c r="J197" s="2">
        <v>109.0299987792969</v>
      </c>
      <c r="K197" s="2">
        <v>701.79998779296875</v>
      </c>
      <c r="L197" s="2">
        <v>243.9309997558594</v>
      </c>
      <c r="M197" s="2">
        <v>3.0000000260770321E-3</v>
      </c>
      <c r="N197" s="3">
        <v>2013.430053710938</v>
      </c>
      <c r="O197" s="1">
        <f t="shared" si="30"/>
        <v>-1.1554534566117325E-2</v>
      </c>
      <c r="P197" s="1">
        <f t="shared" si="31"/>
        <v>1.3889020249501005E-2</v>
      </c>
      <c r="Q197" s="1">
        <f t="shared" si="32"/>
        <v>-1.620110945366926E-2</v>
      </c>
      <c r="R197" s="1">
        <f t="shared" si="33"/>
        <v>-4.9816493555088215E-3</v>
      </c>
      <c r="S197" s="1">
        <f t="shared" si="34"/>
        <v>7.5757244229723852E-4</v>
      </c>
      <c r="T197" s="1">
        <f t="shared" si="35"/>
        <v>6.3182256498271805E-2</v>
      </c>
      <c r="U197" s="1">
        <f t="shared" si="36"/>
        <v>5.764742869570183E-3</v>
      </c>
      <c r="V197" s="1">
        <f t="shared" si="37"/>
        <v>-1.1476474385482827E-2</v>
      </c>
      <c r="W197" s="1">
        <f t="shared" si="38"/>
        <v>-3.3821091537596937E-3</v>
      </c>
      <c r="X197" s="1">
        <f t="shared" si="39"/>
        <v>5.2280502059274259E-3</v>
      </c>
      <c r="Y197" s="1">
        <f t="shared" si="40"/>
        <v>6.714700936136353E-3</v>
      </c>
      <c r="Z197" s="1">
        <f t="shared" si="41"/>
        <v>-0.39999998137354809</v>
      </c>
      <c r="AA197" s="24">
        <f t="shared" si="42"/>
        <v>8.8184354598230819E-3</v>
      </c>
      <c r="AD197" s="88">
        <v>2</v>
      </c>
      <c r="AE197" s="178">
        <f>AF125 - 0.5 * AD197 *AF126^2</f>
        <v>0.22366194894580005</v>
      </c>
    </row>
    <row r="198" spans="1:31" ht="21" x14ac:dyDescent="0.2">
      <c r="A198" s="18">
        <v>42286</v>
      </c>
      <c r="B198" s="1">
        <v>104.079475402832</v>
      </c>
      <c r="C198" s="2">
        <v>43.036376953125</v>
      </c>
      <c r="D198" s="2">
        <v>539.79998779296875</v>
      </c>
      <c r="E198" s="2">
        <v>643.6099853515625</v>
      </c>
      <c r="F198" s="2">
        <v>93.239997863769531</v>
      </c>
      <c r="G198" s="2">
        <v>113.3300018310547</v>
      </c>
      <c r="H198" s="2">
        <v>25.438333511352539</v>
      </c>
      <c r="I198" s="2">
        <v>75.789398193359375</v>
      </c>
      <c r="J198" s="2">
        <v>110</v>
      </c>
      <c r="K198" s="2">
        <v>706.79998779296875</v>
      </c>
      <c r="L198" s="2">
        <v>244.94099426269531</v>
      </c>
      <c r="M198" s="2">
        <v>3.0000000260770321E-3</v>
      </c>
      <c r="N198" s="3">
        <v>2014.890014648438</v>
      </c>
      <c r="O198" s="1">
        <f t="shared" ref="O198:O261" si="43">(B198/B197)-1</f>
        <v>2.3927049530882538E-2</v>
      </c>
      <c r="P198" s="1">
        <f t="shared" si="31"/>
        <v>-7.1651805613357489E-3</v>
      </c>
      <c r="Q198" s="1">
        <f t="shared" si="32"/>
        <v>1.2454075667524878E-2</v>
      </c>
      <c r="R198" s="1">
        <f t="shared" si="33"/>
        <v>6.9622823612345286E-3</v>
      </c>
      <c r="S198" s="1">
        <f t="shared" si="34"/>
        <v>8.3269885682017986E-3</v>
      </c>
      <c r="T198" s="1">
        <f t="shared" si="35"/>
        <v>-1.39215041318419E-2</v>
      </c>
      <c r="U198" s="1">
        <f t="shared" si="36"/>
        <v>-3.8212087505298253E-3</v>
      </c>
      <c r="V198" s="1">
        <f t="shared" si="37"/>
        <v>1.6305713404118904E-2</v>
      </c>
      <c r="W198" s="1">
        <f t="shared" si="38"/>
        <v>8.896645249594215E-3</v>
      </c>
      <c r="X198" s="1">
        <f t="shared" si="39"/>
        <v>7.1245370290244914E-3</v>
      </c>
      <c r="Y198" s="1">
        <f t="shared" si="40"/>
        <v>4.1404926304846601E-3</v>
      </c>
      <c r="Z198" s="1">
        <f t="shared" si="41"/>
        <v>0</v>
      </c>
      <c r="AA198" s="24">
        <f t="shared" si="42"/>
        <v>7.2511132671793099E-4</v>
      </c>
      <c r="AD198" s="88">
        <v>3</v>
      </c>
      <c r="AE198" s="178">
        <f>AF125 - 0.5 * AD198 *AF126^2</f>
        <v>0.20776337948464252</v>
      </c>
    </row>
    <row r="199" spans="1:31" ht="21" x14ac:dyDescent="0.2">
      <c r="A199" s="18">
        <v>42289</v>
      </c>
      <c r="B199" s="1">
        <v>103.5967712402344</v>
      </c>
      <c r="C199" s="2">
        <v>42.935878753662109</v>
      </c>
      <c r="D199" s="2">
        <v>550.19000244140625</v>
      </c>
      <c r="E199" s="2">
        <v>646.66998291015625</v>
      </c>
      <c r="F199" s="2">
        <v>94.260002136230469</v>
      </c>
      <c r="G199" s="2">
        <v>113.4499969482422</v>
      </c>
      <c r="H199" s="2">
        <v>25.711551666259769</v>
      </c>
      <c r="I199" s="2">
        <v>75.672660827636719</v>
      </c>
      <c r="J199" s="2">
        <v>113.25</v>
      </c>
      <c r="K199" s="2">
        <v>693.29998779296875</v>
      </c>
      <c r="L199" s="2">
        <v>249.50799560546881</v>
      </c>
      <c r="M199" s="2">
        <v>9.9999997764825821E-3</v>
      </c>
      <c r="N199" s="3">
        <v>2017.4599609375</v>
      </c>
      <c r="O199" s="1">
        <f t="shared" si="43"/>
        <v>-4.6378420022711309E-3</v>
      </c>
      <c r="P199" s="1">
        <f t="shared" si="31"/>
        <v>-2.3351919138628885E-3</v>
      </c>
      <c r="Q199" s="1">
        <f t="shared" si="32"/>
        <v>1.924789715338493E-2</v>
      </c>
      <c r="R199" s="1">
        <f t="shared" si="33"/>
        <v>4.7544283467297888E-3</v>
      </c>
      <c r="S199" s="1">
        <f t="shared" si="34"/>
        <v>1.093955701233762E-2</v>
      </c>
      <c r="T199" s="1">
        <f t="shared" si="35"/>
        <v>1.0588115701821721E-3</v>
      </c>
      <c r="U199" s="1">
        <f t="shared" si="36"/>
        <v>1.074041091509792E-2</v>
      </c>
      <c r="V199" s="1">
        <f t="shared" si="37"/>
        <v>-1.5402862208356849E-3</v>
      </c>
      <c r="W199" s="1">
        <f t="shared" si="38"/>
        <v>2.9545454545454541E-2</v>
      </c>
      <c r="X199" s="1">
        <f t="shared" si="39"/>
        <v>-1.9100170109162984E-2</v>
      </c>
      <c r="Y199" s="1">
        <f t="shared" si="40"/>
        <v>1.8645312339491182E-2</v>
      </c>
      <c r="Z199" s="1">
        <f t="shared" si="41"/>
        <v>2.3333332298530483</v>
      </c>
      <c r="AA199" s="24">
        <f t="shared" si="42"/>
        <v>1.2754772073801934E-3</v>
      </c>
      <c r="AD199" s="88">
        <v>4</v>
      </c>
      <c r="AE199" s="178">
        <f>AF125 - 0.5 * AD199*AF126^2</f>
        <v>0.19186481002348496</v>
      </c>
    </row>
    <row r="200" spans="1:31" ht="21" x14ac:dyDescent="0.2">
      <c r="A200" s="18">
        <v>42290</v>
      </c>
      <c r="B200" s="1">
        <v>103.7731246948242</v>
      </c>
      <c r="C200" s="2">
        <v>42.835384368896477</v>
      </c>
      <c r="D200" s="2">
        <v>548.9000244140625</v>
      </c>
      <c r="E200" s="2">
        <v>652.29998779296875</v>
      </c>
      <c r="F200" s="2">
        <v>94.120002746582031</v>
      </c>
      <c r="G200" s="2">
        <v>109.73000335693359</v>
      </c>
      <c r="H200" s="2">
        <v>25.76033973693848</v>
      </c>
      <c r="I200" s="2">
        <v>73.795204162597656</v>
      </c>
      <c r="J200" s="2">
        <v>109.40000152587891</v>
      </c>
      <c r="K200" s="2">
        <v>684.04998779296875</v>
      </c>
      <c r="L200" s="2">
        <v>251.98899841308591</v>
      </c>
      <c r="M200" s="2">
        <v>4.999999888241291E-3</v>
      </c>
      <c r="N200" s="3">
        <v>2003.68994140625</v>
      </c>
      <c r="O200" s="1">
        <f t="shared" si="43"/>
        <v>1.7023064761434448E-3</v>
      </c>
      <c r="P200" s="1">
        <f t="shared" si="31"/>
        <v>-2.3405689526515561E-3</v>
      </c>
      <c r="Q200" s="1">
        <f t="shared" si="32"/>
        <v>-2.3446046304360646E-3</v>
      </c>
      <c r="R200" s="1">
        <f t="shared" si="33"/>
        <v>8.7061484707797732E-3</v>
      </c>
      <c r="S200" s="1">
        <f t="shared" si="34"/>
        <v>-1.4852470451475197E-3</v>
      </c>
      <c r="T200" s="1">
        <f t="shared" si="35"/>
        <v>-3.2789719624282898E-2</v>
      </c>
      <c r="U200" s="1">
        <f t="shared" si="36"/>
        <v>1.8975156113480995E-3</v>
      </c>
      <c r="V200" s="1">
        <f t="shared" si="37"/>
        <v>-2.4810237204628494E-2</v>
      </c>
      <c r="W200" s="1">
        <f t="shared" si="38"/>
        <v>-3.3995571515418099E-2</v>
      </c>
      <c r="X200" s="1">
        <f t="shared" si="39"/>
        <v>-1.3341987830471802E-2</v>
      </c>
      <c r="Y200" s="1">
        <f t="shared" si="40"/>
        <v>9.9435803714289506E-3</v>
      </c>
      <c r="Z200" s="1">
        <f t="shared" si="41"/>
        <v>-0.5</v>
      </c>
      <c r="AA200" s="24">
        <f t="shared" si="42"/>
        <v>-6.8254239478691137E-3</v>
      </c>
      <c r="AD200" s="88">
        <v>5</v>
      </c>
      <c r="AE200" s="178">
        <f>AF125 - 0.5 * AD200*AF126^2</f>
        <v>0.1759662405623274</v>
      </c>
    </row>
    <row r="201" spans="1:31" ht="21" x14ac:dyDescent="0.2">
      <c r="A201" s="18">
        <v>42291</v>
      </c>
      <c r="B201" s="1">
        <v>102.3064422607422</v>
      </c>
      <c r="C201" s="2">
        <v>42.6435546875</v>
      </c>
      <c r="D201" s="2">
        <v>544.83001708984375</v>
      </c>
      <c r="E201" s="2">
        <v>651.15997314453125</v>
      </c>
      <c r="F201" s="2">
        <v>94.069999694824219</v>
      </c>
      <c r="G201" s="2">
        <v>110.23000335693359</v>
      </c>
      <c r="H201" s="2">
        <v>26.697084426879879</v>
      </c>
      <c r="I201" s="2">
        <v>73.950828552246094</v>
      </c>
      <c r="J201" s="2">
        <v>113.3000030517578</v>
      </c>
      <c r="K201" s="2">
        <v>699.5999755859375</v>
      </c>
      <c r="L201" s="2">
        <v>254.32000732421881</v>
      </c>
      <c r="M201" s="2">
        <v>9.9999997764825821E-3</v>
      </c>
      <c r="N201" s="3">
        <v>1994.239990234375</v>
      </c>
      <c r="O201" s="1">
        <f t="shared" si="43"/>
        <v>-1.4133547952759673E-2</v>
      </c>
      <c r="P201" s="1">
        <f t="shared" si="31"/>
        <v>-4.4782995232270917E-3</v>
      </c>
      <c r="Q201" s="1">
        <f t="shared" si="32"/>
        <v>-7.4148426729683248E-3</v>
      </c>
      <c r="R201" s="1">
        <f t="shared" si="33"/>
        <v>-1.7476846079588215E-3</v>
      </c>
      <c r="S201" s="1">
        <f t="shared" si="34"/>
        <v>-5.3126912769485557E-4</v>
      </c>
      <c r="T201" s="1">
        <f t="shared" si="35"/>
        <v>4.5566388836568716E-3</v>
      </c>
      <c r="U201" s="1">
        <f t="shared" si="36"/>
        <v>3.6363832911651128E-2</v>
      </c>
      <c r="V201" s="1">
        <f t="shared" si="37"/>
        <v>2.1088686102899157E-3</v>
      </c>
      <c r="W201" s="1">
        <f t="shared" si="38"/>
        <v>3.5649007966022106E-2</v>
      </c>
      <c r="X201" s="1">
        <f t="shared" si="39"/>
        <v>2.2732238974434438E-2</v>
      </c>
      <c r="Y201" s="1">
        <f t="shared" si="40"/>
        <v>9.2504392089041154E-3</v>
      </c>
      <c r="Z201" s="1">
        <f t="shared" si="41"/>
        <v>1</v>
      </c>
      <c r="AA201" s="24">
        <f t="shared" si="42"/>
        <v>-4.7162741982138545E-3</v>
      </c>
      <c r="AD201" s="88">
        <v>6</v>
      </c>
      <c r="AE201" s="178">
        <f>AF125 - 0.5 * AD201 *AF126^2</f>
        <v>0.16006767110116987</v>
      </c>
    </row>
    <row r="202" spans="1:31" ht="21" x14ac:dyDescent="0.2">
      <c r="A202" s="18">
        <v>42292</v>
      </c>
      <c r="B202" s="1">
        <v>103.83811950683589</v>
      </c>
      <c r="C202" s="2">
        <v>42.945014953613281</v>
      </c>
      <c r="D202" s="2">
        <v>562.44000244140625</v>
      </c>
      <c r="E202" s="2">
        <v>661.739990234375</v>
      </c>
      <c r="F202" s="2">
        <v>95.959999084472656</v>
      </c>
      <c r="G202" s="2">
        <v>101.0899963378906</v>
      </c>
      <c r="H202" s="2">
        <v>26.765386581420898</v>
      </c>
      <c r="I202" s="2">
        <v>70.244529724121094</v>
      </c>
      <c r="J202" s="2">
        <v>115.7900009155273</v>
      </c>
      <c r="K202" s="2">
        <v>704.25</v>
      </c>
      <c r="L202" s="2">
        <v>262.86898803710938</v>
      </c>
      <c r="M202" s="2">
        <v>4.999999888241291E-3</v>
      </c>
      <c r="N202" s="3">
        <v>2023.859985351562</v>
      </c>
      <c r="O202" s="1">
        <f t="shared" si="43"/>
        <v>1.4971464281692048E-2</v>
      </c>
      <c r="P202" s="1">
        <f t="shared" si="31"/>
        <v>7.0693043373715181E-3</v>
      </c>
      <c r="Q202" s="1">
        <f t="shared" si="32"/>
        <v>3.232198079985471E-2</v>
      </c>
      <c r="R202" s="1">
        <f t="shared" si="33"/>
        <v>1.6247953692164918E-2</v>
      </c>
      <c r="S202" s="1">
        <f t="shared" si="34"/>
        <v>2.0091414858933287E-2</v>
      </c>
      <c r="T202" s="1">
        <f t="shared" si="35"/>
        <v>-8.2917597212139427E-2</v>
      </c>
      <c r="U202" s="1">
        <f t="shared" si="36"/>
        <v>2.5584125011137715E-3</v>
      </c>
      <c r="V202" s="1">
        <f t="shared" si="37"/>
        <v>-5.0118421939066016E-2</v>
      </c>
      <c r="W202" s="1">
        <f t="shared" si="38"/>
        <v>2.197703262754569E-2</v>
      </c>
      <c r="X202" s="1">
        <f t="shared" si="39"/>
        <v>6.6466903606849925E-3</v>
      </c>
      <c r="Y202" s="1">
        <f t="shared" si="40"/>
        <v>3.3615053738150991E-2</v>
      </c>
      <c r="Z202" s="1">
        <f t="shared" si="41"/>
        <v>-0.5</v>
      </c>
      <c r="AA202" s="24">
        <f t="shared" si="42"/>
        <v>1.4852773619139947E-2</v>
      </c>
      <c r="AD202" s="88">
        <v>7</v>
      </c>
      <c r="AE202" s="178">
        <f>AF125 - 0.5 * AD202 *AF126^2</f>
        <v>0.14416910164001231</v>
      </c>
    </row>
    <row r="203" spans="1:31" ht="21" x14ac:dyDescent="0.2">
      <c r="A203" s="18">
        <v>42293</v>
      </c>
      <c r="B203" s="1">
        <v>103.07691955566411</v>
      </c>
      <c r="C203" s="2">
        <v>43.401779174804688</v>
      </c>
      <c r="D203" s="2">
        <v>570.760009765625</v>
      </c>
      <c r="E203" s="2">
        <v>662.20001220703125</v>
      </c>
      <c r="F203" s="2">
        <v>97.540000915527344</v>
      </c>
      <c r="G203" s="2">
        <v>98.989997863769531</v>
      </c>
      <c r="H203" s="2">
        <v>27.184967041015621</v>
      </c>
      <c r="I203" s="2">
        <v>70.964385986328125</v>
      </c>
      <c r="J203" s="2">
        <v>114.3199996948242</v>
      </c>
      <c r="K203" s="2">
        <v>698.9000244140625</v>
      </c>
      <c r="L203" s="2">
        <v>270.6400146484375</v>
      </c>
      <c r="M203" s="2">
        <v>4.999999888241291E-3</v>
      </c>
      <c r="N203" s="3">
        <v>2033.109985351562</v>
      </c>
      <c r="O203" s="1">
        <f t="shared" si="43"/>
        <v>-7.3306407587790945E-3</v>
      </c>
      <c r="P203" s="1">
        <f t="shared" si="31"/>
        <v>1.0636024266955646E-2</v>
      </c>
      <c r="Q203" s="1">
        <f t="shared" si="32"/>
        <v>1.4792701955948617E-2</v>
      </c>
      <c r="R203" s="1">
        <f t="shared" si="33"/>
        <v>6.9517027751841987E-4</v>
      </c>
      <c r="S203" s="1">
        <f t="shared" si="34"/>
        <v>1.6465213069289719E-2</v>
      </c>
      <c r="T203" s="1">
        <f t="shared" si="35"/>
        <v>-2.07735537659125E-2</v>
      </c>
      <c r="U203" s="1">
        <f t="shared" si="36"/>
        <v>1.5676233867138345E-2</v>
      </c>
      <c r="V203" s="1">
        <f t="shared" si="37"/>
        <v>1.0247862218370596E-2</v>
      </c>
      <c r="W203" s="1">
        <f t="shared" si="38"/>
        <v>-1.2695407281113291E-2</v>
      </c>
      <c r="X203" s="1">
        <f t="shared" si="39"/>
        <v>-7.5966994475505922E-3</v>
      </c>
      <c r="Y203" s="1">
        <f t="shared" si="40"/>
        <v>2.9562356021361813E-2</v>
      </c>
      <c r="Z203" s="1">
        <f t="shared" si="41"/>
        <v>0</v>
      </c>
      <c r="AA203" s="24">
        <f t="shared" si="42"/>
        <v>4.5704742753700511E-3</v>
      </c>
      <c r="AD203" s="88">
        <v>8</v>
      </c>
      <c r="AE203" s="178">
        <f>AF125 - 0.5 * AD203 *AF126^2</f>
        <v>0.12827053217885476</v>
      </c>
    </row>
    <row r="204" spans="1:31" ht="21" x14ac:dyDescent="0.2">
      <c r="A204" s="18">
        <v>42296</v>
      </c>
      <c r="B204" s="1">
        <v>103.7174377441406</v>
      </c>
      <c r="C204" s="2">
        <v>43.502262115478523</v>
      </c>
      <c r="D204" s="2">
        <v>573.1500244140625</v>
      </c>
      <c r="E204" s="2">
        <v>666.0999755859375</v>
      </c>
      <c r="F204" s="2">
        <v>98.470001220703125</v>
      </c>
      <c r="G204" s="2">
        <v>101.69000244140619</v>
      </c>
      <c r="H204" s="2">
        <v>27.136177062988281</v>
      </c>
      <c r="I204" s="2">
        <v>71.509170532226562</v>
      </c>
      <c r="J204" s="2">
        <v>115.879997253418</v>
      </c>
      <c r="K204" s="2">
        <v>687.5999755859375</v>
      </c>
      <c r="L204" s="2">
        <v>269.4630126953125</v>
      </c>
      <c r="M204" s="2">
        <v>4.999999888241291E-3</v>
      </c>
      <c r="N204" s="3">
        <v>2033.660034179688</v>
      </c>
      <c r="O204" s="1">
        <f t="shared" si="43"/>
        <v>6.2139826377969332E-3</v>
      </c>
      <c r="P204" s="1">
        <f t="shared" si="31"/>
        <v>2.3151802203575933E-3</v>
      </c>
      <c r="Q204" s="1">
        <f t="shared" si="32"/>
        <v>4.1874248502780098E-3</v>
      </c>
      <c r="R204" s="1">
        <f t="shared" si="33"/>
        <v>5.8894039671006926E-3</v>
      </c>
      <c r="S204" s="1">
        <f t="shared" si="34"/>
        <v>9.5345529674659701E-3</v>
      </c>
      <c r="T204" s="1">
        <f t="shared" si="35"/>
        <v>2.727552920399523E-2</v>
      </c>
      <c r="U204" s="1">
        <f t="shared" si="36"/>
        <v>-1.7947411138563574E-3</v>
      </c>
      <c r="V204" s="1">
        <f t="shared" si="37"/>
        <v>7.6768725372102775E-3</v>
      </c>
      <c r="W204" s="1">
        <f t="shared" si="38"/>
        <v>1.3645884908661587E-2</v>
      </c>
      <c r="X204" s="1">
        <f t="shared" si="39"/>
        <v>-1.6168333714966843E-2</v>
      </c>
      <c r="Y204" s="1">
        <f t="shared" si="40"/>
        <v>-4.3489576168325161E-3</v>
      </c>
      <c r="Z204" s="1">
        <f t="shared" si="41"/>
        <v>0</v>
      </c>
      <c r="AA204" s="24">
        <f t="shared" si="42"/>
        <v>2.7054553471717036E-4</v>
      </c>
      <c r="AD204" s="88">
        <v>9</v>
      </c>
      <c r="AE204" s="178">
        <f>AF125 - 0.5 * AD204 *AF126^2</f>
        <v>0.1123719627176972</v>
      </c>
    </row>
    <row r="205" spans="1:31" ht="21" x14ac:dyDescent="0.2">
      <c r="A205" s="18">
        <v>42297</v>
      </c>
      <c r="B205" s="1">
        <v>105.61114501953119</v>
      </c>
      <c r="C205" s="2">
        <v>43.639293670654297</v>
      </c>
      <c r="D205" s="2">
        <v>560.8800048828125</v>
      </c>
      <c r="E205" s="2">
        <v>650.280029296875</v>
      </c>
      <c r="F205" s="2">
        <v>97</v>
      </c>
      <c r="G205" s="2">
        <v>98.989997863769531</v>
      </c>
      <c r="H205" s="2">
        <v>27.097141265869141</v>
      </c>
      <c r="I205" s="2">
        <v>70.448822021484375</v>
      </c>
      <c r="J205" s="2">
        <v>110.25</v>
      </c>
      <c r="K205" s="2">
        <v>694.3499755859375</v>
      </c>
      <c r="L205" s="2">
        <v>266.27200317382812</v>
      </c>
      <c r="M205" s="2">
        <v>9.9999997764825821E-3</v>
      </c>
      <c r="N205" s="3">
        <v>2030.77001953125</v>
      </c>
      <c r="O205" s="1">
        <f t="shared" si="43"/>
        <v>1.8258330677838108E-2</v>
      </c>
      <c r="P205" s="1">
        <f t="shared" si="31"/>
        <v>3.1499868860156433E-3</v>
      </c>
      <c r="Q205" s="1">
        <f t="shared" si="32"/>
        <v>-2.1408041539898393E-2</v>
      </c>
      <c r="R205" s="1">
        <f t="shared" si="33"/>
        <v>-2.3750107895059491E-2</v>
      </c>
      <c r="S205" s="1">
        <f t="shared" si="34"/>
        <v>-1.4928416801868183E-2</v>
      </c>
      <c r="T205" s="1">
        <f t="shared" si="35"/>
        <v>-2.6551327690176874E-2</v>
      </c>
      <c r="U205" s="1">
        <f t="shared" si="36"/>
        <v>-1.4385149768344485E-3</v>
      </c>
      <c r="V205" s="1">
        <f t="shared" si="37"/>
        <v>-1.4828147255103841E-2</v>
      </c>
      <c r="W205" s="1">
        <f t="shared" si="38"/>
        <v>-4.8584720287020322E-2</v>
      </c>
      <c r="X205" s="1">
        <f t="shared" si="39"/>
        <v>9.816754275257189E-3</v>
      </c>
      <c r="Y205" s="1">
        <f t="shared" si="40"/>
        <v>-1.1842105859227958E-2</v>
      </c>
      <c r="Z205" s="1">
        <f t="shared" si="41"/>
        <v>1</v>
      </c>
      <c r="AA205" s="24">
        <f t="shared" si="42"/>
        <v>-1.4210903493531157E-3</v>
      </c>
      <c r="AD205" s="176">
        <v>10</v>
      </c>
      <c r="AE205" s="179">
        <f>AF125 - 0.5 * AD205 *AF126^2</f>
        <v>9.6473393256539641E-2</v>
      </c>
    </row>
    <row r="206" spans="1:31" x14ac:dyDescent="0.2">
      <c r="A206" s="18">
        <v>42298</v>
      </c>
      <c r="B206" s="1">
        <v>105.60186767578119</v>
      </c>
      <c r="C206" s="2">
        <v>43.118583679199219</v>
      </c>
      <c r="D206" s="2">
        <v>555.77001953125</v>
      </c>
      <c r="E206" s="2">
        <v>642.6099853515625</v>
      </c>
      <c r="F206" s="2">
        <v>97.110000610351562</v>
      </c>
      <c r="G206" s="2">
        <v>97.959999084472656</v>
      </c>
      <c r="H206" s="2">
        <v>26.745866775512699</v>
      </c>
      <c r="I206" s="2">
        <v>69.262039184570312</v>
      </c>
      <c r="J206" s="2">
        <v>109.620002746582</v>
      </c>
      <c r="K206" s="2">
        <v>676.6500244140625</v>
      </c>
      <c r="L206" s="2">
        <v>274.02301025390619</v>
      </c>
      <c r="M206" s="2">
        <v>4.999999888241291E-3</v>
      </c>
      <c r="N206" s="3">
        <v>2018.93994140625</v>
      </c>
      <c r="O206" s="1">
        <f t="shared" si="43"/>
        <v>-8.7844362905875606E-5</v>
      </c>
      <c r="P206" s="1">
        <f t="shared" si="31"/>
        <v>-1.1932136101580282E-2</v>
      </c>
      <c r="Q206" s="1">
        <f t="shared" si="32"/>
        <v>-9.1106570158979716E-3</v>
      </c>
      <c r="R206" s="1">
        <f t="shared" si="33"/>
        <v>-1.1794986159433307E-2</v>
      </c>
      <c r="S206" s="1">
        <f t="shared" si="34"/>
        <v>1.1340269108408574E-3</v>
      </c>
      <c r="T206" s="1">
        <f t="shared" si="35"/>
        <v>-1.0405079316340271E-2</v>
      </c>
      <c r="U206" s="1">
        <f t="shared" si="36"/>
        <v>-1.2963525816610755E-2</v>
      </c>
      <c r="V206" s="1">
        <f t="shared" si="37"/>
        <v>-1.6846028121692891E-2</v>
      </c>
      <c r="W206" s="1">
        <f t="shared" si="38"/>
        <v>-5.7142608019773444E-3</v>
      </c>
      <c r="X206" s="1">
        <f t="shared" si="39"/>
        <v>-2.5491397413730188E-2</v>
      </c>
      <c r="Y206" s="1">
        <f t="shared" si="40"/>
        <v>2.9109358053756917E-2</v>
      </c>
      <c r="Z206" s="1">
        <f t="shared" si="41"/>
        <v>-0.5</v>
      </c>
      <c r="AA206" s="24">
        <f t="shared" si="42"/>
        <v>-5.8254149958992807E-3</v>
      </c>
    </row>
    <row r="207" spans="1:31" x14ac:dyDescent="0.2">
      <c r="A207" s="18">
        <v>42299</v>
      </c>
      <c r="B207" s="1">
        <v>107.2170944213867</v>
      </c>
      <c r="C207" s="2">
        <v>43.876811981201172</v>
      </c>
      <c r="D207" s="2">
        <v>563.90997314453125</v>
      </c>
      <c r="E207" s="2">
        <v>651.78997802734375</v>
      </c>
      <c r="F207" s="2">
        <v>99.669998168945312</v>
      </c>
      <c r="G207" s="2">
        <v>97.319999694824219</v>
      </c>
      <c r="H207" s="2">
        <v>27.711885452270511</v>
      </c>
      <c r="I207" s="2">
        <v>64.281402587890625</v>
      </c>
      <c r="J207" s="2">
        <v>109.4899978637695</v>
      </c>
      <c r="K207" s="2">
        <v>685.0999755859375</v>
      </c>
      <c r="L207" s="2">
        <v>276.49600219726562</v>
      </c>
      <c r="M207" s="2">
        <v>4.999999888241291E-3</v>
      </c>
      <c r="N207" s="3">
        <v>2052.510009765625</v>
      </c>
      <c r="O207" s="1">
        <f t="shared" si="43"/>
        <v>1.529543729817906E-2</v>
      </c>
      <c r="P207" s="1">
        <f t="shared" si="31"/>
        <v>1.7584721883333376E-2</v>
      </c>
      <c r="Q207" s="1">
        <f t="shared" si="32"/>
        <v>1.4646262531661458E-2</v>
      </c>
      <c r="R207" s="1">
        <f t="shared" si="33"/>
        <v>1.4285480906056858E-2</v>
      </c>
      <c r="S207" s="1">
        <f t="shared" si="34"/>
        <v>2.6361832380844108E-2</v>
      </c>
      <c r="T207" s="1">
        <f t="shared" si="35"/>
        <v>-6.5332727197817686E-3</v>
      </c>
      <c r="U207" s="1">
        <f t="shared" si="36"/>
        <v>3.6118428498352229E-2</v>
      </c>
      <c r="V207" s="1">
        <f t="shared" si="37"/>
        <v>-7.191004849578897E-2</v>
      </c>
      <c r="W207" s="1">
        <f t="shared" si="38"/>
        <v>-1.1859594923843142E-3</v>
      </c>
      <c r="X207" s="1">
        <f t="shared" si="39"/>
        <v>1.248791970293972E-2</v>
      </c>
      <c r="Y207" s="1">
        <f t="shared" si="40"/>
        <v>9.0247601508646191E-3</v>
      </c>
      <c r="Z207" s="1">
        <f t="shared" si="41"/>
        <v>0</v>
      </c>
      <c r="AA207" s="24">
        <f t="shared" si="42"/>
        <v>1.6627571564111321E-2</v>
      </c>
    </row>
    <row r="208" spans="1:31" x14ac:dyDescent="0.2">
      <c r="A208" s="18">
        <v>42300</v>
      </c>
      <c r="B208" s="1">
        <v>110.54034423828119</v>
      </c>
      <c r="C208" s="2">
        <v>48.298297882080078</v>
      </c>
      <c r="D208" s="2">
        <v>599.030029296875</v>
      </c>
      <c r="E208" s="2">
        <v>702</v>
      </c>
      <c r="F208" s="2">
        <v>102.19000244140619</v>
      </c>
      <c r="G208" s="2">
        <v>100.0400009155273</v>
      </c>
      <c r="H208" s="2">
        <v>27.897279739379879</v>
      </c>
      <c r="I208" s="2">
        <v>67.102462768554688</v>
      </c>
      <c r="J208" s="2">
        <v>114.370002746582</v>
      </c>
      <c r="K208" s="2">
        <v>693.3499755859375</v>
      </c>
      <c r="L208" s="2">
        <v>281.65399169921881</v>
      </c>
      <c r="M208" s="2">
        <v>3.0000000260770321E-3</v>
      </c>
      <c r="N208" s="3">
        <v>2075.14990234375</v>
      </c>
      <c r="O208" s="1">
        <f t="shared" si="43"/>
        <v>3.0995522074431348E-2</v>
      </c>
      <c r="P208" s="1">
        <f t="shared" si="31"/>
        <v>0.10077044573733551</v>
      </c>
      <c r="Q208" s="1">
        <f t="shared" si="32"/>
        <v>6.2279544297654033E-2</v>
      </c>
      <c r="R208" s="1">
        <f t="shared" si="33"/>
        <v>7.7034050331086679E-2</v>
      </c>
      <c r="S208" s="1">
        <f t="shared" si="34"/>
        <v>2.5283478667164738E-2</v>
      </c>
      <c r="T208" s="1">
        <f t="shared" si="35"/>
        <v>2.7949046745093131E-2</v>
      </c>
      <c r="U208" s="1">
        <f t="shared" si="36"/>
        <v>6.6900639954174945E-3</v>
      </c>
      <c r="V208" s="1">
        <f t="shared" si="37"/>
        <v>4.3886101844260228E-2</v>
      </c>
      <c r="W208" s="1">
        <f t="shared" si="38"/>
        <v>4.4570325856470916E-2</v>
      </c>
      <c r="X208" s="1">
        <f t="shared" si="39"/>
        <v>1.2042038087863194E-2</v>
      </c>
      <c r="Y208" s="1">
        <f t="shared" si="40"/>
        <v>1.8654842966854934E-2</v>
      </c>
      <c r="Z208" s="1">
        <f t="shared" si="41"/>
        <v>-0.39999998137354809</v>
      </c>
      <c r="AA208" s="24">
        <f t="shared" si="42"/>
        <v>1.1030344539323389E-2</v>
      </c>
    </row>
    <row r="209" spans="1:48" x14ac:dyDescent="0.2">
      <c r="A209" s="18">
        <v>42303</v>
      </c>
      <c r="B209" s="1">
        <v>107.01284027099609</v>
      </c>
      <c r="C209" s="2">
        <v>49.5589599609375</v>
      </c>
      <c r="D209" s="2">
        <v>608.6099853515625</v>
      </c>
      <c r="E209" s="2">
        <v>712.780029296875</v>
      </c>
      <c r="F209" s="2">
        <v>103.76999664306641</v>
      </c>
      <c r="G209" s="2">
        <v>103.0400009155273</v>
      </c>
      <c r="H209" s="2">
        <v>27.77042388916016</v>
      </c>
      <c r="I209" s="2">
        <v>67.199745178222656</v>
      </c>
      <c r="J209" s="2">
        <v>114.76999664306641</v>
      </c>
      <c r="K209" s="2">
        <v>683.4000244140625</v>
      </c>
      <c r="L209" s="2">
        <v>285.29998779296881</v>
      </c>
      <c r="M209" s="2">
        <v>8.0000003799796104E-3</v>
      </c>
      <c r="N209" s="3">
        <v>2071.179931640625</v>
      </c>
      <c r="O209" s="1">
        <f t="shared" si="43"/>
        <v>-3.1911461752653802E-2</v>
      </c>
      <c r="P209" s="1">
        <f t="shared" si="31"/>
        <v>2.6101583992365951E-2</v>
      </c>
      <c r="Q209" s="1">
        <f t="shared" si="32"/>
        <v>1.5992447099742568E-2</v>
      </c>
      <c r="R209" s="1">
        <f t="shared" si="33"/>
        <v>1.5356167089565442E-2</v>
      </c>
      <c r="S209" s="1">
        <f t="shared" si="34"/>
        <v>1.546133832970753E-2</v>
      </c>
      <c r="T209" s="1">
        <f t="shared" si="35"/>
        <v>2.9988004523642253E-2</v>
      </c>
      <c r="U209" s="1">
        <f t="shared" si="36"/>
        <v>-4.5472480257868764E-3</v>
      </c>
      <c r="V209" s="1">
        <f t="shared" si="37"/>
        <v>1.4497591541984267E-3</v>
      </c>
      <c r="W209" s="1">
        <f t="shared" si="38"/>
        <v>3.4973672018763224E-3</v>
      </c>
      <c r="X209" s="1">
        <f t="shared" si="39"/>
        <v>-1.435054665353741E-2</v>
      </c>
      <c r="Y209" s="1">
        <f t="shared" si="40"/>
        <v>1.2944947351016367E-2</v>
      </c>
      <c r="Z209" s="1">
        <f t="shared" si="41"/>
        <v>1.6666667701469517</v>
      </c>
      <c r="AA209" s="24">
        <f t="shared" si="42"/>
        <v>-1.9131006866738298E-3</v>
      </c>
    </row>
    <row r="210" spans="1:48" x14ac:dyDescent="0.2">
      <c r="A210" s="18">
        <v>42304</v>
      </c>
      <c r="B210" s="1">
        <v>106.335205078125</v>
      </c>
      <c r="C210" s="2">
        <v>49.047382354736328</v>
      </c>
      <c r="D210" s="2">
        <v>611.010009765625</v>
      </c>
      <c r="E210" s="2">
        <v>708.489990234375</v>
      </c>
      <c r="F210" s="2">
        <v>103.6999969482422</v>
      </c>
      <c r="G210" s="2">
        <v>103.0699996948242</v>
      </c>
      <c r="H210" s="2">
        <v>27.750911712646481</v>
      </c>
      <c r="I210" s="2">
        <v>66.927352905273438</v>
      </c>
      <c r="J210" s="2">
        <v>121.0100021362305</v>
      </c>
      <c r="K210" s="2">
        <v>678.25</v>
      </c>
      <c r="L210" s="2">
        <v>293.78799438476562</v>
      </c>
      <c r="M210" s="2">
        <v>9.9999997764825821E-3</v>
      </c>
      <c r="N210" s="3">
        <v>2065.889892578125</v>
      </c>
      <c r="O210" s="1">
        <f t="shared" si="43"/>
        <v>-6.3322792961579832E-3</v>
      </c>
      <c r="P210" s="1">
        <f t="shared" si="31"/>
        <v>-1.0322605773091298E-2</v>
      </c>
      <c r="Q210" s="1">
        <f t="shared" si="32"/>
        <v>3.9434522466406108E-3</v>
      </c>
      <c r="R210" s="1">
        <f t="shared" si="33"/>
        <v>-6.0187419486653626E-3</v>
      </c>
      <c r="S210" s="1">
        <f t="shared" si="34"/>
        <v>-6.7456583876535081E-4</v>
      </c>
      <c r="T210" s="1">
        <f t="shared" si="35"/>
        <v>2.9113721885054566E-4</v>
      </c>
      <c r="U210" s="1">
        <f t="shared" si="36"/>
        <v>-7.0262436726054034E-4</v>
      </c>
      <c r="V210" s="1">
        <f t="shared" si="37"/>
        <v>-4.0534718134243031E-3</v>
      </c>
      <c r="W210" s="1">
        <f t="shared" si="38"/>
        <v>5.436965823542228E-2</v>
      </c>
      <c r="X210" s="1">
        <f t="shared" si="39"/>
        <v>-7.535885616155813E-3</v>
      </c>
      <c r="Y210" s="1">
        <f t="shared" si="40"/>
        <v>2.9751163529513569E-2</v>
      </c>
      <c r="Z210" s="1">
        <f t="shared" si="41"/>
        <v>0.24999991268851285</v>
      </c>
      <c r="AA210" s="24">
        <f t="shared" si="42"/>
        <v>-2.5541185397203181E-3</v>
      </c>
    </row>
    <row r="211" spans="1:48" x14ac:dyDescent="0.2">
      <c r="A211" s="18">
        <v>42305</v>
      </c>
      <c r="B211" s="1">
        <v>110.7167129516602</v>
      </c>
      <c r="C211" s="2">
        <v>49.312309265136719</v>
      </c>
      <c r="D211" s="2">
        <v>617.0999755859375</v>
      </c>
      <c r="E211" s="2">
        <v>712.95001220703125</v>
      </c>
      <c r="F211" s="2">
        <v>104.1999969482422</v>
      </c>
      <c r="G211" s="2">
        <v>105.8000030517578</v>
      </c>
      <c r="H211" s="2">
        <v>27.975339889526371</v>
      </c>
      <c r="I211" s="2">
        <v>67.102462768554688</v>
      </c>
      <c r="J211" s="2">
        <v>120.09999847412109</v>
      </c>
      <c r="K211" s="2">
        <v>685.5999755859375</v>
      </c>
      <c r="L211" s="2">
        <v>304.61801147460938</v>
      </c>
      <c r="M211" s="2">
        <v>3.5000000149011612E-2</v>
      </c>
      <c r="N211" s="3">
        <v>2090.35009765625</v>
      </c>
      <c r="O211" s="1">
        <f t="shared" si="43"/>
        <v>4.1204677889284946E-2</v>
      </c>
      <c r="P211" s="1">
        <f t="shared" si="31"/>
        <v>5.4014485112436894E-3</v>
      </c>
      <c r="Q211" s="1">
        <f t="shared" si="32"/>
        <v>9.9670475491040467E-3</v>
      </c>
      <c r="R211" s="1">
        <f t="shared" si="33"/>
        <v>6.2951093651737455E-3</v>
      </c>
      <c r="S211" s="1">
        <f t="shared" si="34"/>
        <v>4.8216009133497106E-3</v>
      </c>
      <c r="T211" s="1">
        <f t="shared" si="35"/>
        <v>2.6486886242522045E-2</v>
      </c>
      <c r="U211" s="1">
        <f t="shared" si="36"/>
        <v>8.0872361673658411E-3</v>
      </c>
      <c r="V211" s="1">
        <f t="shared" si="37"/>
        <v>2.6164169906599533E-3</v>
      </c>
      <c r="W211" s="1">
        <f t="shared" si="38"/>
        <v>-7.5200697962548579E-3</v>
      </c>
      <c r="X211" s="1">
        <f t="shared" si="39"/>
        <v>1.083667613112782E-2</v>
      </c>
      <c r="Y211" s="1">
        <f t="shared" si="40"/>
        <v>3.6863375280270949E-2</v>
      </c>
      <c r="Z211" s="1">
        <f t="shared" si="41"/>
        <v>2.5000000931322597</v>
      </c>
      <c r="AA211" s="24">
        <f t="shared" si="42"/>
        <v>1.184003327863703E-2</v>
      </c>
    </row>
    <row r="212" spans="1:48" x14ac:dyDescent="0.2">
      <c r="A212" s="18">
        <v>42306</v>
      </c>
      <c r="B212" s="1">
        <v>111.886344909668</v>
      </c>
      <c r="C212" s="2">
        <v>48.745922088623047</v>
      </c>
      <c r="D212" s="2">
        <v>626.54998779296875</v>
      </c>
      <c r="E212" s="2">
        <v>716.91998291015625</v>
      </c>
      <c r="F212" s="2">
        <v>104.879997253418</v>
      </c>
      <c r="G212" s="2">
        <v>105.120002746582</v>
      </c>
      <c r="H212" s="2">
        <v>27.009323120117191</v>
      </c>
      <c r="I212" s="2">
        <v>65.857292175292969</v>
      </c>
      <c r="J212" s="2">
        <v>126.1699981689453</v>
      </c>
      <c r="K212" s="2">
        <v>670.5999755859375</v>
      </c>
      <c r="L212" s="2">
        <v>313.85501098632812</v>
      </c>
      <c r="M212" s="2">
        <v>5.299999937415123E-2</v>
      </c>
      <c r="N212" s="3">
        <v>2089.409912109375</v>
      </c>
      <c r="O212" s="1">
        <f t="shared" si="43"/>
        <v>1.0564186081991611E-2</v>
      </c>
      <c r="P212" s="1">
        <f t="shared" si="31"/>
        <v>-1.1485715938963414E-2</v>
      </c>
      <c r="Q212" s="1">
        <f t="shared" si="32"/>
        <v>1.5313583829035915E-2</v>
      </c>
      <c r="R212" s="1">
        <f t="shared" si="33"/>
        <v>5.5683717443744118E-3</v>
      </c>
      <c r="S212" s="1">
        <f t="shared" si="34"/>
        <v>6.5259148281315849E-3</v>
      </c>
      <c r="T212" s="1">
        <f t="shared" si="35"/>
        <v>-6.4272238710914031E-3</v>
      </c>
      <c r="U212" s="1">
        <f t="shared" si="36"/>
        <v>-3.4531010998398837E-2</v>
      </c>
      <c r="V212" s="1">
        <f t="shared" si="37"/>
        <v>-1.8556257727178727E-2</v>
      </c>
      <c r="W212" s="1">
        <f t="shared" si="38"/>
        <v>5.0541213754737413E-2</v>
      </c>
      <c r="X212" s="1">
        <f t="shared" si="39"/>
        <v>-2.1878647220167191E-2</v>
      </c>
      <c r="Y212" s="1">
        <f t="shared" si="40"/>
        <v>3.0323221752396767E-2</v>
      </c>
      <c r="Z212" s="1">
        <f t="shared" si="41"/>
        <v>0.51428568995728785</v>
      </c>
      <c r="AA212" s="24">
        <f t="shared" si="42"/>
        <v>-4.4977420190484008E-4</v>
      </c>
    </row>
    <row r="213" spans="1:48" x14ac:dyDescent="0.2">
      <c r="A213" s="18">
        <v>42307</v>
      </c>
      <c r="B213" s="1">
        <v>110.93023681640619</v>
      </c>
      <c r="C213" s="2">
        <v>48.088176727294922</v>
      </c>
      <c r="D213" s="2">
        <v>625.9000244140625</v>
      </c>
      <c r="E213" s="2">
        <v>710.80999755859375</v>
      </c>
      <c r="F213" s="2">
        <v>101.9700012207031</v>
      </c>
      <c r="G213" s="2">
        <v>108.379997253418</v>
      </c>
      <c r="H213" s="2">
        <v>27.6826057434082</v>
      </c>
      <c r="I213" s="2">
        <v>66.917640686035156</v>
      </c>
      <c r="J213" s="2">
        <v>124.7399978637695</v>
      </c>
      <c r="K213" s="2">
        <v>677.04998779296875</v>
      </c>
      <c r="L213" s="2">
        <v>328.0150146484375</v>
      </c>
      <c r="M213" s="2">
        <v>6.8000003695487976E-2</v>
      </c>
      <c r="N213" s="3">
        <v>2079.360107421875</v>
      </c>
      <c r="O213" s="1">
        <f t="shared" si="43"/>
        <v>-8.5453510348713069E-3</v>
      </c>
      <c r="P213" s="1">
        <f t="shared" ref="P213:P276" si="44">(C213/C212)-1</f>
        <v>-1.3493341250829238E-2</v>
      </c>
      <c r="Q213" s="1">
        <f t="shared" ref="Q213:Q276" si="45">(D213/D212)-1</f>
        <v>-1.037368752006107E-3</v>
      </c>
      <c r="R213" s="1">
        <f t="shared" ref="R213:R276" si="46">(E213/E212)-1</f>
        <v>-8.5225485370913345E-3</v>
      </c>
      <c r="S213" s="1">
        <f t="shared" ref="S213:S276" si="47">(F213/F212)-1</f>
        <v>-2.7745958323049713E-2</v>
      </c>
      <c r="T213" s="1">
        <f t="shared" ref="T213:T276" si="48">(G213/G212)-1</f>
        <v>3.1012123493708632E-2</v>
      </c>
      <c r="U213" s="1">
        <f t="shared" ref="U213:U276" si="49">(H213/H212)-1</f>
        <v>2.4927785872187691E-2</v>
      </c>
      <c r="V213" s="1">
        <f t="shared" ref="V213:V276" si="50">(I213/I212)-1</f>
        <v>1.6100700100451171E-2</v>
      </c>
      <c r="W213" s="1">
        <f t="shared" ref="W213:W276" si="51">(J213/J212)-1</f>
        <v>-1.1333917142972272E-2</v>
      </c>
      <c r="X213" s="1">
        <f t="shared" ref="X213:X276" si="52">(K213/K212)-1</f>
        <v>9.6182708646768145E-3</v>
      </c>
      <c r="Y213" s="1">
        <f t="shared" ref="Y213:Y276" si="53">(L213/L212)-1</f>
        <v>4.5116385485163502E-2</v>
      </c>
      <c r="Z213" s="1">
        <f t="shared" ref="Z213:Z276" si="54">(M213/M212)-1</f>
        <v>0.28301895280120393</v>
      </c>
      <c r="AA213" s="24">
        <f t="shared" ref="AA213:AA276" si="55">(N213/N212)-1</f>
        <v>-4.8098770036724137E-3</v>
      </c>
    </row>
    <row r="214" spans="1:48" x14ac:dyDescent="0.2">
      <c r="A214" s="18">
        <v>42310</v>
      </c>
      <c r="B214" s="1">
        <v>112.4897537231445</v>
      </c>
      <c r="C214" s="2">
        <v>48.636295318603523</v>
      </c>
      <c r="D214" s="2">
        <v>628.3499755859375</v>
      </c>
      <c r="E214" s="2">
        <v>721.1099853515625</v>
      </c>
      <c r="F214" s="2">
        <v>103.30999755859381</v>
      </c>
      <c r="G214" s="2">
        <v>107.63999938964839</v>
      </c>
      <c r="H214" s="2">
        <v>28.00461578369141</v>
      </c>
      <c r="I214" s="2">
        <v>67.851509094238281</v>
      </c>
      <c r="J214" s="2">
        <v>126.94000244140619</v>
      </c>
      <c r="K214" s="2">
        <v>650.1500244140625</v>
      </c>
      <c r="L214" s="2">
        <v>361.18899536132812</v>
      </c>
      <c r="M214" s="2">
        <v>5.299999937415123E-2</v>
      </c>
      <c r="N214" s="3">
        <v>2104.050048828125</v>
      </c>
      <c r="O214" s="1">
        <f t="shared" si="43"/>
        <v>1.4058537613323319E-2</v>
      </c>
      <c r="P214" s="1">
        <f t="shared" si="44"/>
        <v>1.1398198655294234E-2</v>
      </c>
      <c r="Q214" s="1">
        <f t="shared" si="45"/>
        <v>3.9142851514801791E-3</v>
      </c>
      <c r="R214" s="1">
        <f t="shared" si="46"/>
        <v>1.4490493702038476E-2</v>
      </c>
      <c r="S214" s="1">
        <f t="shared" si="47"/>
        <v>1.3141083866326841E-2</v>
      </c>
      <c r="T214" s="1">
        <f t="shared" si="48"/>
        <v>-6.8278084750206247E-3</v>
      </c>
      <c r="U214" s="1">
        <f t="shared" si="49"/>
        <v>1.1632215668855084E-2</v>
      </c>
      <c r="V214" s="1">
        <f t="shared" si="50"/>
        <v>1.395548914500222E-2</v>
      </c>
      <c r="W214" s="1">
        <f t="shared" si="51"/>
        <v>1.7636721302812131E-2</v>
      </c>
      <c r="X214" s="1">
        <f t="shared" si="52"/>
        <v>-3.9731133393258178E-2</v>
      </c>
      <c r="Y214" s="1">
        <f t="shared" si="53"/>
        <v>0.10113555548195285</v>
      </c>
      <c r="Z214" s="1">
        <f t="shared" si="54"/>
        <v>-0.22058828685522625</v>
      </c>
      <c r="AA214" s="24">
        <f t="shared" si="55"/>
        <v>1.1873817006551102E-2</v>
      </c>
    </row>
    <row r="215" spans="1:48" x14ac:dyDescent="0.2">
      <c r="A215" s="18">
        <v>42311</v>
      </c>
      <c r="B215" s="1">
        <v>113.78005218505859</v>
      </c>
      <c r="C215" s="2">
        <v>49.467620849609382</v>
      </c>
      <c r="D215" s="2">
        <v>625.30999755859375</v>
      </c>
      <c r="E215" s="2">
        <v>722.15997314453125</v>
      </c>
      <c r="F215" s="2">
        <v>102.5800018310547</v>
      </c>
      <c r="G215" s="2">
        <v>109.7399978637695</v>
      </c>
      <c r="H215" s="2">
        <v>27.8094596862793</v>
      </c>
      <c r="I215" s="2">
        <v>66.927352905273438</v>
      </c>
      <c r="J215" s="2">
        <v>128.36000061035159</v>
      </c>
      <c r="K215" s="2">
        <v>643.79998779296875</v>
      </c>
      <c r="L215" s="2">
        <v>403.4169921875</v>
      </c>
      <c r="M215" s="2">
        <v>5.7999998331069953E-2</v>
      </c>
      <c r="N215" s="3">
        <v>2109.7900390625</v>
      </c>
      <c r="O215" s="1">
        <f t="shared" si="43"/>
        <v>1.1470364359492891E-2</v>
      </c>
      <c r="P215" s="1">
        <f t="shared" si="44"/>
        <v>1.7092698478781365E-2</v>
      </c>
      <c r="Q215" s="1">
        <f t="shared" si="45"/>
        <v>-4.8380331749181549E-3</v>
      </c>
      <c r="R215" s="1">
        <f t="shared" si="46"/>
        <v>1.4560716316482925E-3</v>
      </c>
      <c r="S215" s="1">
        <f t="shared" si="47"/>
        <v>-7.0660705138927415E-3</v>
      </c>
      <c r="T215" s="1">
        <f t="shared" si="48"/>
        <v>1.9509461966078945E-2</v>
      </c>
      <c r="U215" s="1">
        <f t="shared" si="49"/>
        <v>-6.9687118337741216E-3</v>
      </c>
      <c r="V215" s="1">
        <f t="shared" si="50"/>
        <v>-1.3620274645347874E-2</v>
      </c>
      <c r="W215" s="1">
        <f t="shared" si="51"/>
        <v>1.1186372629863772E-2</v>
      </c>
      <c r="X215" s="1">
        <f t="shared" si="52"/>
        <v>-9.7670328118754091E-3</v>
      </c>
      <c r="Y215" s="1">
        <f t="shared" si="53"/>
        <v>0.11691385221725148</v>
      </c>
      <c r="Z215" s="1">
        <f t="shared" si="54"/>
        <v>9.4339604074736849E-2</v>
      </c>
      <c r="AA215" s="24">
        <f t="shared" si="55"/>
        <v>2.7280673468637051E-3</v>
      </c>
    </row>
    <row r="216" spans="1:48" x14ac:dyDescent="0.2">
      <c r="A216" s="18">
        <v>42312</v>
      </c>
      <c r="B216" s="1">
        <v>113.2509307861328</v>
      </c>
      <c r="C216" s="2">
        <v>49.695995330810547</v>
      </c>
      <c r="D216" s="2">
        <v>640.95001220703125</v>
      </c>
      <c r="E216" s="2">
        <v>728.1099853515625</v>
      </c>
      <c r="F216" s="2">
        <v>103.94000244140619</v>
      </c>
      <c r="G216" s="2">
        <v>114.0500030517578</v>
      </c>
      <c r="H216" s="2">
        <v>27.350849151611332</v>
      </c>
      <c r="I216" s="2">
        <v>66.800880432128906</v>
      </c>
      <c r="J216" s="2">
        <v>124.90000152587891</v>
      </c>
      <c r="K216" s="2">
        <v>623.20001220703125</v>
      </c>
      <c r="L216" s="2">
        <v>411.56298828125</v>
      </c>
      <c r="M216" s="2">
        <v>5.4999999701976783E-2</v>
      </c>
      <c r="N216" s="3">
        <v>2102.31005859375</v>
      </c>
      <c r="O216" s="1">
        <f t="shared" si="43"/>
        <v>-4.6503880844175338E-3</v>
      </c>
      <c r="P216" s="1">
        <f t="shared" si="44"/>
        <v>4.6166457427871954E-3</v>
      </c>
      <c r="Q216" s="1">
        <f t="shared" si="45"/>
        <v>2.5011617772786376E-2</v>
      </c>
      <c r="R216" s="1">
        <f t="shared" si="46"/>
        <v>8.2391885846606616E-3</v>
      </c>
      <c r="S216" s="1">
        <f t="shared" si="47"/>
        <v>1.3257950731872192E-2</v>
      </c>
      <c r="T216" s="1">
        <f t="shared" si="48"/>
        <v>3.9274697210571308E-2</v>
      </c>
      <c r="U216" s="1">
        <f t="shared" si="49"/>
        <v>-1.6491170265139687E-2</v>
      </c>
      <c r="V216" s="1">
        <f t="shared" si="50"/>
        <v>-1.8896978239006934E-3</v>
      </c>
      <c r="W216" s="1">
        <f t="shared" si="51"/>
        <v>-2.6955430570430039E-2</v>
      </c>
      <c r="X216" s="1">
        <f t="shared" si="52"/>
        <v>-3.1997477441024658E-2</v>
      </c>
      <c r="Y216" s="1">
        <f t="shared" si="53"/>
        <v>2.0192496229717305E-2</v>
      </c>
      <c r="Z216" s="1">
        <f t="shared" si="54"/>
        <v>-5.172411578305347E-2</v>
      </c>
      <c r="AA216" s="24">
        <f t="shared" si="55"/>
        <v>-3.5453672309846418E-3</v>
      </c>
      <c r="AB216" s="174" t="s">
        <v>72</v>
      </c>
      <c r="AC216" s="175"/>
      <c r="AD216" s="175"/>
      <c r="AE216" s="175"/>
      <c r="AF216" s="175"/>
      <c r="AG216" s="175"/>
      <c r="AH216" s="175"/>
      <c r="AI216" s="175"/>
      <c r="AJ216" s="175"/>
      <c r="AK216" s="175"/>
      <c r="AL216" s="175"/>
      <c r="AM216" s="175"/>
      <c r="AN216" s="175"/>
      <c r="AO216" s="175"/>
      <c r="AP216" s="175"/>
      <c r="AQ216" s="175"/>
      <c r="AR216" s="175"/>
      <c r="AS216" s="175"/>
      <c r="AT216" s="175"/>
      <c r="AU216" s="175"/>
      <c r="AV216" s="175"/>
    </row>
    <row r="217" spans="1:48" x14ac:dyDescent="0.2">
      <c r="A217" s="18">
        <v>42313</v>
      </c>
      <c r="B217" s="1">
        <v>112.728874206543</v>
      </c>
      <c r="C217" s="2">
        <v>49.677719116210938</v>
      </c>
      <c r="D217" s="2">
        <v>655.6500244140625</v>
      </c>
      <c r="E217" s="2">
        <v>731.25</v>
      </c>
      <c r="F217" s="2">
        <v>108.7600021362305</v>
      </c>
      <c r="G217" s="2">
        <v>113.5</v>
      </c>
      <c r="H217" s="2">
        <v>27.038600921630859</v>
      </c>
      <c r="I217" s="2">
        <v>66.723075866699219</v>
      </c>
      <c r="J217" s="2">
        <v>121.9100036621094</v>
      </c>
      <c r="K217" s="2">
        <v>606.0999755859375</v>
      </c>
      <c r="L217" s="2">
        <v>386.35400390625</v>
      </c>
      <c r="M217" s="2">
        <v>3.9999999105930328E-2</v>
      </c>
      <c r="N217" s="3">
        <v>2099.929931640625</v>
      </c>
      <c r="O217" s="1">
        <f t="shared" si="43"/>
        <v>-4.6097332354440024E-3</v>
      </c>
      <c r="P217" s="1">
        <f t="shared" si="44"/>
        <v>-3.6776030901386481E-4</v>
      </c>
      <c r="Q217" s="1">
        <f t="shared" si="45"/>
        <v>2.2934724903762138E-2</v>
      </c>
      <c r="R217" s="1">
        <f t="shared" si="46"/>
        <v>4.3125553990601695E-3</v>
      </c>
      <c r="S217" s="1">
        <f t="shared" si="47"/>
        <v>4.6372903421293188E-2</v>
      </c>
      <c r="T217" s="1">
        <f t="shared" si="48"/>
        <v>-4.8224729245136544E-3</v>
      </c>
      <c r="U217" s="1">
        <f t="shared" si="49"/>
        <v>-1.1416399843734881E-2</v>
      </c>
      <c r="V217" s="1">
        <f t="shared" si="50"/>
        <v>-1.1647236522389637E-3</v>
      </c>
      <c r="W217" s="1">
        <f t="shared" si="51"/>
        <v>-2.3939133925070299E-2</v>
      </c>
      <c r="X217" s="1">
        <f t="shared" si="52"/>
        <v>-2.7439082615763777E-2</v>
      </c>
      <c r="Y217" s="1">
        <f t="shared" si="53"/>
        <v>-6.125182558391995E-2</v>
      </c>
      <c r="Z217" s="1">
        <f t="shared" si="54"/>
        <v>-0.27272728504228216</v>
      </c>
      <c r="AA217" s="24">
        <f t="shared" si="55"/>
        <v>-1.1321483923818487E-3</v>
      </c>
      <c r="AB217" s="174"/>
      <c r="AC217" s="175"/>
      <c r="AD217" s="175"/>
      <c r="AE217" s="175"/>
      <c r="AF217" s="175"/>
      <c r="AG217" s="175"/>
      <c r="AH217" s="175"/>
      <c r="AI217" s="175"/>
      <c r="AJ217" s="175"/>
      <c r="AK217" s="175"/>
      <c r="AL217" s="175"/>
      <c r="AM217" s="175"/>
      <c r="AN217" s="175"/>
      <c r="AO217" s="175"/>
      <c r="AP217" s="175"/>
      <c r="AQ217" s="175"/>
      <c r="AR217" s="175"/>
      <c r="AS217" s="175"/>
      <c r="AT217" s="175"/>
      <c r="AU217" s="175"/>
      <c r="AV217" s="175"/>
    </row>
    <row r="218" spans="1:48" x14ac:dyDescent="0.2">
      <c r="A218" s="18">
        <v>42314</v>
      </c>
      <c r="B218" s="1">
        <v>112.85939025878911</v>
      </c>
      <c r="C218" s="2">
        <v>50.171024322509773</v>
      </c>
      <c r="D218" s="2">
        <v>659.3699951171875</v>
      </c>
      <c r="E218" s="2">
        <v>733.760009765625</v>
      </c>
      <c r="F218" s="2">
        <v>107.09999847412109</v>
      </c>
      <c r="G218" s="2">
        <v>114.05999755859381</v>
      </c>
      <c r="H218" s="2">
        <v>30.78555870056152</v>
      </c>
      <c r="I218" s="2">
        <v>68.065498352050781</v>
      </c>
      <c r="J218" s="2">
        <v>117.9599990844727</v>
      </c>
      <c r="K218" s="2">
        <v>612.75</v>
      </c>
      <c r="L218" s="2">
        <v>374.47000122070312</v>
      </c>
      <c r="M218" s="2">
        <v>7.2999998927116394E-2</v>
      </c>
      <c r="N218" s="3">
        <v>2099.199951171875</v>
      </c>
      <c r="O218" s="1">
        <f t="shared" si="43"/>
        <v>1.1577872409775924E-3</v>
      </c>
      <c r="P218" s="1">
        <f t="shared" si="44"/>
        <v>9.9301098173378843E-3</v>
      </c>
      <c r="Q218" s="1">
        <f t="shared" si="45"/>
        <v>5.6737139702685013E-3</v>
      </c>
      <c r="R218" s="1">
        <f t="shared" si="46"/>
        <v>3.4324919871795423E-3</v>
      </c>
      <c r="S218" s="1">
        <f t="shared" si="47"/>
        <v>-1.5262997696801395E-2</v>
      </c>
      <c r="T218" s="1">
        <f t="shared" si="48"/>
        <v>4.9338991946590305E-3</v>
      </c>
      <c r="U218" s="1">
        <f t="shared" si="49"/>
        <v>0.1385780939550425</v>
      </c>
      <c r="V218" s="1">
        <f t="shared" si="50"/>
        <v>2.0119313564522789E-2</v>
      </c>
      <c r="W218" s="1">
        <f t="shared" si="51"/>
        <v>-3.2400988097619043E-2</v>
      </c>
      <c r="X218" s="1">
        <f t="shared" si="52"/>
        <v>1.0971827556392366E-2</v>
      </c>
      <c r="Y218" s="1">
        <f t="shared" si="53"/>
        <v>-3.0759362049812111E-2</v>
      </c>
      <c r="Z218" s="1">
        <f t="shared" si="54"/>
        <v>0.82500001396983902</v>
      </c>
      <c r="AA218" s="24">
        <f t="shared" si="55"/>
        <v>-3.4762134571775238E-4</v>
      </c>
      <c r="AB218" s="174"/>
      <c r="AC218" s="175"/>
      <c r="AD218" s="175"/>
      <c r="AE218" s="175"/>
      <c r="AF218" s="175"/>
      <c r="AG218" s="175"/>
      <c r="AH218" s="175"/>
      <c r="AI218" s="175"/>
      <c r="AJ218" s="175"/>
      <c r="AK218" s="175"/>
      <c r="AL218" s="175"/>
      <c r="AM218" s="175"/>
      <c r="AN218" s="175"/>
      <c r="AO218" s="175"/>
      <c r="AP218" s="175"/>
      <c r="AQ218" s="175"/>
      <c r="AR218" s="175"/>
      <c r="AS218" s="175"/>
      <c r="AT218" s="175"/>
      <c r="AU218" s="175"/>
      <c r="AV218" s="175"/>
    </row>
    <row r="219" spans="1:48" x14ac:dyDescent="0.2">
      <c r="A219" s="18">
        <v>42317</v>
      </c>
      <c r="B219" s="1">
        <v>112.402587890625</v>
      </c>
      <c r="C219" s="2">
        <v>49.476749420166023</v>
      </c>
      <c r="D219" s="2">
        <v>655.489990234375</v>
      </c>
      <c r="E219" s="2">
        <v>724.8900146484375</v>
      </c>
      <c r="F219" s="2">
        <v>106.4899978637695</v>
      </c>
      <c r="G219" s="2">
        <v>109.86000061035161</v>
      </c>
      <c r="H219" s="2">
        <v>30.64895057678223</v>
      </c>
      <c r="I219" s="2">
        <v>68.075241088867188</v>
      </c>
      <c r="J219" s="2">
        <v>118.84999847412109</v>
      </c>
      <c r="K219" s="2">
        <v>596.75</v>
      </c>
      <c r="L219" s="2">
        <v>380.25698852539062</v>
      </c>
      <c r="M219" s="2">
        <v>7.5000002980232239E-2</v>
      </c>
      <c r="N219" s="3">
        <v>2078.580078125</v>
      </c>
      <c r="O219" s="1">
        <f t="shared" si="43"/>
        <v>-4.0475353190961849E-3</v>
      </c>
      <c r="P219" s="1">
        <f t="shared" si="44"/>
        <v>-1.3838164791709406E-2</v>
      </c>
      <c r="Q219" s="1">
        <f t="shared" si="45"/>
        <v>-5.8844122594976511E-3</v>
      </c>
      <c r="R219" s="1">
        <f t="shared" si="46"/>
        <v>-1.2088414466769226E-2</v>
      </c>
      <c r="S219" s="1">
        <f t="shared" si="47"/>
        <v>-5.6956173580057223E-3</v>
      </c>
      <c r="T219" s="1">
        <f t="shared" si="48"/>
        <v>-3.6822698914092289E-2</v>
      </c>
      <c r="U219" s="1">
        <f t="shared" si="49"/>
        <v>-4.4374092771231055E-3</v>
      </c>
      <c r="V219" s="1">
        <f t="shared" si="50"/>
        <v>1.4313766963125474E-4</v>
      </c>
      <c r="W219" s="1">
        <f t="shared" si="51"/>
        <v>7.5449253692436713E-3</v>
      </c>
      <c r="X219" s="1">
        <f t="shared" si="52"/>
        <v>-2.6111791105671189E-2</v>
      </c>
      <c r="Y219" s="1">
        <f t="shared" si="53"/>
        <v>1.5453807476761838E-2</v>
      </c>
      <c r="Z219" s="1">
        <f t="shared" si="54"/>
        <v>2.7397316198766841E-2</v>
      </c>
      <c r="AA219" s="24">
        <f t="shared" si="55"/>
        <v>-9.8227293857185982E-3</v>
      </c>
      <c r="AC219" s="192" t="s">
        <v>77</v>
      </c>
      <c r="AD219" s="192"/>
      <c r="AE219" s="192"/>
      <c r="AF219" s="192"/>
      <c r="AH219" s="192" t="s">
        <v>78</v>
      </c>
      <c r="AI219" s="192"/>
      <c r="AJ219" s="192"/>
      <c r="AK219" s="192"/>
    </row>
    <row r="220" spans="1:48" ht="9" customHeight="1" x14ac:dyDescent="0.2">
      <c r="A220" s="18">
        <v>42318</v>
      </c>
      <c r="B220" s="1">
        <v>108.859992980957</v>
      </c>
      <c r="C220" s="2">
        <v>48.882949829101562</v>
      </c>
      <c r="D220" s="2">
        <v>659.67999267578125</v>
      </c>
      <c r="E220" s="2">
        <v>728.32000732421875</v>
      </c>
      <c r="F220" s="2">
        <v>107.9100036621094</v>
      </c>
      <c r="G220" s="2">
        <v>112.6999969482422</v>
      </c>
      <c r="H220" s="2">
        <v>30.0634880065918</v>
      </c>
      <c r="I220" s="2">
        <v>68.172515869140625</v>
      </c>
      <c r="J220" s="2">
        <v>118.90000152587891</v>
      </c>
      <c r="K220" s="2">
        <v>597.5999755859375</v>
      </c>
      <c r="L220" s="2">
        <v>336.81900024414062</v>
      </c>
      <c r="M220" s="2">
        <v>0.125</v>
      </c>
      <c r="N220" s="3">
        <v>2081.719970703125</v>
      </c>
      <c r="O220" s="1">
        <f t="shared" si="43"/>
        <v>-3.1517022660680793E-2</v>
      </c>
      <c r="P220" s="1">
        <f t="shared" si="44"/>
        <v>-1.2001588585009881E-2</v>
      </c>
      <c r="Q220" s="1">
        <f t="shared" si="45"/>
        <v>6.3921684599761441E-3</v>
      </c>
      <c r="R220" s="1">
        <f t="shared" si="46"/>
        <v>4.7317422042911783E-3</v>
      </c>
      <c r="S220" s="1">
        <f t="shared" si="47"/>
        <v>1.3334640124197161E-2</v>
      </c>
      <c r="T220" s="1">
        <f t="shared" si="48"/>
        <v>2.5851049718845553E-2</v>
      </c>
      <c r="U220" s="1">
        <f t="shared" si="49"/>
        <v>-1.9102206084469997E-2</v>
      </c>
      <c r="V220" s="1">
        <f t="shared" si="50"/>
        <v>1.4289303822876409E-3</v>
      </c>
      <c r="W220" s="1">
        <f t="shared" si="51"/>
        <v>4.2072404206794367E-4</v>
      </c>
      <c r="X220" s="1">
        <f t="shared" si="52"/>
        <v>1.4243411578340748E-3</v>
      </c>
      <c r="Y220" s="1">
        <f t="shared" si="53"/>
        <v>-0.11423324118170564</v>
      </c>
      <c r="Z220" s="1">
        <f t="shared" si="54"/>
        <v>0.66666660043928627</v>
      </c>
      <c r="AA220" s="24">
        <f t="shared" si="55"/>
        <v>1.5105949543003927E-3</v>
      </c>
      <c r="AC220" s="192"/>
      <c r="AD220" s="192"/>
      <c r="AE220" s="192"/>
      <c r="AF220" s="192"/>
      <c r="AH220" s="192"/>
      <c r="AI220" s="192"/>
      <c r="AJ220" s="192"/>
      <c r="AK220" s="192"/>
    </row>
    <row r="221" spans="1:48" ht="27" customHeight="1" x14ac:dyDescent="0.2">
      <c r="A221" s="18">
        <v>42319</v>
      </c>
      <c r="B221" s="1">
        <v>108.24468994140619</v>
      </c>
      <c r="C221" s="2">
        <v>49.010852813720703</v>
      </c>
      <c r="D221" s="2">
        <v>673.25</v>
      </c>
      <c r="E221" s="2">
        <v>735.4000244140625</v>
      </c>
      <c r="F221" s="2">
        <v>109.0100021362305</v>
      </c>
      <c r="G221" s="2">
        <v>112.86000061035161</v>
      </c>
      <c r="H221" s="2">
        <v>29.770759582519531</v>
      </c>
      <c r="I221" s="2">
        <v>65.818382263183594</v>
      </c>
      <c r="J221" s="2">
        <v>118.1999969482422</v>
      </c>
      <c r="K221" s="2">
        <v>576.79998779296875</v>
      </c>
      <c r="L221" s="2">
        <v>311.08401489257812</v>
      </c>
      <c r="M221" s="2">
        <v>0.12300000339746479</v>
      </c>
      <c r="N221" s="3">
        <v>2075</v>
      </c>
      <c r="O221" s="1">
        <f t="shared" si="43"/>
        <v>-5.6522421387482646E-3</v>
      </c>
      <c r="P221" s="1">
        <f t="shared" si="44"/>
        <v>2.6165152689496818E-3</v>
      </c>
      <c r="Q221" s="1">
        <f t="shared" si="45"/>
        <v>2.0570591006066952E-2</v>
      </c>
      <c r="R221" s="1">
        <f t="shared" si="46"/>
        <v>9.7210251244574941E-3</v>
      </c>
      <c r="S221" s="1">
        <f t="shared" si="47"/>
        <v>1.0193665432219223E-2</v>
      </c>
      <c r="T221" s="1">
        <f t="shared" si="48"/>
        <v>1.4197308468684167E-3</v>
      </c>
      <c r="U221" s="1">
        <f t="shared" si="49"/>
        <v>-9.7370080280799742E-3</v>
      </c>
      <c r="V221" s="1">
        <f t="shared" si="50"/>
        <v>-3.4532004224046342E-2</v>
      </c>
      <c r="W221" s="1">
        <f t="shared" si="51"/>
        <v>-5.8873386766470359E-3</v>
      </c>
      <c r="X221" s="1">
        <f t="shared" si="52"/>
        <v>-3.4805871222760132E-2</v>
      </c>
      <c r="Y221" s="1">
        <f t="shared" si="53"/>
        <v>-7.6405978679672804E-2</v>
      </c>
      <c r="Z221" s="1">
        <f t="shared" si="54"/>
        <v>-1.5999972820281649E-2</v>
      </c>
      <c r="AA221" s="24">
        <f t="shared" si="55"/>
        <v>-3.2280858125481871E-3</v>
      </c>
      <c r="AC221" s="189" t="s">
        <v>75</v>
      </c>
      <c r="AD221" s="188"/>
      <c r="AE221" s="189" t="s">
        <v>76</v>
      </c>
      <c r="AF221" s="188"/>
      <c r="AH221" s="189" t="s">
        <v>75</v>
      </c>
      <c r="AI221" s="188"/>
      <c r="AJ221" s="189" t="s">
        <v>76</v>
      </c>
      <c r="AK221" s="188"/>
    </row>
    <row r="222" spans="1:48" ht="23" x14ac:dyDescent="0.2">
      <c r="A222" s="18">
        <v>42320</v>
      </c>
      <c r="B222" s="1">
        <v>107.881103515625</v>
      </c>
      <c r="C222" s="2">
        <v>48.709377288818359</v>
      </c>
      <c r="D222" s="2">
        <v>665.5999755859375</v>
      </c>
      <c r="E222" s="2">
        <v>731.22998046875</v>
      </c>
      <c r="F222" s="2">
        <v>108.01999664306641</v>
      </c>
      <c r="G222" s="2">
        <v>108.9199981689453</v>
      </c>
      <c r="H222" s="2">
        <v>29.663423538208011</v>
      </c>
      <c r="I222" s="2">
        <v>63.337799072265618</v>
      </c>
      <c r="J222" s="2">
        <v>117.3000030517578</v>
      </c>
      <c r="K222" s="2">
        <v>558.5</v>
      </c>
      <c r="L222" s="2">
        <v>338.15200805664062</v>
      </c>
      <c r="M222" s="2">
        <v>0.12300000339746479</v>
      </c>
      <c r="N222" s="3">
        <v>2045.969970703125</v>
      </c>
      <c r="O222" s="1">
        <f t="shared" si="43"/>
        <v>-3.3589308258724637E-3</v>
      </c>
      <c r="P222" s="1">
        <f t="shared" si="44"/>
        <v>-6.1511993282015176E-3</v>
      </c>
      <c r="Q222" s="1">
        <f t="shared" si="45"/>
        <v>-1.1362828687801696E-2</v>
      </c>
      <c r="R222" s="1">
        <f t="shared" si="46"/>
        <v>-5.6704430335516864E-3</v>
      </c>
      <c r="S222" s="1">
        <f t="shared" si="47"/>
        <v>-9.0817858339904411E-3</v>
      </c>
      <c r="T222" s="1">
        <f t="shared" si="48"/>
        <v>-3.4910530038087972E-2</v>
      </c>
      <c r="U222" s="1">
        <f t="shared" si="49"/>
        <v>-3.6054183976731435E-3</v>
      </c>
      <c r="V222" s="1">
        <f t="shared" si="50"/>
        <v>-3.7688303869260031E-2</v>
      </c>
      <c r="W222" s="1">
        <f t="shared" si="51"/>
        <v>-7.6141617573687315E-3</v>
      </c>
      <c r="X222" s="1">
        <f t="shared" si="52"/>
        <v>-3.1726747885329698E-2</v>
      </c>
      <c r="Y222" s="1">
        <f t="shared" si="53"/>
        <v>8.701184203697987E-2</v>
      </c>
      <c r="Z222" s="1">
        <f t="shared" si="54"/>
        <v>0</v>
      </c>
      <c r="AA222" s="24">
        <f t="shared" si="55"/>
        <v>-1.3990375564759017E-2</v>
      </c>
      <c r="AC222" s="64" t="s">
        <v>1</v>
      </c>
      <c r="AD222" s="67">
        <v>0.11980828482098961</v>
      </c>
      <c r="AE222" s="190" t="s">
        <v>64</v>
      </c>
      <c r="AF222" s="195">
        <f>AD222*AE6+AD223*AF6+AD224*AG6+AD225*AH6+AD226*AI6+AD227*AJ6+AD228*AK6+AD229*AL6+AD230*AM6+AD231*AN6+AD232*AO6</f>
        <v>0.27594844591970158</v>
      </c>
      <c r="AH222" s="64" t="s">
        <v>1</v>
      </c>
      <c r="AI222" s="67">
        <v>1.0000000000000002E-2</v>
      </c>
      <c r="AJ222" s="193" t="s">
        <v>64</v>
      </c>
      <c r="AK222" s="195">
        <f>AI222*AE6+AI223*AF6+AI224*AG6+AI225*AH6+AI226*AI6+AI227*AJ6+AI228*AK6+AI229*AL6+AI230*AM6+AI231*AN6+AI232*AO6</f>
        <v>0.50913823490251497</v>
      </c>
    </row>
    <row r="223" spans="1:48" ht="23" x14ac:dyDescent="0.2">
      <c r="A223" s="18">
        <v>42321</v>
      </c>
      <c r="B223" s="1">
        <v>104.73008728027339</v>
      </c>
      <c r="C223" s="2">
        <v>48.270893096923828</v>
      </c>
      <c r="D223" s="2">
        <v>642.3499755859375</v>
      </c>
      <c r="E223" s="2">
        <v>717</v>
      </c>
      <c r="F223" s="2">
        <v>103.9499969482422</v>
      </c>
      <c r="G223" s="2">
        <v>103.65000152587891</v>
      </c>
      <c r="H223" s="2">
        <v>29.07795333862305</v>
      </c>
      <c r="I223" s="2">
        <v>64.641311645507812</v>
      </c>
      <c r="J223" s="2">
        <v>123.0500030517578</v>
      </c>
      <c r="K223" s="2">
        <v>539.04998779296875</v>
      </c>
      <c r="L223" s="2">
        <v>336.75299072265619</v>
      </c>
      <c r="M223" s="2">
        <v>0.11299999803304669</v>
      </c>
      <c r="N223" s="3">
        <v>2023.0400390625</v>
      </c>
      <c r="O223" s="1">
        <f t="shared" si="43"/>
        <v>-2.9208231401667395E-2</v>
      </c>
      <c r="P223" s="1">
        <f t="shared" si="44"/>
        <v>-9.0020488107366292E-3</v>
      </c>
      <c r="Q223" s="1">
        <f t="shared" si="45"/>
        <v>-3.4930890704334305E-2</v>
      </c>
      <c r="R223" s="1">
        <f t="shared" si="46"/>
        <v>-1.946033511868317E-2</v>
      </c>
      <c r="S223" s="1">
        <f t="shared" si="47"/>
        <v>-3.7678206085053123E-2</v>
      </c>
      <c r="T223" s="1">
        <f t="shared" si="48"/>
        <v>-4.838410513826974E-2</v>
      </c>
      <c r="U223" s="1">
        <f t="shared" si="49"/>
        <v>-1.9737108187490415E-2</v>
      </c>
      <c r="V223" s="1">
        <f t="shared" si="50"/>
        <v>2.0580326319121767E-2</v>
      </c>
      <c r="W223" s="1">
        <f t="shared" si="51"/>
        <v>4.9019606567809237E-2</v>
      </c>
      <c r="X223" s="1">
        <f t="shared" si="52"/>
        <v>-3.4825447103010276E-2</v>
      </c>
      <c r="Y223" s="1">
        <f t="shared" si="53"/>
        <v>-4.137243904079102E-3</v>
      </c>
      <c r="Z223" s="1">
        <f t="shared" si="54"/>
        <v>-8.1300854375620402E-2</v>
      </c>
      <c r="AA223" s="24">
        <f t="shared" si="55"/>
        <v>-1.1207364706699363E-2</v>
      </c>
      <c r="AC223" s="64" t="s">
        <v>2</v>
      </c>
      <c r="AD223" s="67">
        <v>4.384164635205233E-2</v>
      </c>
      <c r="AE223" s="191" t="s">
        <v>74</v>
      </c>
      <c r="AF223" s="195">
        <f t="array" ref="AF223">MMULT(TRANSPOSE(AD222:AD232), MMULT(AF159:AP169,AD222:AD232)) * 252</f>
        <v>3.658116263403053E-2</v>
      </c>
      <c r="AH223" s="64" t="s">
        <v>2</v>
      </c>
      <c r="AI223" s="67">
        <v>1.0000000000000002E-2</v>
      </c>
      <c r="AJ223" s="194" t="s">
        <v>74</v>
      </c>
      <c r="AK223" s="195">
        <f t="array" ref="AK223">MMULT(TRANSPOSE(AI222:AI232), MMULT(AF159:AP169,AI222:AI232)) * 252</f>
        <v>6.1185059635235475E-2</v>
      </c>
    </row>
    <row r="224" spans="1:48" ht="23" x14ac:dyDescent="0.2">
      <c r="A224" s="18">
        <v>42324</v>
      </c>
      <c r="B224" s="1">
        <v>106.445442199707</v>
      </c>
      <c r="C224" s="2">
        <v>49.120464324951172</v>
      </c>
      <c r="D224" s="2">
        <v>647.80999755859375</v>
      </c>
      <c r="E224" s="2">
        <v>728.96002197265625</v>
      </c>
      <c r="F224" s="2">
        <v>104.0400009155273</v>
      </c>
      <c r="G224" s="2">
        <v>111.34999847412109</v>
      </c>
      <c r="H224" s="2">
        <v>29.663423538208011</v>
      </c>
      <c r="I224" s="2">
        <v>65.37091064453125</v>
      </c>
      <c r="J224" s="2">
        <v>125.2799987792969</v>
      </c>
      <c r="K224" s="2">
        <v>551.3499755859375</v>
      </c>
      <c r="L224" s="2">
        <v>330.75100708007812</v>
      </c>
      <c r="M224" s="2">
        <v>9.7999997437000275E-2</v>
      </c>
      <c r="N224" s="3">
        <v>2053.18994140625</v>
      </c>
      <c r="O224" s="1">
        <f t="shared" si="43"/>
        <v>1.6378816861319478E-2</v>
      </c>
      <c r="P224" s="1">
        <f t="shared" si="44"/>
        <v>1.7600072704714087E-2</v>
      </c>
      <c r="Q224" s="1">
        <f t="shared" si="45"/>
        <v>8.5000734493307917E-3</v>
      </c>
      <c r="R224" s="1">
        <f t="shared" si="46"/>
        <v>1.6680644313328052E-2</v>
      </c>
      <c r="S224" s="1">
        <f t="shared" si="47"/>
        <v>8.65839056541029E-4</v>
      </c>
      <c r="T224" s="1">
        <f t="shared" si="48"/>
        <v>7.4288440278697854E-2</v>
      </c>
      <c r="U224" s="1">
        <f t="shared" si="49"/>
        <v>2.0134505092808785E-2</v>
      </c>
      <c r="V224" s="1">
        <f t="shared" si="50"/>
        <v>1.1286884199141145E-2</v>
      </c>
      <c r="W224" s="1">
        <f t="shared" si="51"/>
        <v>1.8122679172962952E-2</v>
      </c>
      <c r="X224" s="1">
        <f t="shared" si="52"/>
        <v>2.2817898286814797E-2</v>
      </c>
      <c r="Y224" s="1">
        <f t="shared" si="53"/>
        <v>-1.782310419782196E-2</v>
      </c>
      <c r="Z224" s="1">
        <f t="shared" si="54"/>
        <v>-0.13274337041722506</v>
      </c>
      <c r="AA224" s="24">
        <f t="shared" si="55"/>
        <v>1.4903265264943455E-2</v>
      </c>
      <c r="AC224" s="64" t="s">
        <v>3</v>
      </c>
      <c r="AD224" s="67">
        <v>9.8813426290886325E-2</v>
      </c>
      <c r="AE224" s="191" t="s">
        <v>65</v>
      </c>
      <c r="AF224" s="195">
        <f>SQRT(AF223)</f>
        <v>0.19126202611608645</v>
      </c>
      <c r="AH224" s="64" t="s">
        <v>3</v>
      </c>
      <c r="AI224" s="67">
        <v>0.29782911139454304</v>
      </c>
      <c r="AJ224" s="194" t="s">
        <v>65</v>
      </c>
      <c r="AK224" s="195">
        <f>SQRT(AK223)</f>
        <v>0.24735613927136613</v>
      </c>
    </row>
    <row r="225" spans="1:37" ht="23" x14ac:dyDescent="0.2">
      <c r="A225" s="18">
        <v>42325</v>
      </c>
      <c r="B225" s="1">
        <v>105.98862457275391</v>
      </c>
      <c r="C225" s="2">
        <v>48.715816497802727</v>
      </c>
      <c r="D225" s="2">
        <v>643.29998779296875</v>
      </c>
      <c r="E225" s="2">
        <v>725.29998779296875</v>
      </c>
      <c r="F225" s="2">
        <v>105.129997253418</v>
      </c>
      <c r="G225" s="2">
        <v>117.09999847412109</v>
      </c>
      <c r="H225" s="2">
        <v>29.663423538208011</v>
      </c>
      <c r="I225" s="2">
        <v>67.3651123046875</v>
      </c>
      <c r="J225" s="2">
        <v>128.25999450683591</v>
      </c>
      <c r="K225" s="2">
        <v>546.29998779296875</v>
      </c>
      <c r="L225" s="2">
        <v>335.093994140625</v>
      </c>
      <c r="M225" s="2">
        <v>0.135000005364418</v>
      </c>
      <c r="N225" s="3">
        <v>2050.43994140625</v>
      </c>
      <c r="O225" s="1">
        <f t="shared" si="43"/>
        <v>-4.2915658718016836E-3</v>
      </c>
      <c r="P225" s="1">
        <f t="shared" si="44"/>
        <v>-8.237866492294188E-3</v>
      </c>
      <c r="Q225" s="1">
        <f t="shared" si="45"/>
        <v>-6.9619329473485925E-3</v>
      </c>
      <c r="R225" s="1">
        <f t="shared" si="46"/>
        <v>-5.020898361179027E-3</v>
      </c>
      <c r="S225" s="1">
        <f t="shared" si="47"/>
        <v>1.0476704424250194E-2</v>
      </c>
      <c r="T225" s="1">
        <f t="shared" si="48"/>
        <v>5.1638976908799483E-2</v>
      </c>
      <c r="U225" s="1">
        <f t="shared" si="49"/>
        <v>0</v>
      </c>
      <c r="V225" s="1">
        <f t="shared" si="50"/>
        <v>3.0505948907460612E-2</v>
      </c>
      <c r="W225" s="1">
        <f t="shared" si="51"/>
        <v>2.3786683880711035E-2</v>
      </c>
      <c r="X225" s="1">
        <f t="shared" si="52"/>
        <v>-9.159314440164712E-3</v>
      </c>
      <c r="Y225" s="1">
        <f t="shared" si="53"/>
        <v>1.3130684314123231E-2</v>
      </c>
      <c r="Z225" s="1">
        <f t="shared" si="54"/>
        <v>0.37755111117429707</v>
      </c>
      <c r="AA225" s="24">
        <f t="shared" si="55"/>
        <v>-1.3393792481354305E-3</v>
      </c>
      <c r="AC225" s="64" t="s">
        <v>4</v>
      </c>
      <c r="AD225" s="67">
        <v>0.14700789494393929</v>
      </c>
      <c r="AE225" s="191" t="s">
        <v>66</v>
      </c>
      <c r="AF225" s="196">
        <f>(AF222 - AP6)/AF224</f>
        <v>1.2238214632423756</v>
      </c>
      <c r="AH225" s="64" t="s">
        <v>4</v>
      </c>
      <c r="AI225" s="67">
        <v>0.01</v>
      </c>
      <c r="AJ225" s="194" t="s">
        <v>66</v>
      </c>
      <c r="AK225" s="196">
        <f>(AK222 - AP6)/AK224</f>
        <v>1.8890186555438113</v>
      </c>
    </row>
    <row r="226" spans="1:37" ht="20" x14ac:dyDescent="0.2">
      <c r="A226" s="18">
        <v>42326</v>
      </c>
      <c r="B226" s="1">
        <v>109.3447647094727</v>
      </c>
      <c r="C226" s="2">
        <v>49.525135040283203</v>
      </c>
      <c r="D226" s="2">
        <v>663.53997802734375</v>
      </c>
      <c r="E226" s="2">
        <v>740</v>
      </c>
      <c r="F226" s="2">
        <v>107.76999664306641</v>
      </c>
      <c r="G226" s="2">
        <v>120.629997253418</v>
      </c>
      <c r="H226" s="2">
        <v>30.393133163452148</v>
      </c>
      <c r="I226" s="2">
        <v>68.298980712890625</v>
      </c>
      <c r="J226" s="2">
        <v>133.25999450683591</v>
      </c>
      <c r="K226" s="2">
        <v>531.8499755859375</v>
      </c>
      <c r="L226" s="2">
        <v>334.58999633789062</v>
      </c>
      <c r="M226" s="2">
        <v>0.12300000339746479</v>
      </c>
      <c r="N226" s="3">
        <v>2083.580078125</v>
      </c>
      <c r="O226" s="1">
        <f t="shared" si="43"/>
        <v>3.1665097554077981E-2</v>
      </c>
      <c r="P226" s="1">
        <f t="shared" si="44"/>
        <v>1.6613055074566674E-2</v>
      </c>
      <c r="Q226" s="1">
        <f t="shared" si="45"/>
        <v>3.1462755508226081E-2</v>
      </c>
      <c r="R226" s="1">
        <f t="shared" si="46"/>
        <v>2.0267492698796685E-2</v>
      </c>
      <c r="S226" s="1">
        <f t="shared" si="47"/>
        <v>2.511176123485126E-2</v>
      </c>
      <c r="T226" s="1">
        <f t="shared" si="48"/>
        <v>3.0145165032406274E-2</v>
      </c>
      <c r="U226" s="1">
        <f t="shared" si="49"/>
        <v>2.4599642866718785E-2</v>
      </c>
      <c r="V226" s="1">
        <f t="shared" si="50"/>
        <v>1.3862790044486317E-2</v>
      </c>
      <c r="W226" s="1">
        <f t="shared" si="51"/>
        <v>3.8983316810710766E-2</v>
      </c>
      <c r="X226" s="1">
        <f t="shared" si="52"/>
        <v>-2.6450691067024801E-2</v>
      </c>
      <c r="Y226" s="1">
        <f t="shared" si="53"/>
        <v>-1.5040490475721757E-3</v>
      </c>
      <c r="Z226" s="1">
        <f t="shared" si="54"/>
        <v>-8.888889992678517E-2</v>
      </c>
      <c r="AA226" s="24">
        <f t="shared" si="55"/>
        <v>1.616245179852549E-2</v>
      </c>
      <c r="AC226" s="64" t="s">
        <v>5</v>
      </c>
      <c r="AD226" s="67">
        <v>5.2708164951773391E-2</v>
      </c>
      <c r="AE226" s="48"/>
      <c r="AH226" s="64" t="s">
        <v>5</v>
      </c>
      <c r="AI226" s="67">
        <v>0.01</v>
      </c>
      <c r="AJ226" s="48"/>
    </row>
    <row r="227" spans="1:37" ht="20" x14ac:dyDescent="0.2">
      <c r="A227" s="18">
        <v>42327</v>
      </c>
      <c r="B227" s="1">
        <v>110.73382568359381</v>
      </c>
      <c r="C227" s="2">
        <v>49.60791015625</v>
      </c>
      <c r="D227" s="2">
        <v>661.27001953125</v>
      </c>
      <c r="E227" s="2">
        <v>738.40997314453125</v>
      </c>
      <c r="F227" s="2">
        <v>106.2600021362305</v>
      </c>
      <c r="G227" s="2">
        <v>120.2200012207031</v>
      </c>
      <c r="H227" s="2">
        <v>30.481281280517582</v>
      </c>
      <c r="I227" s="2">
        <v>63.61016845703125</v>
      </c>
      <c r="J227" s="2">
        <v>130.08000183105469</v>
      </c>
      <c r="K227" s="2">
        <v>540.79998779296875</v>
      </c>
      <c r="L227" s="2">
        <v>326.14898681640619</v>
      </c>
      <c r="M227" s="2">
        <v>8.7999999523162842E-2</v>
      </c>
      <c r="N227" s="3">
        <v>2081.239990234375</v>
      </c>
      <c r="O227" s="1">
        <f t="shared" si="43"/>
        <v>1.2703497765181648E-2</v>
      </c>
      <c r="P227" s="1">
        <f t="shared" si="44"/>
        <v>1.6713758760973363E-3</v>
      </c>
      <c r="Q227" s="1">
        <f t="shared" si="45"/>
        <v>-3.420982263709571E-3</v>
      </c>
      <c r="R227" s="1">
        <f t="shared" si="46"/>
        <v>-2.1486849398226759E-3</v>
      </c>
      <c r="S227" s="1">
        <f t="shared" si="47"/>
        <v>-1.4011269869822929E-2</v>
      </c>
      <c r="T227" s="1">
        <f t="shared" si="48"/>
        <v>-3.3987900360603618E-3</v>
      </c>
      <c r="U227" s="1">
        <f t="shared" si="49"/>
        <v>2.9002642337458973E-3</v>
      </c>
      <c r="V227" s="1">
        <f t="shared" si="50"/>
        <v>-6.865127717747066E-2</v>
      </c>
      <c r="W227" s="1">
        <f t="shared" si="51"/>
        <v>-2.3863070740394621E-2</v>
      </c>
      <c r="X227" s="1">
        <f t="shared" si="52"/>
        <v>1.6828076746964404E-2</v>
      </c>
      <c r="Y227" s="1">
        <f t="shared" si="53"/>
        <v>-2.5227919584780878E-2</v>
      </c>
      <c r="Z227" s="1">
        <f t="shared" si="54"/>
        <v>-0.28455286916702116</v>
      </c>
      <c r="AA227" s="24">
        <f t="shared" si="55"/>
        <v>-1.12310916925773E-3</v>
      </c>
      <c r="AC227" s="64" t="s">
        <v>6</v>
      </c>
      <c r="AD227" s="67">
        <v>1.0000000000000002E-2</v>
      </c>
      <c r="AE227" s="48"/>
      <c r="AH227" s="64" t="s">
        <v>6</v>
      </c>
      <c r="AI227" s="67">
        <v>9.569170574669722E-2</v>
      </c>
      <c r="AJ227" s="48"/>
    </row>
    <row r="228" spans="1:37" ht="20" x14ac:dyDescent="0.2">
      <c r="A228" s="18">
        <v>42328</v>
      </c>
      <c r="B228" s="1">
        <v>111.21861267089839</v>
      </c>
      <c r="C228" s="2">
        <v>49.837821960449219</v>
      </c>
      <c r="D228" s="2">
        <v>668.45001220703125</v>
      </c>
      <c r="E228" s="2">
        <v>756.5999755859375</v>
      </c>
      <c r="F228" s="2">
        <v>107.3199996948242</v>
      </c>
      <c r="G228" s="2">
        <v>123.8399963378906</v>
      </c>
      <c r="H228" s="2">
        <v>30.745744705200199</v>
      </c>
      <c r="I228" s="2">
        <v>65.584922790527344</v>
      </c>
      <c r="J228" s="2">
        <v>130.55000305175781</v>
      </c>
      <c r="K228" s="2">
        <v>558.70001220703125</v>
      </c>
      <c r="L228" s="2">
        <v>322.02200317382812</v>
      </c>
      <c r="M228" s="2">
        <v>9.3000002205371857E-2</v>
      </c>
      <c r="N228" s="3">
        <v>2089.169921875</v>
      </c>
      <c r="O228" s="1">
        <f t="shared" si="43"/>
        <v>4.3779485113228933E-3</v>
      </c>
      <c r="P228" s="1">
        <f t="shared" si="44"/>
        <v>4.6345795151432334E-3</v>
      </c>
      <c r="Q228" s="1">
        <f t="shared" si="45"/>
        <v>1.0857883260564138E-2</v>
      </c>
      <c r="R228" s="1">
        <f t="shared" si="46"/>
        <v>2.4634015117569241E-2</v>
      </c>
      <c r="S228" s="1">
        <f t="shared" si="47"/>
        <v>9.9755085383372855E-3</v>
      </c>
      <c r="T228" s="1">
        <f t="shared" si="48"/>
        <v>3.0111421397690963E-2</v>
      </c>
      <c r="U228" s="1">
        <f t="shared" si="49"/>
        <v>8.6762568229588055E-3</v>
      </c>
      <c r="V228" s="1">
        <f t="shared" si="50"/>
        <v>3.1044632979238873E-2</v>
      </c>
      <c r="W228" s="1">
        <f t="shared" si="51"/>
        <v>3.6131704650002039E-3</v>
      </c>
      <c r="X228" s="1">
        <f t="shared" si="52"/>
        <v>3.3099158317501765E-2</v>
      </c>
      <c r="Y228" s="1">
        <f t="shared" si="53"/>
        <v>-1.2653676109382506E-2</v>
      </c>
      <c r="Z228" s="1">
        <f t="shared" si="54"/>
        <v>5.6818212605705076E-2</v>
      </c>
      <c r="AA228" s="24">
        <f t="shared" si="55"/>
        <v>3.8101956899896372E-3</v>
      </c>
      <c r="AC228" s="64" t="s">
        <v>7</v>
      </c>
      <c r="AD228" s="67">
        <v>1.0000000000000002E-2</v>
      </c>
      <c r="AE228" s="48"/>
      <c r="AH228" s="64" t="s">
        <v>7</v>
      </c>
      <c r="AI228" s="67">
        <v>0.19023473010300784</v>
      </c>
      <c r="AJ228" s="48"/>
    </row>
    <row r="229" spans="1:37" ht="20" x14ac:dyDescent="0.2">
      <c r="A229" s="18">
        <v>42331</v>
      </c>
      <c r="B229" s="1">
        <v>109.7736053466797</v>
      </c>
      <c r="C229" s="2">
        <v>49.837821960449219</v>
      </c>
      <c r="D229" s="2">
        <v>678.989990234375</v>
      </c>
      <c r="E229" s="2">
        <v>755.97998046875</v>
      </c>
      <c r="F229" s="2">
        <v>106.9499969482422</v>
      </c>
      <c r="G229" s="2">
        <v>125.0299987792969</v>
      </c>
      <c r="H229" s="2">
        <v>30.2853889465332</v>
      </c>
      <c r="I229" s="2">
        <v>65.526557922363281</v>
      </c>
      <c r="J229" s="2">
        <v>132.28999328613281</v>
      </c>
      <c r="K229" s="2">
        <v>541.1500244140625</v>
      </c>
      <c r="L229" s="2">
        <v>323.04598999023438</v>
      </c>
      <c r="M229" s="2">
        <v>0.1049999967217445</v>
      </c>
      <c r="N229" s="3">
        <v>2086.590087890625</v>
      </c>
      <c r="O229" s="1">
        <f t="shared" si="43"/>
        <v>-1.2992495496185863E-2</v>
      </c>
      <c r="P229" s="1">
        <f t="shared" si="44"/>
        <v>0</v>
      </c>
      <c r="Q229" s="1">
        <f t="shared" si="45"/>
        <v>1.5767787919613863E-2</v>
      </c>
      <c r="R229" s="1">
        <f t="shared" si="46"/>
        <v>-8.1944903144803849E-4</v>
      </c>
      <c r="S229" s="1">
        <f t="shared" si="47"/>
        <v>-3.4476588486223037E-3</v>
      </c>
      <c r="T229" s="1">
        <f t="shared" si="48"/>
        <v>9.6091931249695506E-3</v>
      </c>
      <c r="U229" s="1">
        <f t="shared" si="49"/>
        <v>-1.4972990996999225E-2</v>
      </c>
      <c r="V229" s="1">
        <f t="shared" si="50"/>
        <v>-8.8991288974260563E-4</v>
      </c>
      <c r="W229" s="1">
        <f t="shared" si="51"/>
        <v>1.332815161777634E-2</v>
      </c>
      <c r="X229" s="1">
        <f t="shared" si="52"/>
        <v>-3.1412184373580176E-2</v>
      </c>
      <c r="Y229" s="1">
        <f t="shared" si="53"/>
        <v>3.1798659914972216E-3</v>
      </c>
      <c r="Z229" s="1">
        <f t="shared" si="54"/>
        <v>0.12903219604095328</v>
      </c>
      <c r="AA229" s="24">
        <f t="shared" si="55"/>
        <v>-1.2348607728660532E-3</v>
      </c>
      <c r="AC229" s="64" t="s">
        <v>8</v>
      </c>
      <c r="AD229" s="67">
        <v>0.12803277410516609</v>
      </c>
      <c r="AE229" s="48"/>
      <c r="AH229" s="64" t="s">
        <v>8</v>
      </c>
      <c r="AI229" s="67">
        <v>1.0000000000000002E-2</v>
      </c>
      <c r="AJ229" s="48"/>
    </row>
    <row r="230" spans="1:37" ht="20" x14ac:dyDescent="0.2">
      <c r="A230" s="18">
        <v>42332</v>
      </c>
      <c r="B230" s="1">
        <v>110.8270645141602</v>
      </c>
      <c r="C230" s="2">
        <v>49.89300537109375</v>
      </c>
      <c r="D230" s="2">
        <v>671.1500244140625</v>
      </c>
      <c r="E230" s="2">
        <v>748.280029296875</v>
      </c>
      <c r="F230" s="2">
        <v>105.7399978637695</v>
      </c>
      <c r="G230" s="2">
        <v>123.30999755859381</v>
      </c>
      <c r="H230" s="2">
        <v>30.53026008605957</v>
      </c>
      <c r="I230" s="2">
        <v>67.1121826171875</v>
      </c>
      <c r="J230" s="2">
        <v>133.1300048828125</v>
      </c>
      <c r="K230" s="2">
        <v>541.29998779296875</v>
      </c>
      <c r="L230" s="2">
        <v>320.04598999023438</v>
      </c>
      <c r="M230" s="2">
        <v>0.15299999713897711</v>
      </c>
      <c r="N230" s="3">
        <v>2089.139892578125</v>
      </c>
      <c r="O230" s="1">
        <f t="shared" si="43"/>
        <v>9.5966527122210987E-3</v>
      </c>
      <c r="P230" s="1">
        <f t="shared" si="44"/>
        <v>1.107259676964345E-3</v>
      </c>
      <c r="Q230" s="1">
        <f t="shared" si="45"/>
        <v>-1.1546511632087975E-2</v>
      </c>
      <c r="R230" s="1">
        <f t="shared" si="46"/>
        <v>-1.0185390315627929E-2</v>
      </c>
      <c r="S230" s="1">
        <f t="shared" si="47"/>
        <v>-1.1313689752214473E-2</v>
      </c>
      <c r="T230" s="1">
        <f t="shared" si="48"/>
        <v>-1.3756708289977992E-2</v>
      </c>
      <c r="U230" s="1">
        <f t="shared" si="49"/>
        <v>8.0854546711839337E-3</v>
      </c>
      <c r="V230" s="1">
        <f t="shared" si="50"/>
        <v>2.4198199098186768E-2</v>
      </c>
      <c r="W230" s="1">
        <f t="shared" si="51"/>
        <v>6.3497742785638689E-3</v>
      </c>
      <c r="X230" s="1">
        <f t="shared" si="52"/>
        <v>2.7711978590150288E-4</v>
      </c>
      <c r="Y230" s="1">
        <f t="shared" si="53"/>
        <v>-9.2866034340518544E-3</v>
      </c>
      <c r="Z230" s="1">
        <f t="shared" si="54"/>
        <v>0.45714287538917864</v>
      </c>
      <c r="AA230" s="24">
        <f t="shared" si="55"/>
        <v>1.2219959743400288E-3</v>
      </c>
      <c r="AC230" s="64" t="s">
        <v>9</v>
      </c>
      <c r="AD230" s="67">
        <v>4.8446604625314985E-2</v>
      </c>
      <c r="AE230" s="48"/>
      <c r="AH230" s="64" t="s">
        <v>9</v>
      </c>
      <c r="AI230" s="67">
        <v>0.01</v>
      </c>
      <c r="AJ230" s="48"/>
    </row>
    <row r="231" spans="1:37" ht="20" x14ac:dyDescent="0.2">
      <c r="A231" s="18">
        <v>42333</v>
      </c>
      <c r="B231" s="1">
        <v>110.0346221923828</v>
      </c>
      <c r="C231" s="2">
        <v>49.377986907958977</v>
      </c>
      <c r="D231" s="2">
        <v>675.34002685546875</v>
      </c>
      <c r="E231" s="2">
        <v>748.1500244140625</v>
      </c>
      <c r="F231" s="2">
        <v>105.4100036621094</v>
      </c>
      <c r="G231" s="2">
        <v>124.1600036621094</v>
      </c>
      <c r="H231" s="2">
        <v>30.491079330444339</v>
      </c>
      <c r="I231" s="2">
        <v>67.083000183105469</v>
      </c>
      <c r="J231" s="2">
        <v>131.9700012207031</v>
      </c>
      <c r="K231" s="2">
        <v>551.0999755859375</v>
      </c>
      <c r="L231" s="2">
        <v>328.20599365234381</v>
      </c>
      <c r="M231" s="2">
        <v>0.17499999701976779</v>
      </c>
      <c r="N231" s="3">
        <v>2088.8701171875</v>
      </c>
      <c r="O231" s="1">
        <f t="shared" si="43"/>
        <v>-7.1502599590748117E-3</v>
      </c>
      <c r="P231" s="1">
        <f t="shared" si="44"/>
        <v>-1.0322458214416463E-2</v>
      </c>
      <c r="Q231" s="1">
        <f t="shared" si="45"/>
        <v>6.2430191298350479E-3</v>
      </c>
      <c r="R231" s="1">
        <f t="shared" si="46"/>
        <v>-1.7373827674471709E-4</v>
      </c>
      <c r="S231" s="1">
        <f t="shared" si="47"/>
        <v>-3.120807720133012E-3</v>
      </c>
      <c r="T231" s="1">
        <f t="shared" si="48"/>
        <v>6.8932456438635104E-3</v>
      </c>
      <c r="U231" s="1">
        <f t="shared" si="49"/>
        <v>-1.2833416913182738E-3</v>
      </c>
      <c r="V231" s="1">
        <f t="shared" si="50"/>
        <v>-4.3483065136606935E-4</v>
      </c>
      <c r="W231" s="1">
        <f t="shared" si="51"/>
        <v>-8.7133149520312037E-3</v>
      </c>
      <c r="X231" s="1">
        <f t="shared" si="52"/>
        <v>1.8104540945818259E-2</v>
      </c>
      <c r="Y231" s="1">
        <f t="shared" si="53"/>
        <v>2.5496347141729325E-2</v>
      </c>
      <c r="Z231" s="1">
        <f t="shared" si="54"/>
        <v>0.14379085158287319</v>
      </c>
      <c r="AA231" s="24">
        <f t="shared" si="55"/>
        <v>-1.2913227667687988E-4</v>
      </c>
      <c r="AC231" s="64" t="s">
        <v>10</v>
      </c>
      <c r="AD231" s="67">
        <v>0.29923436064960102</v>
      </c>
      <c r="AE231" s="48"/>
      <c r="AH231" s="64" t="s">
        <v>10</v>
      </c>
      <c r="AI231" s="67">
        <v>0.18301926744711183</v>
      </c>
      <c r="AJ231" s="48"/>
    </row>
    <row r="232" spans="1:37" ht="20" x14ac:dyDescent="0.2">
      <c r="A232" s="18">
        <v>42335</v>
      </c>
      <c r="B232" s="1">
        <v>109.8295364379883</v>
      </c>
      <c r="C232" s="2">
        <v>49.598701477050781</v>
      </c>
      <c r="D232" s="2">
        <v>673.260009765625</v>
      </c>
      <c r="E232" s="2">
        <v>750.260009765625</v>
      </c>
      <c r="F232" s="2">
        <v>105.4499969482422</v>
      </c>
      <c r="G232" s="2">
        <v>125.44000244140619</v>
      </c>
      <c r="H232" s="2">
        <v>30.745744705200199</v>
      </c>
      <c r="I232" s="2">
        <v>67.559661865234375</v>
      </c>
      <c r="J232" s="2">
        <v>133.05999755859381</v>
      </c>
      <c r="K232" s="2">
        <v>549.5999755859375</v>
      </c>
      <c r="L232" s="2">
        <v>358.0419921875</v>
      </c>
      <c r="M232" s="2">
        <v>0.15999999642372131</v>
      </c>
      <c r="N232" s="3">
        <v>2090.110107421875</v>
      </c>
      <c r="O232" s="1">
        <f t="shared" si="43"/>
        <v>-1.8638293139765505E-3</v>
      </c>
      <c r="P232" s="1">
        <f t="shared" si="44"/>
        <v>4.4698980844077862E-3</v>
      </c>
      <c r="Q232" s="1">
        <f t="shared" si="45"/>
        <v>-3.0799552923418405E-3</v>
      </c>
      <c r="R232" s="1">
        <f t="shared" si="46"/>
        <v>2.8202703772080007E-3</v>
      </c>
      <c r="S232" s="1">
        <f t="shared" si="47"/>
        <v>3.7940693239124634E-4</v>
      </c>
      <c r="T232" s="1">
        <f t="shared" si="48"/>
        <v>1.0309268214748091E-2</v>
      </c>
      <c r="U232" s="1">
        <f t="shared" si="49"/>
        <v>8.3521272564983651E-3</v>
      </c>
      <c r="V232" s="1">
        <f t="shared" si="50"/>
        <v>7.1055510461344173E-3</v>
      </c>
      <c r="W232" s="1">
        <f t="shared" si="51"/>
        <v>8.2594250800060998E-3</v>
      </c>
      <c r="X232" s="1">
        <f t="shared" si="52"/>
        <v>-2.7218291897130875E-3</v>
      </c>
      <c r="Y232" s="1">
        <f t="shared" si="53"/>
        <v>9.0906318325070901E-2</v>
      </c>
      <c r="Z232" s="1">
        <f t="shared" si="54"/>
        <v>-8.5714290579971264E-2</v>
      </c>
      <c r="AA232" s="24">
        <f t="shared" si="55"/>
        <v>5.9361768076060528E-4</v>
      </c>
      <c r="AC232" s="187" t="s">
        <v>11</v>
      </c>
      <c r="AD232" s="67">
        <v>4.2106843260277062E-2</v>
      </c>
      <c r="AE232" s="48"/>
      <c r="AH232" s="187" t="s">
        <v>11</v>
      </c>
      <c r="AI232" s="67">
        <v>0.17322418530864028</v>
      </c>
      <c r="AJ232" s="48"/>
    </row>
    <row r="233" spans="1:37" ht="20" x14ac:dyDescent="0.2">
      <c r="A233" s="18">
        <v>42338</v>
      </c>
      <c r="B233" s="1">
        <v>110.28635406494141</v>
      </c>
      <c r="C233" s="2">
        <v>49.984981536865227</v>
      </c>
      <c r="D233" s="2">
        <v>664.79998779296875</v>
      </c>
      <c r="E233" s="2">
        <v>742.5999755859375</v>
      </c>
      <c r="F233" s="2">
        <v>104.2399978637695</v>
      </c>
      <c r="G233" s="2">
        <v>123.3300018310547</v>
      </c>
      <c r="H233" s="2">
        <v>31.0689697265625</v>
      </c>
      <c r="I233" s="2">
        <v>66.207489013671875</v>
      </c>
      <c r="J233" s="2">
        <v>129.36000061035159</v>
      </c>
      <c r="K233" s="2">
        <v>541.95001220703125</v>
      </c>
      <c r="L233" s="2">
        <v>377.32101440429688</v>
      </c>
      <c r="M233" s="2">
        <v>0.17000000178813929</v>
      </c>
      <c r="N233" s="3">
        <v>2080.409912109375</v>
      </c>
      <c r="O233" s="1">
        <f t="shared" si="43"/>
        <v>4.1593331062728112E-3</v>
      </c>
      <c r="P233" s="1">
        <f t="shared" si="44"/>
        <v>7.7881083236257531E-3</v>
      </c>
      <c r="Q233" s="1">
        <f t="shared" si="45"/>
        <v>-1.2565757433894431E-2</v>
      </c>
      <c r="R233" s="1">
        <f t="shared" si="46"/>
        <v>-1.0209839362330442E-2</v>
      </c>
      <c r="S233" s="1">
        <f t="shared" si="47"/>
        <v>-1.1474624177244874E-2</v>
      </c>
      <c r="T233" s="1">
        <f t="shared" si="48"/>
        <v>-1.6820795354632434E-2</v>
      </c>
      <c r="U233" s="1">
        <f t="shared" si="49"/>
        <v>1.0512837612537407E-2</v>
      </c>
      <c r="V233" s="1">
        <f t="shared" si="50"/>
        <v>-2.0014499987577872E-2</v>
      </c>
      <c r="W233" s="1">
        <f t="shared" si="51"/>
        <v>-2.7806981933942265E-2</v>
      </c>
      <c r="X233" s="1">
        <f t="shared" si="52"/>
        <v>-1.391914795984206E-2</v>
      </c>
      <c r="Y233" s="1">
        <f t="shared" si="53"/>
        <v>5.3845701446943117E-2</v>
      </c>
      <c r="Z233" s="1">
        <f t="shared" si="54"/>
        <v>6.2500034924596992E-2</v>
      </c>
      <c r="AA233" s="24">
        <f t="shared" si="55"/>
        <v>-4.6409972747631922E-3</v>
      </c>
      <c r="AD233" s="67">
        <f>SUM(AD222:AD232)</f>
        <v>1.0000000000000002</v>
      </c>
      <c r="AE233" s="48"/>
      <c r="AI233" s="67">
        <f>SUM(AI222:AI232)</f>
        <v>0.9999990000000003</v>
      </c>
      <c r="AJ233" s="48"/>
    </row>
    <row r="234" spans="1:37" ht="20" x14ac:dyDescent="0.2">
      <c r="A234" s="18">
        <v>42339</v>
      </c>
      <c r="B234" s="1">
        <v>109.39138031005859</v>
      </c>
      <c r="C234" s="2">
        <v>50.785106658935547</v>
      </c>
      <c r="D234" s="2">
        <v>679.05999755859375</v>
      </c>
      <c r="E234" s="2">
        <v>767.03997802734375</v>
      </c>
      <c r="F234" s="2">
        <v>107.120002746582</v>
      </c>
      <c r="G234" s="2">
        <v>125.370002746582</v>
      </c>
      <c r="H234" s="2">
        <v>32.077831268310547</v>
      </c>
      <c r="I234" s="2">
        <v>69.223121643066406</v>
      </c>
      <c r="J234" s="2">
        <v>130.36000061035159</v>
      </c>
      <c r="K234" s="2">
        <v>538.6500244140625</v>
      </c>
      <c r="L234" s="2">
        <v>362.48800659179688</v>
      </c>
      <c r="M234" s="2">
        <v>0.20299999415874481</v>
      </c>
      <c r="N234" s="3">
        <v>2102.6298828125</v>
      </c>
      <c r="O234" s="1">
        <f t="shared" si="43"/>
        <v>-8.1149999242500215E-3</v>
      </c>
      <c r="P234" s="1">
        <f t="shared" si="44"/>
        <v>1.6007310545472775E-2</v>
      </c>
      <c r="Q234" s="1">
        <f t="shared" si="45"/>
        <v>2.1450075251905343E-2</v>
      </c>
      <c r="R234" s="1">
        <f t="shared" si="46"/>
        <v>3.2911396774720103E-2</v>
      </c>
      <c r="S234" s="1">
        <f t="shared" si="47"/>
        <v>2.7628596909377912E-2</v>
      </c>
      <c r="T234" s="1">
        <f t="shared" si="48"/>
        <v>1.6540994772073603E-2</v>
      </c>
      <c r="U234" s="1">
        <f t="shared" si="49"/>
        <v>3.2471676744578959E-2</v>
      </c>
      <c r="V234" s="1">
        <f t="shared" si="50"/>
        <v>4.5548210245094811E-2</v>
      </c>
      <c r="W234" s="1">
        <f t="shared" si="51"/>
        <v>7.7303648367483824E-3</v>
      </c>
      <c r="X234" s="1">
        <f t="shared" si="52"/>
        <v>-6.0890999513588673E-3</v>
      </c>
      <c r="Y234" s="1">
        <f t="shared" si="53"/>
        <v>-3.9311374787640463E-2</v>
      </c>
      <c r="Z234" s="1">
        <f t="shared" si="54"/>
        <v>0.194117600138213</v>
      </c>
      <c r="AA234" s="24">
        <f t="shared" si="55"/>
        <v>1.068057336863748E-2</v>
      </c>
      <c r="AD234" s="67"/>
      <c r="AE234" s="48"/>
    </row>
    <row r="235" spans="1:37" x14ac:dyDescent="0.2">
      <c r="A235" s="18">
        <v>42340</v>
      </c>
      <c r="B235" s="1">
        <v>108.4031982421875</v>
      </c>
      <c r="C235" s="2">
        <v>50.775905609130859</v>
      </c>
      <c r="D235" s="2">
        <v>676.010009765625</v>
      </c>
      <c r="E235" s="2">
        <v>762.3800048828125</v>
      </c>
      <c r="F235" s="2">
        <v>106.0699996948242</v>
      </c>
      <c r="G235" s="2">
        <v>128.92999267578119</v>
      </c>
      <c r="H235" s="2">
        <v>31.832963943481449</v>
      </c>
      <c r="I235" s="2">
        <v>68.104423522949219</v>
      </c>
      <c r="J235" s="2">
        <v>130.4100036621094</v>
      </c>
      <c r="K235" s="2">
        <v>525.70001220703125</v>
      </c>
      <c r="L235" s="2">
        <v>359.18701171875</v>
      </c>
      <c r="M235" s="2">
        <v>0.20000000298023221</v>
      </c>
      <c r="N235" s="3">
        <v>2079.510009765625</v>
      </c>
      <c r="O235" s="1">
        <f t="shared" si="43"/>
        <v>-9.0334546019091855E-3</v>
      </c>
      <c r="P235" s="1">
        <f t="shared" si="44"/>
        <v>-1.8117614414947525E-4</v>
      </c>
      <c r="Q235" s="1">
        <f t="shared" si="45"/>
        <v>-4.4914849997559347E-3</v>
      </c>
      <c r="R235" s="1">
        <f t="shared" si="46"/>
        <v>-6.0752676236194292E-3</v>
      </c>
      <c r="S235" s="1">
        <f t="shared" si="47"/>
        <v>-9.8021193505924975E-3</v>
      </c>
      <c r="T235" s="1">
        <f t="shared" si="48"/>
        <v>2.8395867043212952E-2</v>
      </c>
      <c r="U235" s="1">
        <f t="shared" si="49"/>
        <v>-7.6335374041012205E-3</v>
      </c>
      <c r="V235" s="1">
        <f t="shared" si="50"/>
        <v>-1.6160758046791179E-2</v>
      </c>
      <c r="W235" s="1">
        <f t="shared" si="51"/>
        <v>3.8357664562505001E-4</v>
      </c>
      <c r="X235" s="1">
        <f t="shared" si="52"/>
        <v>-2.4041607017688538E-2</v>
      </c>
      <c r="Y235" s="1">
        <f t="shared" si="53"/>
        <v>-9.1064940439924413E-3</v>
      </c>
      <c r="Z235" s="1">
        <f t="shared" si="54"/>
        <v>-1.4778282092789752E-2</v>
      </c>
      <c r="AA235" s="24">
        <f t="shared" si="55"/>
        <v>-1.0995693172566212E-2</v>
      </c>
      <c r="AD235" s="48"/>
      <c r="AE235" s="48"/>
    </row>
    <row r="236" spans="1:37" x14ac:dyDescent="0.2">
      <c r="A236" s="18">
        <v>42341</v>
      </c>
      <c r="B236" s="1">
        <v>107.3963317871094</v>
      </c>
      <c r="C236" s="2">
        <v>49.847026824951172</v>
      </c>
      <c r="D236" s="2">
        <v>666.25</v>
      </c>
      <c r="E236" s="2">
        <v>752.53997802734375</v>
      </c>
      <c r="F236" s="2">
        <v>104.379997253418</v>
      </c>
      <c r="G236" s="2">
        <v>126.80999755859381</v>
      </c>
      <c r="H236" s="2">
        <v>31.7643928527832</v>
      </c>
      <c r="I236" s="2">
        <v>65.546005249023438</v>
      </c>
      <c r="J236" s="2">
        <v>122.05999755859381</v>
      </c>
      <c r="K236" s="2">
        <v>535.8499755859375</v>
      </c>
      <c r="L236" s="2">
        <v>361.04598999023438</v>
      </c>
      <c r="M236" s="2">
        <v>0.19799999892711639</v>
      </c>
      <c r="N236" s="3">
        <v>2049.6201171875</v>
      </c>
      <c r="O236" s="1">
        <f t="shared" si="43"/>
        <v>-9.2881618937904475E-3</v>
      </c>
      <c r="P236" s="1">
        <f t="shared" si="44"/>
        <v>-1.8293692117086535E-2</v>
      </c>
      <c r="Q236" s="1">
        <f t="shared" si="45"/>
        <v>-1.4437670485099474E-2</v>
      </c>
      <c r="R236" s="1">
        <f t="shared" si="46"/>
        <v>-1.2906984433545432E-2</v>
      </c>
      <c r="S236" s="1">
        <f t="shared" si="47"/>
        <v>-1.5932897579603478E-2</v>
      </c>
      <c r="T236" s="1">
        <f t="shared" si="48"/>
        <v>-1.6442994164426183E-2</v>
      </c>
      <c r="U236" s="1">
        <f t="shared" si="49"/>
        <v>-2.1540906721723152E-3</v>
      </c>
      <c r="V236" s="1">
        <f t="shared" si="50"/>
        <v>-3.7566110122988827E-2</v>
      </c>
      <c r="W236" s="1">
        <f t="shared" si="51"/>
        <v>-6.4028877149258867E-2</v>
      </c>
      <c r="X236" s="1">
        <f t="shared" si="52"/>
        <v>1.9307519770246806E-2</v>
      </c>
      <c r="Y236" s="1">
        <f t="shared" si="53"/>
        <v>5.1755164046409785E-3</v>
      </c>
      <c r="Z236" s="1">
        <f t="shared" si="54"/>
        <v>-1.0000020116567199E-2</v>
      </c>
      <c r="AA236" s="24">
        <f t="shared" si="55"/>
        <v>-1.4373526666262015E-2</v>
      </c>
      <c r="AD236" s="48"/>
      <c r="AE236" s="48"/>
    </row>
    <row r="237" spans="1:37" ht="20" x14ac:dyDescent="0.2">
      <c r="A237" s="18">
        <v>42342</v>
      </c>
      <c r="B237" s="1">
        <v>110.96690368652339</v>
      </c>
      <c r="C237" s="2">
        <v>51.419689178466797</v>
      </c>
      <c r="D237" s="2">
        <v>672.6400146484375</v>
      </c>
      <c r="E237" s="2">
        <v>766.80999755859375</v>
      </c>
      <c r="F237" s="2">
        <v>106.1800003051758</v>
      </c>
      <c r="G237" s="2">
        <v>130.92999267578119</v>
      </c>
      <c r="H237" s="2">
        <v>33.057304382324219</v>
      </c>
      <c r="I237" s="2">
        <v>65.419540405273438</v>
      </c>
      <c r="J237" s="2">
        <v>125.1699981689453</v>
      </c>
      <c r="K237" s="2">
        <v>566.20001220703125</v>
      </c>
      <c r="L237" s="2">
        <v>363.18301391601562</v>
      </c>
      <c r="M237" s="2">
        <v>0.20499999821186071</v>
      </c>
      <c r="N237" s="3">
        <v>2091.68994140625</v>
      </c>
      <c r="O237" s="1">
        <f t="shared" si="43"/>
        <v>3.3246683941607014E-2</v>
      </c>
      <c r="P237" s="1">
        <f t="shared" si="44"/>
        <v>3.1549772447579949E-2</v>
      </c>
      <c r="Q237" s="1">
        <f t="shared" si="45"/>
        <v>9.5910163578798446E-3</v>
      </c>
      <c r="R237" s="1">
        <f t="shared" si="46"/>
        <v>1.8962473686323644E-2</v>
      </c>
      <c r="S237" s="1">
        <f t="shared" si="47"/>
        <v>1.7244712580205102E-2</v>
      </c>
      <c r="T237" s="1">
        <f t="shared" si="48"/>
        <v>3.248951341777051E-2</v>
      </c>
      <c r="U237" s="1">
        <f t="shared" si="49"/>
        <v>4.0703171489321788E-2</v>
      </c>
      <c r="V237" s="1">
        <f t="shared" si="50"/>
        <v>-1.9294058161063443E-3</v>
      </c>
      <c r="W237" s="1">
        <f t="shared" si="51"/>
        <v>2.5479277998990302E-2</v>
      </c>
      <c r="X237" s="1">
        <f t="shared" si="52"/>
        <v>5.6639055713134656E-2</v>
      </c>
      <c r="Y237" s="1">
        <f t="shared" si="53"/>
        <v>5.9189798115166781E-3</v>
      </c>
      <c r="Z237" s="1">
        <f t="shared" si="54"/>
        <v>3.5353531932699633E-2</v>
      </c>
      <c r="AA237" s="24">
        <f t="shared" si="55"/>
        <v>2.0525669057385398E-2</v>
      </c>
      <c r="AF237" s="67"/>
    </row>
    <row r="238" spans="1:37" ht="20" x14ac:dyDescent="0.2">
      <c r="A238" s="18">
        <v>42345</v>
      </c>
      <c r="B238" s="1">
        <v>110.26771545410161</v>
      </c>
      <c r="C238" s="2">
        <v>51.327728271484382</v>
      </c>
      <c r="D238" s="2">
        <v>669.83001708984375</v>
      </c>
      <c r="E238" s="2">
        <v>763.25</v>
      </c>
      <c r="F238" s="2">
        <v>105.61000061035161</v>
      </c>
      <c r="G238" s="2">
        <v>125.36000061035161</v>
      </c>
      <c r="H238" s="2">
        <v>32.430435180664062</v>
      </c>
      <c r="I238" s="2">
        <v>64.61212158203125</v>
      </c>
      <c r="J238" s="2">
        <v>121.7900009155273</v>
      </c>
      <c r="K238" s="2">
        <v>554.45001220703125</v>
      </c>
      <c r="L238" s="2">
        <v>395.5360107421875</v>
      </c>
      <c r="M238" s="2">
        <v>0.23499999940395361</v>
      </c>
      <c r="N238" s="3">
        <v>2077.070068359375</v>
      </c>
      <c r="O238" s="1">
        <f t="shared" si="43"/>
        <v>-6.300871784230111E-3</v>
      </c>
      <c r="P238" s="1">
        <f t="shared" si="44"/>
        <v>-1.7884376286919634E-3</v>
      </c>
      <c r="Q238" s="1">
        <f t="shared" si="45"/>
        <v>-4.1775652613567082E-3</v>
      </c>
      <c r="R238" s="1">
        <f t="shared" si="46"/>
        <v>-4.6426071255307733E-3</v>
      </c>
      <c r="S238" s="1">
        <f t="shared" si="47"/>
        <v>-5.3682397173284713E-3</v>
      </c>
      <c r="T238" s="1">
        <f t="shared" si="48"/>
        <v>-4.2541758015846143E-2</v>
      </c>
      <c r="U238" s="1">
        <f t="shared" si="49"/>
        <v>-1.896310704617965E-2</v>
      </c>
      <c r="V238" s="1">
        <f t="shared" si="50"/>
        <v>-1.2342165937581306E-2</v>
      </c>
      <c r="W238" s="1">
        <f t="shared" si="51"/>
        <v>-2.700325399746295E-2</v>
      </c>
      <c r="X238" s="1">
        <f t="shared" si="52"/>
        <v>-2.0752383869083402E-2</v>
      </c>
      <c r="Y238" s="1">
        <f t="shared" si="53"/>
        <v>8.9081800597792693E-2</v>
      </c>
      <c r="Z238" s="1">
        <f t="shared" si="54"/>
        <v>0.14634147050620405</v>
      </c>
      <c r="AA238" s="24">
        <f t="shared" si="55"/>
        <v>-6.9895029647873974E-3</v>
      </c>
      <c r="AF238" s="67"/>
    </row>
    <row r="239" spans="1:37" ht="20" x14ac:dyDescent="0.2">
      <c r="A239" s="18">
        <v>42346</v>
      </c>
      <c r="B239" s="1">
        <v>110.22109222412109</v>
      </c>
      <c r="C239" s="2">
        <v>51.309326171875</v>
      </c>
      <c r="D239" s="2">
        <v>677.33001708984375</v>
      </c>
      <c r="E239" s="2">
        <v>762.3699951171875</v>
      </c>
      <c r="F239" s="2">
        <v>106.4899978637695</v>
      </c>
      <c r="G239" s="2">
        <v>126.98000335693359</v>
      </c>
      <c r="H239" s="2">
        <v>32.871200561523438</v>
      </c>
      <c r="I239" s="2">
        <v>65.419540405273438</v>
      </c>
      <c r="J239" s="2">
        <v>123.2900009155273</v>
      </c>
      <c r="K239" s="2">
        <v>547.25</v>
      </c>
      <c r="L239" s="2">
        <v>415.56298828125</v>
      </c>
      <c r="M239" s="2">
        <v>0.26800000667572021</v>
      </c>
      <c r="N239" s="3">
        <v>2063.590087890625</v>
      </c>
      <c r="O239" s="1">
        <f t="shared" si="43"/>
        <v>-4.2281849939951321E-4</v>
      </c>
      <c r="P239" s="1">
        <f t="shared" si="44"/>
        <v>-3.5852160672389388E-4</v>
      </c>
      <c r="Q239" s="1">
        <f t="shared" si="45"/>
        <v>1.119687056215346E-2</v>
      </c>
      <c r="R239" s="1">
        <f t="shared" si="46"/>
        <v>-1.1529706948083529E-3</v>
      </c>
      <c r="S239" s="1">
        <f t="shared" si="47"/>
        <v>8.3325182116478214E-3</v>
      </c>
      <c r="T239" s="1">
        <f t="shared" si="48"/>
        <v>1.2922804233364227E-2</v>
      </c>
      <c r="U239" s="1">
        <f t="shared" si="49"/>
        <v>1.3591102876170158E-2</v>
      </c>
      <c r="V239" s="1">
        <f t="shared" si="50"/>
        <v>1.2496398562258815E-2</v>
      </c>
      <c r="W239" s="1">
        <f t="shared" si="51"/>
        <v>1.2316282032384551E-2</v>
      </c>
      <c r="X239" s="1">
        <f t="shared" si="52"/>
        <v>-1.2985863555798338E-2</v>
      </c>
      <c r="Y239" s="1">
        <f t="shared" si="53"/>
        <v>5.0632501201303137E-2</v>
      </c>
      <c r="Z239" s="1">
        <f t="shared" si="54"/>
        <v>0.14042556321475219</v>
      </c>
      <c r="AA239" s="24">
        <f t="shared" si="55"/>
        <v>-6.4899016523778386E-3</v>
      </c>
      <c r="AF239" s="67"/>
    </row>
    <row r="240" spans="1:37" ht="20" x14ac:dyDescent="0.2">
      <c r="A240" s="18">
        <v>42347</v>
      </c>
      <c r="B240" s="1">
        <v>107.7878875732422</v>
      </c>
      <c r="C240" s="2">
        <v>50.564380645751953</v>
      </c>
      <c r="D240" s="2">
        <v>664.78997802734375</v>
      </c>
      <c r="E240" s="2">
        <v>751.6099853515625</v>
      </c>
      <c r="F240" s="2">
        <v>104.59999847412109</v>
      </c>
      <c r="G240" s="2">
        <v>124.1999969482422</v>
      </c>
      <c r="H240" s="2">
        <v>32.038654327392578</v>
      </c>
      <c r="I240" s="2">
        <v>65.546005249023438</v>
      </c>
      <c r="J240" s="2">
        <v>120.629997253418</v>
      </c>
      <c r="K240" s="2">
        <v>552.20001220703125</v>
      </c>
      <c r="L240" s="2">
        <v>417.56298828125</v>
      </c>
      <c r="M240" s="2">
        <v>0.24500000476837161</v>
      </c>
      <c r="N240" s="3">
        <v>2047.619995117188</v>
      </c>
      <c r="O240" s="1">
        <f t="shared" si="43"/>
        <v>-2.2075671741042746E-2</v>
      </c>
      <c r="P240" s="1">
        <f t="shared" si="44"/>
        <v>-1.4518715830093787E-2</v>
      </c>
      <c r="Q240" s="1">
        <f t="shared" si="45"/>
        <v>-1.8513927843296307E-2</v>
      </c>
      <c r="R240" s="1">
        <f t="shared" si="46"/>
        <v>-1.4113894610937594E-2</v>
      </c>
      <c r="S240" s="1">
        <f t="shared" si="47"/>
        <v>-1.7748139990257594E-2</v>
      </c>
      <c r="T240" s="1">
        <f t="shared" si="48"/>
        <v>-2.1893261420673826E-2</v>
      </c>
      <c r="U240" s="1">
        <f t="shared" si="49"/>
        <v>-2.5327527437661534E-2</v>
      </c>
      <c r="V240" s="1">
        <f t="shared" si="50"/>
        <v>1.9331356192133775E-3</v>
      </c>
      <c r="W240" s="1">
        <f t="shared" si="51"/>
        <v>-2.1575177567983106E-2</v>
      </c>
      <c r="X240" s="1">
        <f t="shared" si="52"/>
        <v>9.045248436786224E-3</v>
      </c>
      <c r="Y240" s="1">
        <f t="shared" si="53"/>
        <v>4.8127481426387675E-3</v>
      </c>
      <c r="Z240" s="1">
        <f t="shared" si="54"/>
        <v>-8.5820900501612951E-2</v>
      </c>
      <c r="AA240" s="24">
        <f t="shared" si="55"/>
        <v>-7.7389850179797604E-3</v>
      </c>
      <c r="AF240" s="67"/>
    </row>
    <row r="241" spans="1:32" ht="20" x14ac:dyDescent="0.2">
      <c r="A241" s="18">
        <v>42348</v>
      </c>
      <c r="B241" s="1">
        <v>108.30064392089839</v>
      </c>
      <c r="C241" s="2">
        <v>50.831092834472663</v>
      </c>
      <c r="D241" s="2">
        <v>662.32000732421875</v>
      </c>
      <c r="E241" s="2">
        <v>749.46002197265625</v>
      </c>
      <c r="F241" s="2">
        <v>105.4199981689453</v>
      </c>
      <c r="G241" s="2">
        <v>122.9100036621094</v>
      </c>
      <c r="H241" s="2">
        <v>32.303108215332031</v>
      </c>
      <c r="I241" s="2">
        <v>66.567428588867188</v>
      </c>
      <c r="J241" s="2">
        <v>121.870002746582</v>
      </c>
      <c r="K241" s="2">
        <v>541.4000244140625</v>
      </c>
      <c r="L241" s="2">
        <v>415.47900390625</v>
      </c>
      <c r="M241" s="2">
        <v>0.23000000417232511</v>
      </c>
      <c r="N241" s="3">
        <v>2052.22998046875</v>
      </c>
      <c r="O241" s="1">
        <f t="shared" si="43"/>
        <v>4.7570868972433011E-3</v>
      </c>
      <c r="P241" s="1">
        <f t="shared" si="44"/>
        <v>5.274704946734321E-3</v>
      </c>
      <c r="Q241" s="1">
        <f t="shared" si="45"/>
        <v>-3.715415070567496E-3</v>
      </c>
      <c r="R241" s="1">
        <f t="shared" si="46"/>
        <v>-2.8604774029187263E-3</v>
      </c>
      <c r="S241" s="1">
        <f t="shared" si="47"/>
        <v>7.8393853421239168E-3</v>
      </c>
      <c r="T241" s="1">
        <f t="shared" si="48"/>
        <v>-1.0386419628257926E-2</v>
      </c>
      <c r="U241" s="1">
        <f t="shared" si="49"/>
        <v>8.2542133398326722E-3</v>
      </c>
      <c r="V241" s="1">
        <f t="shared" si="50"/>
        <v>1.5583304214545901E-2</v>
      </c>
      <c r="W241" s="1">
        <f t="shared" si="51"/>
        <v>1.0279412429721191E-2</v>
      </c>
      <c r="X241" s="1">
        <f t="shared" si="52"/>
        <v>-1.9558108573383359E-2</v>
      </c>
      <c r="Y241" s="1">
        <f t="shared" si="53"/>
        <v>-4.9908263746698545E-3</v>
      </c>
      <c r="Z241" s="1">
        <f t="shared" si="54"/>
        <v>-6.1224491037164763E-2</v>
      </c>
      <c r="AA241" s="24">
        <f t="shared" si="55"/>
        <v>2.2513871531608665E-3</v>
      </c>
      <c r="AF241" s="67"/>
    </row>
    <row r="242" spans="1:32" ht="20" x14ac:dyDescent="0.2">
      <c r="A242" s="18">
        <v>42349</v>
      </c>
      <c r="B242" s="1">
        <v>105.51316833496089</v>
      </c>
      <c r="C242" s="2">
        <v>49.718269348144531</v>
      </c>
      <c r="D242" s="2">
        <v>640.1500244140625</v>
      </c>
      <c r="E242" s="2">
        <v>738.8699951171875</v>
      </c>
      <c r="F242" s="2">
        <v>102.120002746582</v>
      </c>
      <c r="G242" s="2">
        <v>118.9100036621094</v>
      </c>
      <c r="H242" s="2">
        <v>31.82316780090332</v>
      </c>
      <c r="I242" s="2">
        <v>64.495399475097656</v>
      </c>
      <c r="J242" s="2">
        <v>117.63999938964839</v>
      </c>
      <c r="K242" s="2">
        <v>543.95001220703125</v>
      </c>
      <c r="L242" s="2">
        <v>451.93798828125</v>
      </c>
      <c r="M242" s="2">
        <v>0.21299999952316279</v>
      </c>
      <c r="N242" s="3">
        <v>2012.369995117188</v>
      </c>
      <c r="O242" s="1">
        <f t="shared" si="43"/>
        <v>-2.5738310364742056E-2</v>
      </c>
      <c r="P242" s="1">
        <f t="shared" si="44"/>
        <v>-2.1892574490813166E-2</v>
      </c>
      <c r="Q242" s="1">
        <f t="shared" si="45"/>
        <v>-3.3473219387895714E-2</v>
      </c>
      <c r="R242" s="1">
        <f t="shared" si="46"/>
        <v>-1.4130209143904282E-2</v>
      </c>
      <c r="S242" s="1">
        <f t="shared" si="47"/>
        <v>-3.1303315117448105E-2</v>
      </c>
      <c r="T242" s="1">
        <f t="shared" si="48"/>
        <v>-3.2544137017490926E-2</v>
      </c>
      <c r="U242" s="1">
        <f t="shared" si="49"/>
        <v>-1.4857406638068227E-2</v>
      </c>
      <c r="V242" s="1">
        <f t="shared" si="50"/>
        <v>-3.1126771120554619E-2</v>
      </c>
      <c r="W242" s="1">
        <f t="shared" si="51"/>
        <v>-3.4709143034398093E-2</v>
      </c>
      <c r="X242" s="1">
        <f t="shared" si="52"/>
        <v>4.7099883228274297E-3</v>
      </c>
      <c r="Y242" s="1">
        <f t="shared" si="53"/>
        <v>8.7751689091915441E-2</v>
      </c>
      <c r="Z242" s="1">
        <f t="shared" si="54"/>
        <v>-7.3913062351186887E-2</v>
      </c>
      <c r="AA242" s="24">
        <f t="shared" si="55"/>
        <v>-1.9422767297482713E-2</v>
      </c>
      <c r="AF242" s="67"/>
    </row>
    <row r="243" spans="1:32" ht="20" x14ac:dyDescent="0.2">
      <c r="A243" s="18">
        <v>42352</v>
      </c>
      <c r="B243" s="1">
        <v>104.8605880737305</v>
      </c>
      <c r="C243" s="2">
        <v>50.711536407470703</v>
      </c>
      <c r="D243" s="2">
        <v>657.90997314453125</v>
      </c>
      <c r="E243" s="2">
        <v>747.77001953125</v>
      </c>
      <c r="F243" s="2">
        <v>104.6600036621094</v>
      </c>
      <c r="G243" s="2">
        <v>120.6699981689453</v>
      </c>
      <c r="H243" s="2">
        <v>31.901519775390621</v>
      </c>
      <c r="I243" s="2">
        <v>63.678260803222663</v>
      </c>
      <c r="J243" s="2">
        <v>115.6999969482422</v>
      </c>
      <c r="K243" s="2">
        <v>547.75</v>
      </c>
      <c r="L243" s="2">
        <v>444.1820068359375</v>
      </c>
      <c r="M243" s="2">
        <v>0.19799999892711639</v>
      </c>
      <c r="N243" s="3">
        <v>2021.93994140625</v>
      </c>
      <c r="O243" s="1">
        <f t="shared" si="43"/>
        <v>-6.1848229138444788E-3</v>
      </c>
      <c r="P243" s="1">
        <f t="shared" si="44"/>
        <v>1.9977908972876213E-2</v>
      </c>
      <c r="Q243" s="1">
        <f t="shared" si="45"/>
        <v>2.7743416469794946E-2</v>
      </c>
      <c r="R243" s="1">
        <f t="shared" si="46"/>
        <v>1.2045453832038477E-2</v>
      </c>
      <c r="S243" s="1">
        <f t="shared" si="47"/>
        <v>2.4872707081986523E-2</v>
      </c>
      <c r="T243" s="1">
        <f t="shared" si="48"/>
        <v>1.4801063431442163E-2</v>
      </c>
      <c r="U243" s="1">
        <f t="shared" si="49"/>
        <v>2.4621048092225983E-3</v>
      </c>
      <c r="V243" s="1">
        <f t="shared" si="50"/>
        <v>-1.2669720298274845E-2</v>
      </c>
      <c r="W243" s="1">
        <f t="shared" si="51"/>
        <v>-1.6491010298125719E-2</v>
      </c>
      <c r="X243" s="1">
        <f t="shared" si="52"/>
        <v>6.9859136091396934E-3</v>
      </c>
      <c r="Y243" s="1">
        <f t="shared" si="53"/>
        <v>-1.7161605455671025E-2</v>
      </c>
      <c r="Z243" s="1">
        <f t="shared" si="54"/>
        <v>-7.0422538167260518E-2</v>
      </c>
      <c r="AA243" s="24">
        <f t="shared" si="55"/>
        <v>4.7555600174333801E-3</v>
      </c>
      <c r="AF243" s="67"/>
    </row>
    <row r="244" spans="1:32" ht="20" x14ac:dyDescent="0.2">
      <c r="A244" s="18">
        <v>42353</v>
      </c>
      <c r="B244" s="1">
        <v>103.0054092407227</v>
      </c>
      <c r="C244" s="2">
        <v>50.766716003417969</v>
      </c>
      <c r="D244" s="2">
        <v>658.6400146484375</v>
      </c>
      <c r="E244" s="2">
        <v>743.4000244140625</v>
      </c>
      <c r="F244" s="2">
        <v>104.5500030517578</v>
      </c>
      <c r="G244" s="2">
        <v>118.59999847412109</v>
      </c>
      <c r="H244" s="2">
        <v>32.293319702148438</v>
      </c>
      <c r="I244" s="2">
        <v>63.872829437255859</v>
      </c>
      <c r="J244" s="2">
        <v>117.2799987792969</v>
      </c>
      <c r="K244" s="2">
        <v>565.95001220703125</v>
      </c>
      <c r="L244" s="2">
        <v>465.32101440429688</v>
      </c>
      <c r="M244" s="2">
        <v>0.25</v>
      </c>
      <c r="N244" s="3">
        <v>2043.410034179688</v>
      </c>
      <c r="O244" s="1">
        <f t="shared" si="43"/>
        <v>-1.7691859897861373E-2</v>
      </c>
      <c r="P244" s="1">
        <f t="shared" si="44"/>
        <v>1.0881073589230628E-3</v>
      </c>
      <c r="Q244" s="1">
        <f t="shared" si="45"/>
        <v>1.109637387645801E-3</v>
      </c>
      <c r="R244" s="1">
        <f t="shared" si="46"/>
        <v>-5.8440362719099914E-3</v>
      </c>
      <c r="S244" s="1">
        <f t="shared" si="47"/>
        <v>-1.051028153092104E-3</v>
      </c>
      <c r="T244" s="1">
        <f t="shared" si="48"/>
        <v>-1.7154219990341613E-2</v>
      </c>
      <c r="U244" s="1">
        <f t="shared" si="49"/>
        <v>1.2281544249815202E-2</v>
      </c>
      <c r="V244" s="1">
        <f t="shared" si="50"/>
        <v>3.0554954167867354E-3</v>
      </c>
      <c r="W244" s="1">
        <f t="shared" si="51"/>
        <v>1.3656023100514947E-2</v>
      </c>
      <c r="X244" s="1">
        <f t="shared" si="52"/>
        <v>3.322685934647418E-2</v>
      </c>
      <c r="Y244" s="1">
        <f t="shared" si="53"/>
        <v>4.7590868704790346E-2</v>
      </c>
      <c r="Z244" s="1">
        <f t="shared" si="54"/>
        <v>0.26262626946793444</v>
      </c>
      <c r="AA244" s="24">
        <f t="shared" si="55"/>
        <v>1.061856108273207E-2</v>
      </c>
      <c r="AF244" s="67"/>
    </row>
    <row r="245" spans="1:32" ht="20" x14ac:dyDescent="0.2">
      <c r="A245" s="18">
        <v>42354</v>
      </c>
      <c r="B245" s="1">
        <v>103.7978134155273</v>
      </c>
      <c r="C245" s="2">
        <v>51.622020721435547</v>
      </c>
      <c r="D245" s="2">
        <v>675.77001953125</v>
      </c>
      <c r="E245" s="2">
        <v>758.09002685546875</v>
      </c>
      <c r="F245" s="2">
        <v>106.7900009155273</v>
      </c>
      <c r="G245" s="2">
        <v>122.63999938964839</v>
      </c>
      <c r="H245" s="2">
        <v>32.489204406738281</v>
      </c>
      <c r="I245" s="2">
        <v>63.678260803222663</v>
      </c>
      <c r="J245" s="2">
        <v>118.5299987792969</v>
      </c>
      <c r="K245" s="2">
        <v>570.95001220703125</v>
      </c>
      <c r="L245" s="2">
        <v>454.93399047851562</v>
      </c>
      <c r="M245" s="2">
        <v>0.23499999940395361</v>
      </c>
      <c r="N245" s="3">
        <v>2073.070068359375</v>
      </c>
      <c r="O245" s="1">
        <f t="shared" si="43"/>
        <v>7.6928404114464666E-3</v>
      </c>
      <c r="P245" s="1">
        <f t="shared" si="44"/>
        <v>1.6847745636333622E-2</v>
      </c>
      <c r="Q245" s="1">
        <f t="shared" si="45"/>
        <v>2.6008144816339396E-2</v>
      </c>
      <c r="R245" s="1">
        <f t="shared" si="46"/>
        <v>1.9760562226218248E-2</v>
      </c>
      <c r="S245" s="1">
        <f t="shared" si="47"/>
        <v>2.142513437001603E-2</v>
      </c>
      <c r="T245" s="1">
        <f t="shared" si="48"/>
        <v>3.4064089102065598E-2</v>
      </c>
      <c r="U245" s="1">
        <f t="shared" si="49"/>
        <v>6.0657964680173038E-3</v>
      </c>
      <c r="V245" s="1">
        <f t="shared" si="50"/>
        <v>-3.0461878039131918E-3</v>
      </c>
      <c r="W245" s="1">
        <f t="shared" si="51"/>
        <v>1.0658253862641187E-2</v>
      </c>
      <c r="X245" s="1">
        <f t="shared" si="52"/>
        <v>8.8347025216972686E-3</v>
      </c>
      <c r="Y245" s="1">
        <f t="shared" si="53"/>
        <v>-2.2322275599520713E-2</v>
      </c>
      <c r="Z245" s="1">
        <f t="shared" si="54"/>
        <v>-6.0000002384185569E-2</v>
      </c>
      <c r="AA245" s="24">
        <f t="shared" si="55"/>
        <v>1.4514969430300395E-2</v>
      </c>
      <c r="AF245" s="67"/>
    </row>
    <row r="246" spans="1:32" ht="20" x14ac:dyDescent="0.2">
      <c r="A246" s="18">
        <v>42355</v>
      </c>
      <c r="B246" s="1">
        <v>101.5976867675781</v>
      </c>
      <c r="C246" s="2">
        <v>51.226551055908203</v>
      </c>
      <c r="D246" s="2">
        <v>670.6500244140625</v>
      </c>
      <c r="E246" s="2">
        <v>749.42999267578125</v>
      </c>
      <c r="F246" s="2">
        <v>106.2200012207031</v>
      </c>
      <c r="G246" s="2">
        <v>122.5100021362305</v>
      </c>
      <c r="H246" s="2">
        <v>31.999471664428711</v>
      </c>
      <c r="I246" s="2">
        <v>62.977863311767578</v>
      </c>
      <c r="J246" s="2">
        <v>117.94000244140619</v>
      </c>
      <c r="K246" s="2">
        <v>556.79998779296875</v>
      </c>
      <c r="L246" s="2">
        <v>456.0780029296875</v>
      </c>
      <c r="M246" s="2">
        <v>0.21299999952316279</v>
      </c>
      <c r="N246" s="3">
        <v>2041.890014648438</v>
      </c>
      <c r="O246" s="1">
        <f t="shared" si="43"/>
        <v>-2.1196271631865438E-2</v>
      </c>
      <c r="P246" s="1">
        <f t="shared" si="44"/>
        <v>-7.6608714653265686E-3</v>
      </c>
      <c r="Q246" s="1">
        <f t="shared" si="45"/>
        <v>-7.5765348701604118E-3</v>
      </c>
      <c r="R246" s="1">
        <f t="shared" si="46"/>
        <v>-1.1423490446918372E-2</v>
      </c>
      <c r="S246" s="1">
        <f t="shared" si="47"/>
        <v>-5.3375755214674081E-3</v>
      </c>
      <c r="T246" s="1">
        <f t="shared" si="48"/>
        <v>-1.05999065610618E-3</v>
      </c>
      <c r="U246" s="1">
        <f t="shared" si="49"/>
        <v>-1.5073706828228728E-2</v>
      </c>
      <c r="V246" s="1">
        <f t="shared" si="50"/>
        <v>-1.0999004725010364E-2</v>
      </c>
      <c r="W246" s="1">
        <f t="shared" si="51"/>
        <v>-4.9776119460633872E-3</v>
      </c>
      <c r="X246" s="1">
        <f t="shared" si="52"/>
        <v>-2.4783298207429749E-2</v>
      </c>
      <c r="Y246" s="1">
        <f t="shared" si="53"/>
        <v>2.5146778985860596E-3</v>
      </c>
      <c r="Z246" s="1">
        <f t="shared" si="54"/>
        <v>-9.3617021006769829E-2</v>
      </c>
      <c r="AA246" s="24">
        <f t="shared" si="55"/>
        <v>-1.5040520909943456E-2</v>
      </c>
      <c r="AF246" s="67"/>
    </row>
    <row r="247" spans="1:32" ht="20" x14ac:dyDescent="0.2">
      <c r="A247" s="18">
        <v>42356</v>
      </c>
      <c r="B247" s="1">
        <v>98.847518920898438</v>
      </c>
      <c r="C247" s="2">
        <v>49.782642364501953</v>
      </c>
      <c r="D247" s="2">
        <v>664.1400146484375</v>
      </c>
      <c r="E247" s="2">
        <v>739.30999755859375</v>
      </c>
      <c r="F247" s="2">
        <v>104.0400009155273</v>
      </c>
      <c r="G247" s="2">
        <v>118.01999664306641</v>
      </c>
      <c r="H247" s="2">
        <v>31.480350494384769</v>
      </c>
      <c r="I247" s="2">
        <v>62.7152099609375</v>
      </c>
      <c r="J247" s="2">
        <v>116.5100021362305</v>
      </c>
      <c r="K247" s="2">
        <v>558.29998779296875</v>
      </c>
      <c r="L247" s="2">
        <v>463.61599731445312</v>
      </c>
      <c r="M247" s="2">
        <v>0.17499999701976779</v>
      </c>
      <c r="N247" s="3">
        <v>2005.550048828125</v>
      </c>
      <c r="O247" s="1">
        <f t="shared" si="43"/>
        <v>-2.7069197480560137E-2</v>
      </c>
      <c r="P247" s="1">
        <f t="shared" si="44"/>
        <v>-2.8186724689514664E-2</v>
      </c>
      <c r="Q247" s="1">
        <f t="shared" si="45"/>
        <v>-9.707014879053677E-3</v>
      </c>
      <c r="R247" s="1">
        <f t="shared" si="46"/>
        <v>-1.3503589682946737E-2</v>
      </c>
      <c r="S247" s="1">
        <f t="shared" si="47"/>
        <v>-2.0523444550204939E-2</v>
      </c>
      <c r="T247" s="1">
        <f t="shared" si="48"/>
        <v>-3.6650113581511712E-2</v>
      </c>
      <c r="U247" s="1">
        <f t="shared" si="49"/>
        <v>-1.6222804410268021E-2</v>
      </c>
      <c r="V247" s="1">
        <f t="shared" si="50"/>
        <v>-4.1705662437264701E-3</v>
      </c>
      <c r="W247" s="1">
        <f t="shared" si="51"/>
        <v>-1.2124811561591509E-2</v>
      </c>
      <c r="X247" s="1">
        <f t="shared" si="52"/>
        <v>2.6939655763027481E-3</v>
      </c>
      <c r="Y247" s="1">
        <f t="shared" si="53"/>
        <v>1.6527862199764431E-2</v>
      </c>
      <c r="Z247" s="1">
        <f t="shared" si="54"/>
        <v>-0.17840376802096036</v>
      </c>
      <c r="AA247" s="24">
        <f t="shared" si="55"/>
        <v>-1.7797220006764092E-2</v>
      </c>
      <c r="AF247" s="67"/>
    </row>
    <row r="248" spans="1:32" ht="20" x14ac:dyDescent="0.2">
      <c r="A248" s="18">
        <v>42359</v>
      </c>
      <c r="B248" s="1">
        <v>100.059455871582</v>
      </c>
      <c r="C248" s="2">
        <v>50.426433563232422</v>
      </c>
      <c r="D248" s="2">
        <v>664.510009765625</v>
      </c>
      <c r="E248" s="2">
        <v>747.77001953125</v>
      </c>
      <c r="F248" s="2">
        <v>104.76999664306641</v>
      </c>
      <c r="G248" s="2">
        <v>116.629997253418</v>
      </c>
      <c r="H248" s="2">
        <v>32.224754333496087</v>
      </c>
      <c r="I248" s="2">
        <v>65.769744873046875</v>
      </c>
      <c r="J248" s="2">
        <v>120.55999755859381</v>
      </c>
      <c r="K248" s="2">
        <v>552.75</v>
      </c>
      <c r="L248" s="2">
        <v>438.63900756835938</v>
      </c>
      <c r="M248" s="2">
        <v>0.15299999713897711</v>
      </c>
      <c r="N248" s="3">
        <v>2021.150024414062</v>
      </c>
      <c r="O248" s="1">
        <f t="shared" si="43"/>
        <v>1.2260671425181613E-2</v>
      </c>
      <c r="P248" s="1">
        <f t="shared" si="44"/>
        <v>1.2932041534009286E-2</v>
      </c>
      <c r="Q248" s="1">
        <f t="shared" si="45"/>
        <v>5.5710408803388844E-4</v>
      </c>
      <c r="R248" s="1">
        <f t="shared" si="46"/>
        <v>1.1443132110472654E-2</v>
      </c>
      <c r="S248" s="1">
        <f t="shared" si="47"/>
        <v>7.0164909757335359E-3</v>
      </c>
      <c r="T248" s="1">
        <f t="shared" si="48"/>
        <v>-1.1777659965982346E-2</v>
      </c>
      <c r="U248" s="1">
        <f t="shared" si="49"/>
        <v>2.3646618523008422E-2</v>
      </c>
      <c r="V248" s="1">
        <f t="shared" si="50"/>
        <v>4.8704850290892887E-2</v>
      </c>
      <c r="W248" s="1">
        <f t="shared" si="51"/>
        <v>3.4760924797064385E-2</v>
      </c>
      <c r="X248" s="1">
        <f t="shared" si="52"/>
        <v>-9.9408703462605663E-3</v>
      </c>
      <c r="Y248" s="1">
        <f t="shared" si="53"/>
        <v>-5.387430522409864E-2</v>
      </c>
      <c r="Z248" s="1">
        <f t="shared" si="54"/>
        <v>-0.12571428717399113</v>
      </c>
      <c r="AA248" s="24">
        <f t="shared" si="55"/>
        <v>7.7784025360285725E-3</v>
      </c>
      <c r="AF248" s="67"/>
    </row>
    <row r="249" spans="1:32" x14ac:dyDescent="0.2">
      <c r="A249" s="18">
        <v>42360</v>
      </c>
      <c r="B249" s="1">
        <v>99.966232299804688</v>
      </c>
      <c r="C249" s="2">
        <v>50.904655456542969</v>
      </c>
      <c r="D249" s="2">
        <v>663.1500244140625</v>
      </c>
      <c r="E249" s="2">
        <v>750</v>
      </c>
      <c r="F249" s="2">
        <v>105.5100021362305</v>
      </c>
      <c r="G249" s="2">
        <v>116.2399978637695</v>
      </c>
      <c r="H249" s="2">
        <v>32.254135131835938</v>
      </c>
      <c r="I249" s="2">
        <v>65.040153503417969</v>
      </c>
      <c r="J249" s="2">
        <v>122.7399978637695</v>
      </c>
      <c r="K249" s="2">
        <v>554.9000244140625</v>
      </c>
      <c r="L249" s="2">
        <v>436.57199096679688</v>
      </c>
      <c r="M249" s="2">
        <v>0.193000003695488</v>
      </c>
      <c r="N249" s="3">
        <v>2038.969970703125</v>
      </c>
      <c r="O249" s="1">
        <f t="shared" si="43"/>
        <v>-9.3168177825153631E-4</v>
      </c>
      <c r="P249" s="1">
        <f t="shared" si="44"/>
        <v>9.4835557369108425E-3</v>
      </c>
      <c r="Q249" s="1">
        <f t="shared" si="45"/>
        <v>-2.0465987443021305E-3</v>
      </c>
      <c r="R249" s="1">
        <f t="shared" si="46"/>
        <v>2.9821742119962025E-3</v>
      </c>
      <c r="S249" s="1">
        <f t="shared" si="47"/>
        <v>7.0631432363710278E-3</v>
      </c>
      <c r="T249" s="1">
        <f t="shared" si="48"/>
        <v>-3.3439029309165758E-3</v>
      </c>
      <c r="U249" s="1">
        <f t="shared" si="49"/>
        <v>9.1174623197387561E-4</v>
      </c>
      <c r="V249" s="1">
        <f t="shared" si="50"/>
        <v>-1.1093115398838949E-2</v>
      </c>
      <c r="W249" s="1">
        <f t="shared" si="51"/>
        <v>1.8082285578316926E-2</v>
      </c>
      <c r="X249" s="1">
        <f t="shared" si="52"/>
        <v>3.8896868639755056E-3</v>
      </c>
      <c r="Y249" s="1">
        <f t="shared" si="53"/>
        <v>-4.712341050152391E-3</v>
      </c>
      <c r="Z249" s="1">
        <f t="shared" si="54"/>
        <v>0.26143795623850252</v>
      </c>
      <c r="AA249" s="24">
        <f t="shared" si="55"/>
        <v>8.8167360531432593E-3</v>
      </c>
    </row>
    <row r="250" spans="1:32" x14ac:dyDescent="0.2">
      <c r="A250" s="18">
        <v>42361</v>
      </c>
      <c r="B250" s="1">
        <v>101.25274658203119</v>
      </c>
      <c r="C250" s="2">
        <v>51.336910247802727</v>
      </c>
      <c r="D250" s="2">
        <v>663.70001220703125</v>
      </c>
      <c r="E250" s="2">
        <v>750.30999755859375</v>
      </c>
      <c r="F250" s="2">
        <v>104.629997253418</v>
      </c>
      <c r="G250" s="2">
        <v>118.1600036621094</v>
      </c>
      <c r="H250" s="2">
        <v>32.3814697265625</v>
      </c>
      <c r="I250" s="2">
        <v>67.647216796875</v>
      </c>
      <c r="J250" s="2">
        <v>123.8000030517578</v>
      </c>
      <c r="K250" s="2">
        <v>553.45001220703125</v>
      </c>
      <c r="L250" s="2">
        <v>442.4010009765625</v>
      </c>
      <c r="M250" s="2">
        <v>0.18999999761581421</v>
      </c>
      <c r="N250" s="3">
        <v>2064.2900390625</v>
      </c>
      <c r="O250" s="1">
        <f t="shared" si="43"/>
        <v>1.2869488552576192E-2</v>
      </c>
      <c r="P250" s="1">
        <f t="shared" si="44"/>
        <v>8.491458932057272E-3</v>
      </c>
      <c r="Q250" s="1">
        <f t="shared" si="45"/>
        <v>8.2935651469617788E-4</v>
      </c>
      <c r="R250" s="1">
        <f t="shared" si="46"/>
        <v>4.1333007812505151E-4</v>
      </c>
      <c r="S250" s="1">
        <f t="shared" si="47"/>
        <v>-8.3404877736261707E-3</v>
      </c>
      <c r="T250" s="1">
        <f t="shared" si="48"/>
        <v>1.6517600082805339E-2</v>
      </c>
      <c r="U250" s="1">
        <f t="shared" si="49"/>
        <v>3.9478533281420702E-3</v>
      </c>
      <c r="V250" s="1">
        <f t="shared" si="50"/>
        <v>4.0083904373319657E-2</v>
      </c>
      <c r="W250" s="1">
        <f t="shared" si="51"/>
        <v>8.6361838556068271E-3</v>
      </c>
      <c r="X250" s="1">
        <f t="shared" si="52"/>
        <v>-2.6131053221025713E-3</v>
      </c>
      <c r="Y250" s="1">
        <f t="shared" si="53"/>
        <v>1.3351772743957158E-2</v>
      </c>
      <c r="Z250" s="1">
        <f t="shared" si="54"/>
        <v>-1.5544072654045893E-2</v>
      </c>
      <c r="AA250" s="24">
        <f t="shared" si="55"/>
        <v>1.2418068300752649E-2</v>
      </c>
    </row>
    <row r="251" spans="1:32" x14ac:dyDescent="0.2">
      <c r="A251" s="18">
        <v>42362</v>
      </c>
      <c r="B251" s="1">
        <v>100.7120361328125</v>
      </c>
      <c r="C251" s="2">
        <v>51.198963165283203</v>
      </c>
      <c r="D251" s="2">
        <v>662.78997802734375</v>
      </c>
      <c r="E251" s="2">
        <v>748.4000244140625</v>
      </c>
      <c r="F251" s="2">
        <v>105.01999664306641</v>
      </c>
      <c r="G251" s="2">
        <v>117.3300018310547</v>
      </c>
      <c r="H251" s="2">
        <v>32.489204406738281</v>
      </c>
      <c r="I251" s="2">
        <v>67.044082641601562</v>
      </c>
      <c r="J251" s="2">
        <v>124.8399963378906</v>
      </c>
      <c r="K251" s="2">
        <v>559.5</v>
      </c>
      <c r="L251" s="2">
        <v>454.9849853515625</v>
      </c>
      <c r="M251" s="2">
        <v>0.18299999833106989</v>
      </c>
      <c r="N251" s="3">
        <v>2060.989990234375</v>
      </c>
      <c r="O251" s="1">
        <f t="shared" si="43"/>
        <v>-5.3402052534015088E-3</v>
      </c>
      <c r="P251" s="1">
        <f t="shared" si="44"/>
        <v>-2.6870935912125526E-3</v>
      </c>
      <c r="Q251" s="1">
        <f t="shared" si="45"/>
        <v>-1.3711528747172297E-3</v>
      </c>
      <c r="R251" s="1">
        <f t="shared" si="46"/>
        <v>-2.5455786951340542E-3</v>
      </c>
      <c r="S251" s="1">
        <f t="shared" si="47"/>
        <v>3.7274146983279355E-3</v>
      </c>
      <c r="T251" s="1">
        <f t="shared" si="48"/>
        <v>-7.0243890092300809E-3</v>
      </c>
      <c r="U251" s="1">
        <f t="shared" si="49"/>
        <v>3.3270472614590485E-3</v>
      </c>
      <c r="V251" s="1">
        <f t="shared" si="50"/>
        <v>-8.9158753875192565E-3</v>
      </c>
      <c r="W251" s="1">
        <f t="shared" si="51"/>
        <v>8.4005917649130346E-3</v>
      </c>
      <c r="X251" s="1">
        <f t="shared" si="52"/>
        <v>1.0931407822799999E-2</v>
      </c>
      <c r="Y251" s="1">
        <f t="shared" si="53"/>
        <v>2.8444746614998406E-2</v>
      </c>
      <c r="Z251" s="1">
        <f t="shared" si="54"/>
        <v>-3.6842101960961715E-2</v>
      </c>
      <c r="AA251" s="24">
        <f t="shared" si="55"/>
        <v>-1.598636221499028E-3</v>
      </c>
    </row>
    <row r="252" spans="1:32" x14ac:dyDescent="0.2">
      <c r="A252" s="18">
        <v>42366</v>
      </c>
      <c r="B252" s="1">
        <v>99.584007263183594</v>
      </c>
      <c r="C252" s="2">
        <v>51.45648193359375</v>
      </c>
      <c r="D252" s="2">
        <v>675.20001220703125</v>
      </c>
      <c r="E252" s="2">
        <v>762.510009765625</v>
      </c>
      <c r="F252" s="2">
        <v>105.9300003051758</v>
      </c>
      <c r="G252" s="2">
        <v>117.11000061035161</v>
      </c>
      <c r="H252" s="2">
        <v>32.459827423095703</v>
      </c>
      <c r="I252" s="2">
        <v>66.188041687011719</v>
      </c>
      <c r="J252" s="2">
        <v>123.9499969482422</v>
      </c>
      <c r="K252" s="2">
        <v>552</v>
      </c>
      <c r="L252" s="2">
        <v>422.27899169921881</v>
      </c>
      <c r="M252" s="2">
        <v>0.18999999761581421</v>
      </c>
      <c r="N252" s="3">
        <v>2056.5</v>
      </c>
      <c r="O252" s="1">
        <f t="shared" si="43"/>
        <v>-1.120053682701172E-2</v>
      </c>
      <c r="P252" s="1">
        <f t="shared" si="44"/>
        <v>5.029765299723099E-3</v>
      </c>
      <c r="Q252" s="1">
        <f t="shared" si="45"/>
        <v>1.8723931548608075E-2</v>
      </c>
      <c r="R252" s="1">
        <f t="shared" si="46"/>
        <v>1.8853534061024968E-2</v>
      </c>
      <c r="S252" s="1">
        <f t="shared" si="47"/>
        <v>8.6650513349588731E-3</v>
      </c>
      <c r="T252" s="1">
        <f t="shared" si="48"/>
        <v>-1.8750636433115808E-3</v>
      </c>
      <c r="U252" s="1">
        <f t="shared" si="49"/>
        <v>-9.0420754152065186E-4</v>
      </c>
      <c r="V252" s="1">
        <f t="shared" si="50"/>
        <v>-1.2768329744565099E-2</v>
      </c>
      <c r="W252" s="1">
        <f t="shared" si="51"/>
        <v>-7.1291206004165941E-3</v>
      </c>
      <c r="X252" s="1">
        <f t="shared" si="52"/>
        <v>-1.3404825737265424E-2</v>
      </c>
      <c r="Y252" s="1">
        <f t="shared" si="53"/>
        <v>-7.1883676836219323E-2</v>
      </c>
      <c r="Z252" s="1">
        <f t="shared" si="54"/>
        <v>3.8251362560563829E-2</v>
      </c>
      <c r="AA252" s="24">
        <f t="shared" si="55"/>
        <v>-2.1785599423820301E-3</v>
      </c>
    </row>
    <row r="253" spans="1:32" x14ac:dyDescent="0.2">
      <c r="A253" s="18">
        <v>42367</v>
      </c>
      <c r="B253" s="1">
        <v>101.3739395141602</v>
      </c>
      <c r="C253" s="2">
        <v>52.008289337158203</v>
      </c>
      <c r="D253" s="2">
        <v>693.969970703125</v>
      </c>
      <c r="E253" s="2">
        <v>776.5999755859375</v>
      </c>
      <c r="F253" s="2">
        <v>107.2600021362305</v>
      </c>
      <c r="G253" s="2">
        <v>119.120002746582</v>
      </c>
      <c r="H253" s="2">
        <v>32.988739013671882</v>
      </c>
      <c r="I253" s="2">
        <v>67.1121826171875</v>
      </c>
      <c r="J253" s="2">
        <v>127.870002746582</v>
      </c>
      <c r="K253" s="2">
        <v>555.45001220703125</v>
      </c>
      <c r="L253" s="2">
        <v>432.98300170898438</v>
      </c>
      <c r="M253" s="2">
        <v>0.21500000357627869</v>
      </c>
      <c r="N253" s="3">
        <v>2078.360107421875</v>
      </c>
      <c r="O253" s="1">
        <f t="shared" si="43"/>
        <v>1.7974093432955751E-2</v>
      </c>
      <c r="P253" s="1">
        <f t="shared" si="44"/>
        <v>1.0723768567710845E-2</v>
      </c>
      <c r="Q253" s="1">
        <f t="shared" si="45"/>
        <v>2.7799108644474435E-2</v>
      </c>
      <c r="R253" s="1">
        <f t="shared" si="46"/>
        <v>1.8478401122423715E-2</v>
      </c>
      <c r="S253" s="1">
        <f t="shared" si="47"/>
        <v>1.2555478402936693E-2</v>
      </c>
      <c r="T253" s="1">
        <f t="shared" si="48"/>
        <v>1.7163368847704863E-2</v>
      </c>
      <c r="U253" s="1">
        <f t="shared" si="49"/>
        <v>1.6294343887973017E-2</v>
      </c>
      <c r="V253" s="1">
        <f t="shared" si="50"/>
        <v>1.39623549303034E-2</v>
      </c>
      <c r="W253" s="1">
        <f t="shared" si="51"/>
        <v>3.1625703064572797E-2</v>
      </c>
      <c r="X253" s="1">
        <f t="shared" si="52"/>
        <v>6.2500221141870149E-3</v>
      </c>
      <c r="Y253" s="1">
        <f t="shared" si="53"/>
        <v>2.5348194487946119E-2</v>
      </c>
      <c r="Z253" s="1">
        <f t="shared" si="54"/>
        <v>0.13157898039038529</v>
      </c>
      <c r="AA253" s="24">
        <f t="shared" si="55"/>
        <v>1.0629762908764828E-2</v>
      </c>
    </row>
    <row r="254" spans="1:32" x14ac:dyDescent="0.2">
      <c r="A254" s="18">
        <v>42368</v>
      </c>
      <c r="B254" s="1">
        <v>100.0501327514648</v>
      </c>
      <c r="C254" s="2">
        <v>51.787559509277337</v>
      </c>
      <c r="D254" s="2">
        <v>689.07000732421875</v>
      </c>
      <c r="E254" s="2">
        <v>771</v>
      </c>
      <c r="F254" s="2">
        <v>106.2200012207031</v>
      </c>
      <c r="G254" s="2">
        <v>116.7099990844727</v>
      </c>
      <c r="H254" s="2">
        <v>32.704700469970703</v>
      </c>
      <c r="I254" s="2">
        <v>66.577156066894531</v>
      </c>
      <c r="J254" s="2">
        <v>126.40000152587891</v>
      </c>
      <c r="K254" s="2">
        <v>547.75</v>
      </c>
      <c r="L254" s="2">
        <v>426.6199951171875</v>
      </c>
      <c r="M254" s="2">
        <v>0.1949999928474426</v>
      </c>
      <c r="N254" s="3">
        <v>2063.360107421875</v>
      </c>
      <c r="O254" s="1">
        <f t="shared" si="43"/>
        <v>-1.3058649678998502E-2</v>
      </c>
      <c r="P254" s="1">
        <f t="shared" si="44"/>
        <v>-4.2441278245074487E-3</v>
      </c>
      <c r="Q254" s="1">
        <f t="shared" si="45"/>
        <v>-7.0607714825782208E-3</v>
      </c>
      <c r="R254" s="1">
        <f t="shared" si="46"/>
        <v>-7.2108881817982695E-3</v>
      </c>
      <c r="S254" s="1">
        <f t="shared" si="47"/>
        <v>-9.6960739773853666E-3</v>
      </c>
      <c r="T254" s="1">
        <f t="shared" si="48"/>
        <v>-2.0231729403468734E-2</v>
      </c>
      <c r="U254" s="1">
        <f t="shared" si="49"/>
        <v>-8.6101667476122801E-3</v>
      </c>
      <c r="V254" s="1">
        <f t="shared" si="50"/>
        <v>-7.9721226374769305E-3</v>
      </c>
      <c r="W254" s="1">
        <f t="shared" si="51"/>
        <v>-1.1496059975977357E-2</v>
      </c>
      <c r="X254" s="1">
        <f t="shared" si="52"/>
        <v>-1.3862655572615679E-2</v>
      </c>
      <c r="Y254" s="1">
        <f t="shared" si="53"/>
        <v>-1.4695742250116273E-2</v>
      </c>
      <c r="Z254" s="1">
        <f t="shared" si="54"/>
        <v>-9.3023304168180609E-2</v>
      </c>
      <c r="AA254" s="24">
        <f t="shared" si="55"/>
        <v>-7.2172285959659632E-3</v>
      </c>
    </row>
    <row r="255" spans="1:32" x14ac:dyDescent="0.2">
      <c r="A255" s="18">
        <v>42369</v>
      </c>
      <c r="B255" s="1">
        <v>98.129669189453125</v>
      </c>
      <c r="C255" s="2">
        <v>51.024227142333977</v>
      </c>
      <c r="D255" s="2">
        <v>675.8900146484375</v>
      </c>
      <c r="E255" s="2">
        <v>758.8800048828125</v>
      </c>
      <c r="F255" s="2">
        <v>104.6600036621094</v>
      </c>
      <c r="G255" s="2">
        <v>114.379997253418</v>
      </c>
      <c r="H255" s="2">
        <v>32.283519744873047</v>
      </c>
      <c r="I255" s="2">
        <v>65.789192199707031</v>
      </c>
      <c r="J255" s="2">
        <v>125.8300018310547</v>
      </c>
      <c r="K255" s="2">
        <v>560.79998779296875</v>
      </c>
      <c r="L255" s="2">
        <v>430.56698608398438</v>
      </c>
      <c r="M255" s="2">
        <v>0.14800000190734861</v>
      </c>
      <c r="N255" s="3">
        <v>2043.93994140625</v>
      </c>
      <c r="O255" s="1">
        <f t="shared" si="43"/>
        <v>-1.9195012632140296E-2</v>
      </c>
      <c r="P255" s="1">
        <f t="shared" si="44"/>
        <v>-1.4739686020667109E-2</v>
      </c>
      <c r="Q255" s="1">
        <f t="shared" si="45"/>
        <v>-1.9127218621750042E-2</v>
      </c>
      <c r="R255" s="1">
        <f t="shared" si="46"/>
        <v>-1.5719838024886523E-2</v>
      </c>
      <c r="S255" s="1">
        <f t="shared" si="47"/>
        <v>-1.4686476564355733E-2</v>
      </c>
      <c r="T255" s="1">
        <f t="shared" si="48"/>
        <v>-1.9964029211998247E-2</v>
      </c>
      <c r="U255" s="1">
        <f t="shared" si="49"/>
        <v>-1.2878293304792177E-2</v>
      </c>
      <c r="V255" s="1">
        <f t="shared" si="50"/>
        <v>-1.1835348845417482E-2</v>
      </c>
      <c r="W255" s="1">
        <f t="shared" si="51"/>
        <v>-4.5094912020827715E-3</v>
      </c>
      <c r="X255" s="1">
        <f t="shared" si="52"/>
        <v>2.3824715276985486E-2</v>
      </c>
      <c r="Y255" s="1">
        <f t="shared" si="53"/>
        <v>9.2517720968814388E-3</v>
      </c>
      <c r="Z255" s="1">
        <f t="shared" si="54"/>
        <v>-0.24102560340535106</v>
      </c>
      <c r="AA255" s="24">
        <f t="shared" si="55"/>
        <v>-9.4119130954266605E-3</v>
      </c>
    </row>
    <row r="256" spans="1:32" x14ac:dyDescent="0.2">
      <c r="A256" s="18">
        <v>42373</v>
      </c>
      <c r="B256" s="1">
        <v>98.213584899902344</v>
      </c>
      <c r="C256" s="2">
        <v>50.398834228515618</v>
      </c>
      <c r="D256" s="2">
        <v>636.989990234375</v>
      </c>
      <c r="E256" s="2">
        <v>741.84002685546875</v>
      </c>
      <c r="F256" s="2">
        <v>102.2200012207031</v>
      </c>
      <c r="G256" s="2">
        <v>109.9599990844727</v>
      </c>
      <c r="H256" s="2">
        <v>31.705635070800781</v>
      </c>
      <c r="I256" s="2">
        <v>64.485679626464844</v>
      </c>
      <c r="J256" s="2">
        <v>122.88999938964839</v>
      </c>
      <c r="K256" s="2">
        <v>542.95001220703125</v>
      </c>
      <c r="L256" s="2">
        <v>433.09100341796881</v>
      </c>
      <c r="M256" s="2">
        <v>0.1550000011920929</v>
      </c>
      <c r="N256" s="3">
        <v>2012.660034179688</v>
      </c>
      <c r="O256" s="1">
        <f t="shared" si="43"/>
        <v>8.5515126202251324E-4</v>
      </c>
      <c r="P256" s="1">
        <f t="shared" si="44"/>
        <v>-1.2256783666194537E-2</v>
      </c>
      <c r="Q256" s="1">
        <f t="shared" si="45"/>
        <v>-5.7553778826420765E-2</v>
      </c>
      <c r="R256" s="1">
        <f t="shared" si="46"/>
        <v>-2.2454113848967561E-2</v>
      </c>
      <c r="S256" s="1">
        <f t="shared" si="47"/>
        <v>-2.3313609363933896E-2</v>
      </c>
      <c r="T256" s="1">
        <f t="shared" si="48"/>
        <v>-3.8643104345880031E-2</v>
      </c>
      <c r="U256" s="1">
        <f t="shared" si="49"/>
        <v>-1.7900299553428978E-2</v>
      </c>
      <c r="V256" s="1">
        <f t="shared" si="50"/>
        <v>-1.9813475886514831E-2</v>
      </c>
      <c r="W256" s="1">
        <f t="shared" si="51"/>
        <v>-2.3364876409631585E-2</v>
      </c>
      <c r="X256" s="1">
        <f t="shared" si="52"/>
        <v>-3.1829486402426999E-2</v>
      </c>
      <c r="Y256" s="1">
        <f t="shared" si="53"/>
        <v>5.8620781796123733E-3</v>
      </c>
      <c r="Z256" s="1">
        <f t="shared" si="54"/>
        <v>4.7297291854945023E-2</v>
      </c>
      <c r="AA256" s="24">
        <f t="shared" si="55"/>
        <v>-1.5303731089594153E-2</v>
      </c>
    </row>
    <row r="257" spans="1:27" x14ac:dyDescent="0.2">
      <c r="A257" s="18">
        <v>42374</v>
      </c>
      <c r="B257" s="1">
        <v>95.752418518066406</v>
      </c>
      <c r="C257" s="2">
        <v>50.628761291503913</v>
      </c>
      <c r="D257" s="2">
        <v>633.78997802734375</v>
      </c>
      <c r="E257" s="2">
        <v>742.58001708984375</v>
      </c>
      <c r="F257" s="2">
        <v>102.73000335693359</v>
      </c>
      <c r="G257" s="2">
        <v>107.6600036621094</v>
      </c>
      <c r="H257" s="2">
        <v>32.214950561523438</v>
      </c>
      <c r="I257" s="2">
        <v>64.631591796875</v>
      </c>
      <c r="J257" s="2">
        <v>123.4499969482422</v>
      </c>
      <c r="K257" s="2">
        <v>535.0999755859375</v>
      </c>
      <c r="L257" s="2">
        <v>431.95999145507812</v>
      </c>
      <c r="M257" s="2">
        <v>0.20499999821186071</v>
      </c>
      <c r="N257" s="3">
        <v>2016.7099609375</v>
      </c>
      <c r="O257" s="1">
        <f t="shared" si="43"/>
        <v>-2.5059327427507272E-2</v>
      </c>
      <c r="P257" s="1">
        <f t="shared" si="44"/>
        <v>4.5621504248645195E-3</v>
      </c>
      <c r="Q257" s="1">
        <f t="shared" si="45"/>
        <v>-5.0236459851650261E-3</v>
      </c>
      <c r="R257" s="1">
        <f t="shared" si="46"/>
        <v>9.9750648062446601E-4</v>
      </c>
      <c r="S257" s="1">
        <f t="shared" si="47"/>
        <v>4.9892597352778623E-3</v>
      </c>
      <c r="T257" s="1">
        <f t="shared" si="48"/>
        <v>-2.091665552485511E-2</v>
      </c>
      <c r="U257" s="1">
        <f t="shared" si="49"/>
        <v>1.6063879168019213E-2</v>
      </c>
      <c r="V257" s="1">
        <f t="shared" si="50"/>
        <v>2.2627065614466702E-3</v>
      </c>
      <c r="W257" s="1">
        <f t="shared" si="51"/>
        <v>4.5569009795354276E-3</v>
      </c>
      <c r="X257" s="1">
        <f t="shared" si="52"/>
        <v>-1.4458120351050763E-2</v>
      </c>
      <c r="Y257" s="1">
        <f t="shared" si="53"/>
        <v>-2.6114880105213567E-3</v>
      </c>
      <c r="Z257" s="1">
        <f t="shared" si="54"/>
        <v>0.3225806234530435</v>
      </c>
      <c r="AA257" s="24">
        <f t="shared" si="55"/>
        <v>2.0122259542272314E-3</v>
      </c>
    </row>
    <row r="258" spans="1:27" x14ac:dyDescent="0.2">
      <c r="A258" s="18">
        <v>42375</v>
      </c>
      <c r="B258" s="1">
        <v>93.878585815429688</v>
      </c>
      <c r="C258" s="2">
        <v>49.709072113037109</v>
      </c>
      <c r="D258" s="2">
        <v>632.6500244140625</v>
      </c>
      <c r="E258" s="2">
        <v>743.6199951171875</v>
      </c>
      <c r="F258" s="2">
        <v>102.9700012207031</v>
      </c>
      <c r="G258" s="2">
        <v>117.6800003051758</v>
      </c>
      <c r="H258" s="2">
        <v>30.882867813110352</v>
      </c>
      <c r="I258" s="2">
        <v>64.184127807617188</v>
      </c>
      <c r="J258" s="2">
        <v>122.23000335693359</v>
      </c>
      <c r="K258" s="2">
        <v>505.04998779296881</v>
      </c>
      <c r="L258" s="2">
        <v>429.10501098632812</v>
      </c>
      <c r="M258" s="2">
        <v>0.20499999821186071</v>
      </c>
      <c r="N258" s="3">
        <v>1990.260009765625</v>
      </c>
      <c r="O258" s="1">
        <f t="shared" si="43"/>
        <v>-1.9569560034487954E-2</v>
      </c>
      <c r="P258" s="1">
        <f t="shared" si="44"/>
        <v>-1.8165350188434015E-2</v>
      </c>
      <c r="Q258" s="1">
        <f t="shared" si="45"/>
        <v>-1.7986299133813111E-3</v>
      </c>
      <c r="R258" s="1">
        <f t="shared" si="46"/>
        <v>1.4004928807798134E-3</v>
      </c>
      <c r="S258" s="1">
        <f t="shared" si="47"/>
        <v>2.3362002913174251E-3</v>
      </c>
      <c r="T258" s="1">
        <f t="shared" si="48"/>
        <v>9.3070744029640995E-2</v>
      </c>
      <c r="U258" s="1">
        <f t="shared" si="49"/>
        <v>-4.1349830597104398E-2</v>
      </c>
      <c r="V258" s="1">
        <f t="shared" si="50"/>
        <v>-6.9233013889571371E-3</v>
      </c>
      <c r="W258" s="1">
        <f t="shared" si="51"/>
        <v>-9.8824918709402576E-3</v>
      </c>
      <c r="X258" s="1">
        <f t="shared" si="52"/>
        <v>-5.6157707277156521E-2</v>
      </c>
      <c r="Y258" s="1">
        <f t="shared" si="53"/>
        <v>-6.609363193875617E-3</v>
      </c>
      <c r="Z258" s="1">
        <f t="shared" si="54"/>
        <v>0</v>
      </c>
      <c r="AA258" s="24">
        <f t="shared" si="55"/>
        <v>-1.3115396702646942E-2</v>
      </c>
    </row>
    <row r="259" spans="1:27" x14ac:dyDescent="0.2">
      <c r="A259" s="18">
        <v>42376</v>
      </c>
      <c r="B259" s="1">
        <v>89.916473388671875</v>
      </c>
      <c r="C259" s="2">
        <v>47.980056762695312</v>
      </c>
      <c r="D259" s="2">
        <v>607.94000244140625</v>
      </c>
      <c r="E259" s="2">
        <v>726.3900146484375</v>
      </c>
      <c r="F259" s="2">
        <v>97.919998168945312</v>
      </c>
      <c r="G259" s="2">
        <v>114.55999755859381</v>
      </c>
      <c r="H259" s="2">
        <v>29.658525466918949</v>
      </c>
      <c r="I259" s="2">
        <v>62.540119171142578</v>
      </c>
      <c r="J259" s="2">
        <v>114.9599990844727</v>
      </c>
      <c r="K259" s="2">
        <v>493</v>
      </c>
      <c r="L259" s="2">
        <v>458.04800415039062</v>
      </c>
      <c r="M259" s="2">
        <v>0.18999999761581421</v>
      </c>
      <c r="N259" s="3">
        <v>1943.089965820312</v>
      </c>
      <c r="O259" s="1">
        <f t="shared" si="43"/>
        <v>-4.2204645418791653E-2</v>
      </c>
      <c r="P259" s="1">
        <f t="shared" si="44"/>
        <v>-3.4782692109200153E-2</v>
      </c>
      <c r="Q259" s="1">
        <f t="shared" si="45"/>
        <v>-3.9057964149360136E-2</v>
      </c>
      <c r="R259" s="1">
        <f t="shared" si="46"/>
        <v>-2.3170410400321084E-2</v>
      </c>
      <c r="S259" s="1">
        <f t="shared" si="47"/>
        <v>-4.9043439758087892E-2</v>
      </c>
      <c r="T259" s="1">
        <f t="shared" si="48"/>
        <v>-2.6512599749243582E-2</v>
      </c>
      <c r="U259" s="1">
        <f t="shared" si="49"/>
        <v>-3.9644710251670601E-2</v>
      </c>
      <c r="V259" s="1">
        <f t="shared" si="50"/>
        <v>-2.5613943705869002E-2</v>
      </c>
      <c r="W259" s="1">
        <f t="shared" si="51"/>
        <v>-5.9478066536831964E-2</v>
      </c>
      <c r="X259" s="1">
        <f t="shared" si="52"/>
        <v>-2.385900026574872E-2</v>
      </c>
      <c r="Y259" s="1">
        <f t="shared" si="53"/>
        <v>6.7449674142781468E-2</v>
      </c>
      <c r="Z259" s="1">
        <f t="shared" si="54"/>
        <v>-7.3170735253102248E-2</v>
      </c>
      <c r="AA259" s="24">
        <f t="shared" si="55"/>
        <v>-2.3700443014411876E-2</v>
      </c>
    </row>
    <row r="260" spans="1:27" x14ac:dyDescent="0.2">
      <c r="A260" s="18">
        <v>42377</v>
      </c>
      <c r="B260" s="1">
        <v>90.39190673828125</v>
      </c>
      <c r="C260" s="2">
        <v>48.127216339111328</v>
      </c>
      <c r="D260" s="2">
        <v>607.04998779296875</v>
      </c>
      <c r="E260" s="2">
        <v>714.469970703125</v>
      </c>
      <c r="F260" s="2">
        <v>97.330001831054688</v>
      </c>
      <c r="G260" s="2">
        <v>111.38999938964839</v>
      </c>
      <c r="H260" s="2">
        <v>29.021865844726559</v>
      </c>
      <c r="I260" s="2">
        <v>62.520656585693359</v>
      </c>
      <c r="J260" s="2">
        <v>110.7099990844727</v>
      </c>
      <c r="K260" s="2">
        <v>493.60000610351562</v>
      </c>
      <c r="L260" s="2">
        <v>453.23001098632812</v>
      </c>
      <c r="M260" s="2">
        <v>0.18999999761581421</v>
      </c>
      <c r="N260" s="3">
        <v>1922.030029296875</v>
      </c>
      <c r="O260" s="1">
        <f t="shared" si="43"/>
        <v>5.2874999618175433E-3</v>
      </c>
      <c r="P260" s="1">
        <f t="shared" si="44"/>
        <v>3.0670988395000709E-3</v>
      </c>
      <c r="Q260" s="1">
        <f t="shared" si="45"/>
        <v>-1.4639843485595438E-3</v>
      </c>
      <c r="R260" s="1">
        <f t="shared" si="46"/>
        <v>-1.6409977704720524E-2</v>
      </c>
      <c r="S260" s="1">
        <f t="shared" si="47"/>
        <v>-6.0252895110627369E-3</v>
      </c>
      <c r="T260" s="1">
        <f t="shared" si="48"/>
        <v>-2.7671073991809902E-2</v>
      </c>
      <c r="U260" s="1">
        <f t="shared" si="49"/>
        <v>-2.1466327545599628E-2</v>
      </c>
      <c r="V260" s="1">
        <f t="shared" si="50"/>
        <v>-3.1120160478037562E-4</v>
      </c>
      <c r="W260" s="1">
        <f t="shared" si="51"/>
        <v>-3.6969380948560171E-2</v>
      </c>
      <c r="X260" s="1">
        <f t="shared" si="52"/>
        <v>1.2170509199100898E-3</v>
      </c>
      <c r="Y260" s="1">
        <f t="shared" si="53"/>
        <v>-1.0518533255044149E-2</v>
      </c>
      <c r="Z260" s="1">
        <f t="shared" si="54"/>
        <v>0</v>
      </c>
      <c r="AA260" s="24">
        <f t="shared" si="55"/>
        <v>-1.0838374390218286E-2</v>
      </c>
    </row>
    <row r="261" spans="1:27" x14ac:dyDescent="0.2">
      <c r="A261" s="18">
        <v>42380</v>
      </c>
      <c r="B261" s="1">
        <v>91.855567932128906</v>
      </c>
      <c r="C261" s="2">
        <v>48.099617004394531</v>
      </c>
      <c r="D261" s="2">
        <v>617.739990234375</v>
      </c>
      <c r="E261" s="2">
        <v>716.030029296875</v>
      </c>
      <c r="F261" s="2">
        <v>97.510002136230469</v>
      </c>
      <c r="G261" s="2">
        <v>114.9700012207031</v>
      </c>
      <c r="H261" s="2">
        <v>29.070842742919918</v>
      </c>
      <c r="I261" s="2">
        <v>65.983757019042969</v>
      </c>
      <c r="J261" s="2">
        <v>103.9499969482422</v>
      </c>
      <c r="K261" s="2">
        <v>474.29998779296881</v>
      </c>
      <c r="L261" s="2">
        <v>448.42800903320312</v>
      </c>
      <c r="M261" s="2">
        <v>0.17499999701976779</v>
      </c>
      <c r="N261" s="3">
        <v>1923.670043945312</v>
      </c>
      <c r="O261" s="1">
        <f t="shared" si="43"/>
        <v>1.6192392069851014E-2</v>
      </c>
      <c r="P261" s="1">
        <f t="shared" si="44"/>
        <v>-5.7346625913967664E-4</v>
      </c>
      <c r="Q261" s="1">
        <f t="shared" si="45"/>
        <v>1.760975645559526E-2</v>
      </c>
      <c r="R261" s="1">
        <f t="shared" si="46"/>
        <v>2.1835187729648542E-3</v>
      </c>
      <c r="S261" s="1">
        <f t="shared" si="47"/>
        <v>1.8493815040527828E-3</v>
      </c>
      <c r="T261" s="1">
        <f t="shared" si="48"/>
        <v>3.2139346895331711E-2</v>
      </c>
      <c r="U261" s="1">
        <f t="shared" si="49"/>
        <v>1.6875861274874282E-3</v>
      </c>
      <c r="V261" s="1">
        <f t="shared" si="50"/>
        <v>5.5391299811494266E-2</v>
      </c>
      <c r="W261" s="1">
        <f t="shared" si="51"/>
        <v>-6.106044794628307E-2</v>
      </c>
      <c r="X261" s="1">
        <f t="shared" si="52"/>
        <v>-3.9100522836094331E-2</v>
      </c>
      <c r="Y261" s="1">
        <f t="shared" si="53"/>
        <v>-1.0595066162266686E-2</v>
      </c>
      <c r="Z261" s="1">
        <f t="shared" si="54"/>
        <v>-7.8947372548798023E-2</v>
      </c>
      <c r="AA261" s="24">
        <f t="shared" si="55"/>
        <v>8.5327212553343301E-4</v>
      </c>
    </row>
    <row r="262" spans="1:27" x14ac:dyDescent="0.2">
      <c r="A262" s="18">
        <v>42381</v>
      </c>
      <c r="B262" s="1">
        <v>93.188705444335938</v>
      </c>
      <c r="C262" s="2">
        <v>48.541072845458977</v>
      </c>
      <c r="D262" s="2">
        <v>617.8900146484375</v>
      </c>
      <c r="E262" s="2">
        <v>726.07000732421875</v>
      </c>
      <c r="F262" s="2">
        <v>99.370002746582031</v>
      </c>
      <c r="G262" s="2">
        <v>116.5800018310547</v>
      </c>
      <c r="H262" s="2">
        <v>29.560579299926761</v>
      </c>
      <c r="I262" s="2">
        <v>64.83587646484375</v>
      </c>
      <c r="J262" s="2">
        <v>103.63999938964839</v>
      </c>
      <c r="K262" s="2">
        <v>469.89999389648438</v>
      </c>
      <c r="L262" s="2">
        <v>435.69000244140619</v>
      </c>
      <c r="M262" s="2">
        <v>0.2099999934434891</v>
      </c>
      <c r="N262" s="3">
        <v>1938.680053710938</v>
      </c>
      <c r="O262" s="1">
        <f t="shared" ref="O262:O325" si="56">(B262/B261)-1</f>
        <v>1.4513409934954424E-2</v>
      </c>
      <c r="P262" s="1">
        <f t="shared" si="44"/>
        <v>9.1779491929033785E-3</v>
      </c>
      <c r="Q262" s="1">
        <f t="shared" si="45"/>
        <v>2.4286012955965219E-4</v>
      </c>
      <c r="R262" s="1">
        <f t="shared" si="46"/>
        <v>1.4021727604361489E-2</v>
      </c>
      <c r="S262" s="1">
        <f t="shared" si="47"/>
        <v>1.90749725115682E-2</v>
      </c>
      <c r="T262" s="1">
        <f t="shared" si="48"/>
        <v>1.4003658287007781E-2</v>
      </c>
      <c r="U262" s="1">
        <f t="shared" si="49"/>
        <v>1.6846314409860508E-2</v>
      </c>
      <c r="V262" s="1">
        <f t="shared" si="50"/>
        <v>-1.7396410966231235E-2</v>
      </c>
      <c r="W262" s="1">
        <f t="shared" si="51"/>
        <v>-2.9821795834025222E-3</v>
      </c>
      <c r="X262" s="1">
        <f t="shared" si="52"/>
        <v>-9.2768163814607174E-3</v>
      </c>
      <c r="Y262" s="1">
        <f t="shared" si="53"/>
        <v>-2.8405912064368377E-2</v>
      </c>
      <c r="Z262" s="1">
        <f t="shared" si="54"/>
        <v>0.19999998297010113</v>
      </c>
      <c r="AA262" s="24">
        <f t="shared" si="55"/>
        <v>7.8027985167568037E-3</v>
      </c>
    </row>
    <row r="263" spans="1:27" x14ac:dyDescent="0.2">
      <c r="A263" s="18">
        <v>42382</v>
      </c>
      <c r="B263" s="1">
        <v>90.792793273925781</v>
      </c>
      <c r="C263" s="2">
        <v>47.492630004882812</v>
      </c>
      <c r="D263" s="2">
        <v>581.80999755859375</v>
      </c>
      <c r="E263" s="2">
        <v>700.55999755859375</v>
      </c>
      <c r="F263" s="2">
        <v>95.44000244140625</v>
      </c>
      <c r="G263" s="2">
        <v>106.55999755859381</v>
      </c>
      <c r="H263" s="2">
        <v>28.65946006774902</v>
      </c>
      <c r="I263" s="2">
        <v>63.182155609130859</v>
      </c>
      <c r="J263" s="2">
        <v>96.370002746582031</v>
      </c>
      <c r="K263" s="2">
        <v>486.54998779296881</v>
      </c>
      <c r="L263" s="2">
        <v>432.37100219726562</v>
      </c>
      <c r="M263" s="2">
        <v>0.21500000357627869</v>
      </c>
      <c r="N263" s="3">
        <v>1890.280029296875</v>
      </c>
      <c r="O263" s="1">
        <f t="shared" si="56"/>
        <v>-2.5710327866302451E-2</v>
      </c>
      <c r="P263" s="1">
        <f t="shared" si="44"/>
        <v>-2.1599086693326885E-2</v>
      </c>
      <c r="Q263" s="1">
        <f t="shared" si="45"/>
        <v>-5.8392296742928118E-2</v>
      </c>
      <c r="R263" s="1">
        <f t="shared" si="46"/>
        <v>-3.5134366532556416E-2</v>
      </c>
      <c r="S263" s="1">
        <f t="shared" si="47"/>
        <v>-3.9549161684117595E-2</v>
      </c>
      <c r="T263" s="1">
        <f t="shared" si="48"/>
        <v>-8.5949597830523916E-2</v>
      </c>
      <c r="U263" s="1">
        <f t="shared" si="49"/>
        <v>-3.048381505094433E-2</v>
      </c>
      <c r="V263" s="1">
        <f t="shared" si="50"/>
        <v>-2.5506262055539519E-2</v>
      </c>
      <c r="W263" s="1">
        <f t="shared" si="51"/>
        <v>-7.0146629543424099E-2</v>
      </c>
      <c r="X263" s="1">
        <f t="shared" si="52"/>
        <v>3.5433058337413614E-2</v>
      </c>
      <c r="Y263" s="1">
        <f t="shared" si="53"/>
        <v>-7.6178021656279071E-3</v>
      </c>
      <c r="Z263" s="1">
        <f t="shared" si="54"/>
        <v>2.3809572804272872E-2</v>
      </c>
      <c r="AA263" s="24">
        <f t="shared" si="55"/>
        <v>-2.4965452304219982E-2</v>
      </c>
    </row>
    <row r="264" spans="1:27" x14ac:dyDescent="0.2">
      <c r="A264" s="18">
        <v>42383</v>
      </c>
      <c r="B264" s="1">
        <v>92.778495788574219</v>
      </c>
      <c r="C264" s="2">
        <v>48.844570159912109</v>
      </c>
      <c r="D264" s="2">
        <v>593</v>
      </c>
      <c r="E264" s="2">
        <v>714.719970703125</v>
      </c>
      <c r="F264" s="2">
        <v>98.370002746582031</v>
      </c>
      <c r="G264" s="2">
        <v>107.05999755859381</v>
      </c>
      <c r="H264" s="2">
        <v>28.081569671630859</v>
      </c>
      <c r="I264" s="2">
        <v>63.347526550292969</v>
      </c>
      <c r="J264" s="2">
        <v>101.9100036621094</v>
      </c>
      <c r="K264" s="2">
        <v>491.14999389648438</v>
      </c>
      <c r="L264" s="2">
        <v>430.30599975585938</v>
      </c>
      <c r="M264" s="2">
        <v>0.239999994635582</v>
      </c>
      <c r="N264" s="3">
        <v>1921.839965820312</v>
      </c>
      <c r="O264" s="1">
        <f t="shared" si="56"/>
        <v>2.187070628675869E-2</v>
      </c>
      <c r="P264" s="1">
        <f t="shared" si="44"/>
        <v>2.8466314771161461E-2</v>
      </c>
      <c r="Q264" s="1">
        <f t="shared" si="45"/>
        <v>1.9233087242161551E-2</v>
      </c>
      <c r="R264" s="1">
        <f t="shared" si="46"/>
        <v>2.0212363243516496E-2</v>
      </c>
      <c r="S264" s="1">
        <f t="shared" si="47"/>
        <v>3.0699918589949693E-2</v>
      </c>
      <c r="T264" s="1">
        <f t="shared" si="48"/>
        <v>4.6921922996954191E-3</v>
      </c>
      <c r="U264" s="1">
        <f t="shared" si="49"/>
        <v>-2.0164036403758745E-2</v>
      </c>
      <c r="V264" s="1">
        <f t="shared" si="50"/>
        <v>2.6173678243135434E-3</v>
      </c>
      <c r="W264" s="1">
        <f t="shared" si="51"/>
        <v>5.7486777603353856E-2</v>
      </c>
      <c r="X264" s="1">
        <f t="shared" si="52"/>
        <v>9.4543340230703876E-3</v>
      </c>
      <c r="Y264" s="1">
        <f t="shared" si="53"/>
        <v>-4.7759966115028529E-3</v>
      </c>
      <c r="Z264" s="1">
        <f t="shared" si="54"/>
        <v>0.11627902624863773</v>
      </c>
      <c r="AA264" s="24">
        <f t="shared" si="55"/>
        <v>1.6695905386661769E-2</v>
      </c>
    </row>
    <row r="265" spans="1:27" x14ac:dyDescent="0.2">
      <c r="A265" s="18">
        <v>42384</v>
      </c>
      <c r="B265" s="1">
        <v>90.5504150390625</v>
      </c>
      <c r="C265" s="2">
        <v>46.89483642578125</v>
      </c>
      <c r="D265" s="2">
        <v>570.17999267578125</v>
      </c>
      <c r="E265" s="2">
        <v>694.45001220703125</v>
      </c>
      <c r="F265" s="2">
        <v>94.970001220703125</v>
      </c>
      <c r="G265" s="2">
        <v>104.0400009155273</v>
      </c>
      <c r="H265" s="2">
        <v>26.553590774536129</v>
      </c>
      <c r="I265" s="2">
        <v>62.520656585693359</v>
      </c>
      <c r="J265" s="2">
        <v>97.910003662109375</v>
      </c>
      <c r="K265" s="2">
        <v>486.95001220703119</v>
      </c>
      <c r="L265" s="2">
        <v>364.33099365234381</v>
      </c>
      <c r="M265" s="2">
        <v>0.2230000048875809</v>
      </c>
      <c r="N265" s="3">
        <v>1880.329956054688</v>
      </c>
      <c r="O265" s="1">
        <f t="shared" si="56"/>
        <v>-2.4015055758061843E-2</v>
      </c>
      <c r="P265" s="1">
        <f t="shared" si="44"/>
        <v>-3.9917102919477698E-2</v>
      </c>
      <c r="Q265" s="1">
        <f t="shared" si="45"/>
        <v>-3.8482305774399261E-2</v>
      </c>
      <c r="R265" s="1">
        <f t="shared" si="46"/>
        <v>-2.8360699752313701E-2</v>
      </c>
      <c r="S265" s="1">
        <f t="shared" si="47"/>
        <v>-3.4563397691854236E-2</v>
      </c>
      <c r="T265" s="1">
        <f t="shared" si="48"/>
        <v>-2.8208450513121486E-2</v>
      </c>
      <c r="U265" s="1">
        <f t="shared" si="49"/>
        <v>-5.4412161248890478E-2</v>
      </c>
      <c r="V265" s="1">
        <f t="shared" si="50"/>
        <v>-1.3052916343042065E-2</v>
      </c>
      <c r="W265" s="1">
        <f t="shared" si="51"/>
        <v>-3.9250317498391474E-2</v>
      </c>
      <c r="X265" s="1">
        <f t="shared" si="52"/>
        <v>-8.5513218805788327E-3</v>
      </c>
      <c r="Y265" s="1">
        <f t="shared" si="53"/>
        <v>-0.1533211392380015</v>
      </c>
      <c r="Z265" s="1">
        <f t="shared" si="54"/>
        <v>-7.083329219991874E-2</v>
      </c>
      <c r="AA265" s="24">
        <f t="shared" si="55"/>
        <v>-2.1599098001849559E-2</v>
      </c>
    </row>
    <row r="266" spans="1:27" x14ac:dyDescent="0.2">
      <c r="A266" s="18">
        <v>42388</v>
      </c>
      <c r="B266" s="1">
        <v>90.112251281738281</v>
      </c>
      <c r="C266" s="2">
        <v>46.499370574951172</v>
      </c>
      <c r="D266" s="2">
        <v>574.47998046875</v>
      </c>
      <c r="E266" s="2">
        <v>701.78997802734375</v>
      </c>
      <c r="F266" s="2">
        <v>95.260002136230469</v>
      </c>
      <c r="G266" s="2">
        <v>107.88999938964839</v>
      </c>
      <c r="H266" s="2">
        <v>26.769069671630859</v>
      </c>
      <c r="I266" s="2">
        <v>61.742435455322273</v>
      </c>
      <c r="J266" s="2">
        <v>94.989997863769531</v>
      </c>
      <c r="K266" s="2">
        <v>496.79998779296881</v>
      </c>
      <c r="L266" s="2">
        <v>380.14898681640619</v>
      </c>
      <c r="M266" s="2">
        <v>0.23000000417232511</v>
      </c>
      <c r="N266" s="3">
        <v>1881.329956054688</v>
      </c>
      <c r="O266" s="1">
        <f t="shared" si="56"/>
        <v>-4.838892865761002E-3</v>
      </c>
      <c r="P266" s="1">
        <f t="shared" si="44"/>
        <v>-8.4330361500667417E-3</v>
      </c>
      <c r="Q266" s="1">
        <f t="shared" si="45"/>
        <v>7.5414568175034002E-3</v>
      </c>
      <c r="R266" s="1">
        <f t="shared" si="46"/>
        <v>1.0569466039730191E-2</v>
      </c>
      <c r="S266" s="1">
        <f t="shared" si="47"/>
        <v>3.0536054733052431E-3</v>
      </c>
      <c r="T266" s="1">
        <f t="shared" si="48"/>
        <v>3.7004983085755727E-2</v>
      </c>
      <c r="U266" s="1">
        <f t="shared" si="49"/>
        <v>8.1148684908320945E-3</v>
      </c>
      <c r="V266" s="1">
        <f t="shared" si="50"/>
        <v>-1.2447424145401009E-2</v>
      </c>
      <c r="W266" s="1">
        <f t="shared" si="51"/>
        <v>-2.9823365224424636E-2</v>
      </c>
      <c r="X266" s="1">
        <f t="shared" si="52"/>
        <v>2.0227898837693825E-2</v>
      </c>
      <c r="Y266" s="1">
        <f t="shared" si="53"/>
        <v>4.3416545503005999E-2</v>
      </c>
      <c r="Z266" s="1">
        <f t="shared" si="54"/>
        <v>3.1390130633732749E-2</v>
      </c>
      <c r="AA266" s="24">
        <f t="shared" si="55"/>
        <v>5.3182155439257528E-4</v>
      </c>
    </row>
    <row r="267" spans="1:27" x14ac:dyDescent="0.2">
      <c r="A267" s="18">
        <v>42389</v>
      </c>
      <c r="B267" s="1">
        <v>90.233436584472656</v>
      </c>
      <c r="C267" s="2">
        <v>46.710895538330078</v>
      </c>
      <c r="D267" s="2">
        <v>571.77001953125</v>
      </c>
      <c r="E267" s="2">
        <v>698.45001220703125</v>
      </c>
      <c r="F267" s="2">
        <v>94.349998474121094</v>
      </c>
      <c r="G267" s="2">
        <v>107.7399978637695</v>
      </c>
      <c r="H267" s="2">
        <v>26.915994644165039</v>
      </c>
      <c r="I267" s="2">
        <v>61.119857788085938</v>
      </c>
      <c r="J267" s="2">
        <v>96.989997863769531</v>
      </c>
      <c r="K267" s="2">
        <v>487.75</v>
      </c>
      <c r="L267" s="2">
        <v>420.23001098632812</v>
      </c>
      <c r="M267" s="2">
        <v>0.25299999117851257</v>
      </c>
      <c r="N267" s="3">
        <v>1859.329956054688</v>
      </c>
      <c r="O267" s="1">
        <f t="shared" si="56"/>
        <v>1.344826047631198E-3</v>
      </c>
      <c r="P267" s="1">
        <f t="shared" si="44"/>
        <v>4.5489855188030059E-3</v>
      </c>
      <c r="Q267" s="1">
        <f t="shared" si="45"/>
        <v>-4.717241731015176E-3</v>
      </c>
      <c r="R267" s="1">
        <f t="shared" si="46"/>
        <v>-4.7592099130580046E-3</v>
      </c>
      <c r="S267" s="1">
        <f t="shared" si="47"/>
        <v>-9.5528410844247791E-3</v>
      </c>
      <c r="T267" s="1">
        <f t="shared" si="48"/>
        <v>-1.3903190909951846E-3</v>
      </c>
      <c r="U267" s="1">
        <f t="shared" si="49"/>
        <v>5.4886095907131782E-3</v>
      </c>
      <c r="V267" s="1">
        <f t="shared" si="50"/>
        <v>-1.0083464681059473E-2</v>
      </c>
      <c r="W267" s="1">
        <f t="shared" si="51"/>
        <v>2.1054848352226596E-2</v>
      </c>
      <c r="X267" s="1">
        <f t="shared" si="52"/>
        <v>-1.821656202765487E-2</v>
      </c>
      <c r="Y267" s="1">
        <f t="shared" si="53"/>
        <v>0.10543504141779847</v>
      </c>
      <c r="Z267" s="1">
        <f t="shared" si="54"/>
        <v>9.9999941691109484E-2</v>
      </c>
      <c r="AA267" s="24">
        <f t="shared" si="55"/>
        <v>-1.1693855152413501E-2</v>
      </c>
    </row>
    <row r="268" spans="1:27" x14ac:dyDescent="0.2">
      <c r="A268" s="18">
        <v>42390</v>
      </c>
      <c r="B268" s="1">
        <v>89.776626586914062</v>
      </c>
      <c r="C268" s="2">
        <v>46.425785064697273</v>
      </c>
      <c r="D268" s="2">
        <v>575.02001953125</v>
      </c>
      <c r="E268" s="2">
        <v>706.59002685546875</v>
      </c>
      <c r="F268" s="2">
        <v>94.160003662109375</v>
      </c>
      <c r="G268" s="2">
        <v>102.34999847412109</v>
      </c>
      <c r="H268" s="2">
        <v>27.229423522949219</v>
      </c>
      <c r="I268" s="2">
        <v>62.287185668945312</v>
      </c>
      <c r="J268" s="2">
        <v>95.069999694824219</v>
      </c>
      <c r="K268" s="2">
        <v>497.75</v>
      </c>
      <c r="L268" s="2">
        <v>410.26199340820312</v>
      </c>
      <c r="M268" s="2">
        <v>0.27300000190734858</v>
      </c>
      <c r="N268" s="3">
        <v>1868.989990234375</v>
      </c>
      <c r="O268" s="1">
        <f t="shared" si="56"/>
        <v>-5.0625357389657566E-3</v>
      </c>
      <c r="P268" s="1">
        <f t="shared" si="44"/>
        <v>-6.1037252732363267E-3</v>
      </c>
      <c r="Q268" s="1">
        <f t="shared" si="45"/>
        <v>5.684103553845743E-3</v>
      </c>
      <c r="R268" s="1">
        <f t="shared" si="46"/>
        <v>1.1654398319381309E-2</v>
      </c>
      <c r="S268" s="1">
        <f t="shared" si="47"/>
        <v>-2.0137235303064882E-3</v>
      </c>
      <c r="T268" s="1">
        <f t="shared" si="48"/>
        <v>-5.0027840138476054E-2</v>
      </c>
      <c r="U268" s="1">
        <f t="shared" si="49"/>
        <v>1.1644707280105138E-2</v>
      </c>
      <c r="V268" s="1">
        <f t="shared" si="50"/>
        <v>1.9098995369176475E-2</v>
      </c>
      <c r="W268" s="1">
        <f t="shared" si="51"/>
        <v>-1.9795836800018396E-2</v>
      </c>
      <c r="X268" s="1">
        <f t="shared" si="52"/>
        <v>2.050230650948226E-2</v>
      </c>
      <c r="Y268" s="1">
        <f t="shared" si="53"/>
        <v>-2.3720384830985597E-2</v>
      </c>
      <c r="Z268" s="1">
        <f t="shared" si="54"/>
        <v>7.9051428562004755E-2</v>
      </c>
      <c r="AA268" s="24">
        <f t="shared" si="55"/>
        <v>5.1954383611312327E-3</v>
      </c>
    </row>
    <row r="269" spans="1:27" x14ac:dyDescent="0.2">
      <c r="A269" s="18">
        <v>42391</v>
      </c>
      <c r="B269" s="1">
        <v>94.549812316894531</v>
      </c>
      <c r="C269" s="2">
        <v>48.090415954589837</v>
      </c>
      <c r="D269" s="2">
        <v>596.3800048828125</v>
      </c>
      <c r="E269" s="2">
        <v>725.25</v>
      </c>
      <c r="F269" s="2">
        <v>97.94000244140625</v>
      </c>
      <c r="G269" s="2">
        <v>100.7200012207031</v>
      </c>
      <c r="H269" s="2">
        <v>27.8660888671875</v>
      </c>
      <c r="I269" s="2">
        <v>64.028465270996094</v>
      </c>
      <c r="J269" s="2">
        <v>94.709999084472656</v>
      </c>
      <c r="K269" s="2">
        <v>498.39999389648438</v>
      </c>
      <c r="L269" s="2">
        <v>382.49200439453119</v>
      </c>
      <c r="M269" s="2">
        <v>0.28799998760223389</v>
      </c>
      <c r="N269" s="3">
        <v>1906.900024414062</v>
      </c>
      <c r="O269" s="1">
        <f t="shared" si="56"/>
        <v>5.3167354482399398E-2</v>
      </c>
      <c r="P269" s="1">
        <f t="shared" si="44"/>
        <v>3.5855740243763146E-2</v>
      </c>
      <c r="Q269" s="1">
        <f t="shared" si="45"/>
        <v>3.714650729721547E-2</v>
      </c>
      <c r="R269" s="1">
        <f t="shared" si="46"/>
        <v>2.6408486442376811E-2</v>
      </c>
      <c r="S269" s="1">
        <f t="shared" si="47"/>
        <v>4.014442047879796E-2</v>
      </c>
      <c r="T269" s="1">
        <f t="shared" si="48"/>
        <v>-1.5925718394906863E-2</v>
      </c>
      <c r="U269" s="1">
        <f t="shared" si="49"/>
        <v>2.3381521232048508E-2</v>
      </c>
      <c r="V269" s="1">
        <f t="shared" si="50"/>
        <v>2.7955663485995874E-2</v>
      </c>
      <c r="W269" s="1">
        <f t="shared" si="51"/>
        <v>-3.7866899285491362E-3</v>
      </c>
      <c r="X269" s="1">
        <f t="shared" si="52"/>
        <v>1.3058641817866867E-3</v>
      </c>
      <c r="Y269" s="1">
        <f t="shared" si="53"/>
        <v>-6.7688427053590905E-2</v>
      </c>
      <c r="Z269" s="1">
        <f t="shared" si="54"/>
        <v>5.4945002161487233E-2</v>
      </c>
      <c r="AA269" s="24">
        <f t="shared" si="55"/>
        <v>2.0283701024494505E-2</v>
      </c>
    </row>
    <row r="270" spans="1:27" x14ac:dyDescent="0.2">
      <c r="A270" s="18">
        <v>42394</v>
      </c>
      <c r="B270" s="1">
        <v>92.703933715820312</v>
      </c>
      <c r="C270" s="2">
        <v>47.630577087402337</v>
      </c>
      <c r="D270" s="2">
        <v>596.530029296875</v>
      </c>
      <c r="E270" s="2">
        <v>711.66998291015625</v>
      </c>
      <c r="F270" s="2">
        <v>97.010002136230469</v>
      </c>
      <c r="G270" s="2">
        <v>99.120002746582031</v>
      </c>
      <c r="H270" s="2">
        <v>27.836700439453121</v>
      </c>
      <c r="I270" s="2">
        <v>63.795005798339837</v>
      </c>
      <c r="J270" s="2">
        <v>92.120002746582031</v>
      </c>
      <c r="K270" s="2">
        <v>489.70001220703119</v>
      </c>
      <c r="L270" s="2">
        <v>391.72601318359381</v>
      </c>
      <c r="M270" s="2">
        <v>0.27500000596046448</v>
      </c>
      <c r="N270" s="3">
        <v>1877.079956054688</v>
      </c>
      <c r="O270" s="1">
        <f t="shared" si="56"/>
        <v>-1.9522816130904008E-2</v>
      </c>
      <c r="P270" s="1">
        <f t="shared" si="44"/>
        <v>-9.5619648543217028E-3</v>
      </c>
      <c r="Q270" s="1">
        <f t="shared" si="45"/>
        <v>2.5155842388113747E-4</v>
      </c>
      <c r="R270" s="1">
        <f t="shared" si="46"/>
        <v>-1.8724601295889376E-2</v>
      </c>
      <c r="S270" s="1">
        <f t="shared" si="47"/>
        <v>-9.4956124361152972E-3</v>
      </c>
      <c r="T270" s="1">
        <f t="shared" si="48"/>
        <v>-1.5885608168481502E-2</v>
      </c>
      <c r="U270" s="1">
        <f t="shared" si="49"/>
        <v>-1.0546305179189863E-3</v>
      </c>
      <c r="V270" s="1">
        <f t="shared" si="50"/>
        <v>-3.6461825481550747E-3</v>
      </c>
      <c r="W270" s="1">
        <f t="shared" si="51"/>
        <v>-2.7346598700529912E-2</v>
      </c>
      <c r="X270" s="1">
        <f t="shared" si="52"/>
        <v>-1.7455822223104045E-2</v>
      </c>
      <c r="Y270" s="1">
        <f t="shared" si="53"/>
        <v>2.4141704095696381E-2</v>
      </c>
      <c r="Z270" s="1">
        <f t="shared" si="54"/>
        <v>-4.5138827088159861E-2</v>
      </c>
      <c r="AA270" s="24">
        <f t="shared" si="55"/>
        <v>-1.5637982053378519E-2</v>
      </c>
    </row>
    <row r="271" spans="1:27" x14ac:dyDescent="0.2">
      <c r="A271" s="18">
        <v>42395</v>
      </c>
      <c r="B271" s="1">
        <v>93.216659545898438</v>
      </c>
      <c r="C271" s="2">
        <v>47.980056762695312</v>
      </c>
      <c r="D271" s="2">
        <v>601.25</v>
      </c>
      <c r="E271" s="2">
        <v>713.03997802734375</v>
      </c>
      <c r="F271" s="2">
        <v>97.339996337890625</v>
      </c>
      <c r="G271" s="2">
        <v>97.830001831054688</v>
      </c>
      <c r="H271" s="2">
        <v>28.110956192016602</v>
      </c>
      <c r="I271" s="2">
        <v>65.137443542480469</v>
      </c>
      <c r="J271" s="2">
        <v>92.199996948242188</v>
      </c>
      <c r="K271" s="2">
        <v>491.75</v>
      </c>
      <c r="L271" s="2">
        <v>392.15301513671881</v>
      </c>
      <c r="M271" s="2">
        <v>0.30000001192092901</v>
      </c>
      <c r="N271" s="3">
        <v>1903.630004882812</v>
      </c>
      <c r="O271" s="1">
        <f t="shared" si="56"/>
        <v>5.5307882797062113E-3</v>
      </c>
      <c r="P271" s="1">
        <f t="shared" si="44"/>
        <v>7.3372966834241993E-3</v>
      </c>
      <c r="Q271" s="1">
        <f t="shared" si="45"/>
        <v>7.9123773679732334E-3</v>
      </c>
      <c r="R271" s="1">
        <f t="shared" si="46"/>
        <v>1.9250427165486972E-3</v>
      </c>
      <c r="S271" s="1">
        <f t="shared" si="47"/>
        <v>3.4016513183532382E-3</v>
      </c>
      <c r="T271" s="1">
        <f t="shared" si="48"/>
        <v>-1.3014536720962977E-2</v>
      </c>
      <c r="U271" s="1">
        <f t="shared" si="49"/>
        <v>9.8523082202219836E-3</v>
      </c>
      <c r="V271" s="1">
        <f t="shared" si="50"/>
        <v>2.1042991176835502E-2</v>
      </c>
      <c r="W271" s="1">
        <f t="shared" si="51"/>
        <v>8.6836951015101249E-4</v>
      </c>
      <c r="X271" s="1">
        <f t="shared" si="52"/>
        <v>4.1862114393864669E-3</v>
      </c>
      <c r="Y271" s="1">
        <f t="shared" si="53"/>
        <v>1.0900525845978226E-3</v>
      </c>
      <c r="Z271" s="1">
        <f t="shared" si="54"/>
        <v>9.090911061310547E-2</v>
      </c>
      <c r="AA271" s="24">
        <f t="shared" si="55"/>
        <v>1.4144335590225987E-2</v>
      </c>
    </row>
    <row r="272" spans="1:27" x14ac:dyDescent="0.2">
      <c r="A272" s="18">
        <v>42396</v>
      </c>
      <c r="B272" s="1">
        <v>87.091728210449219</v>
      </c>
      <c r="C272" s="2">
        <v>47.106357574462891</v>
      </c>
      <c r="D272" s="2">
        <v>583.3499755859375</v>
      </c>
      <c r="E272" s="2">
        <v>699.989990234375</v>
      </c>
      <c r="F272" s="2">
        <v>94.449996948242188</v>
      </c>
      <c r="G272" s="2">
        <v>91.150001525878906</v>
      </c>
      <c r="H272" s="2">
        <v>27.77793121337891</v>
      </c>
      <c r="I272" s="2">
        <v>65.633544921875</v>
      </c>
      <c r="J272" s="2">
        <v>92.5</v>
      </c>
      <c r="K272" s="2">
        <v>500.54998779296881</v>
      </c>
      <c r="L272" s="2">
        <v>394.97198486328119</v>
      </c>
      <c r="M272" s="2">
        <v>0.30000001192092901</v>
      </c>
      <c r="N272" s="3">
        <v>1882.949951171875</v>
      </c>
      <c r="O272" s="1">
        <f t="shared" si="56"/>
        <v>-6.570640232429048E-2</v>
      </c>
      <c r="P272" s="1">
        <f t="shared" si="44"/>
        <v>-1.8209632234360451E-2</v>
      </c>
      <c r="Q272" s="1">
        <f t="shared" si="45"/>
        <v>-2.9771350376819106E-2</v>
      </c>
      <c r="R272" s="1">
        <f t="shared" si="46"/>
        <v>-1.8301901990225189E-2</v>
      </c>
      <c r="S272" s="1">
        <f t="shared" si="47"/>
        <v>-2.9689742124260565E-2</v>
      </c>
      <c r="T272" s="1">
        <f t="shared" si="48"/>
        <v>-6.8281715017358913E-2</v>
      </c>
      <c r="U272" s="1">
        <f t="shared" si="49"/>
        <v>-1.1846803657723615E-2</v>
      </c>
      <c r="V272" s="1">
        <f t="shared" si="50"/>
        <v>7.6162242853603512E-3</v>
      </c>
      <c r="W272" s="1">
        <f t="shared" si="51"/>
        <v>3.2538293024697573E-3</v>
      </c>
      <c r="X272" s="1">
        <f t="shared" si="52"/>
        <v>1.7895247164146033E-2</v>
      </c>
      <c r="Y272" s="1">
        <f t="shared" si="53"/>
        <v>7.1884433314368668E-3</v>
      </c>
      <c r="Z272" s="1">
        <f t="shared" si="54"/>
        <v>0</v>
      </c>
      <c r="AA272" s="24">
        <f t="shared" si="55"/>
        <v>-1.0863483795639173E-2</v>
      </c>
    </row>
    <row r="273" spans="1:27" x14ac:dyDescent="0.2">
      <c r="A273" s="18">
        <v>42397</v>
      </c>
      <c r="B273" s="1">
        <v>87.716331481933594</v>
      </c>
      <c r="C273" s="2">
        <v>47.878890991210938</v>
      </c>
      <c r="D273" s="2">
        <v>635.3499755859375</v>
      </c>
      <c r="E273" s="2">
        <v>730.96002197265625</v>
      </c>
      <c r="F273" s="2">
        <v>109.11000061035161</v>
      </c>
      <c r="G273" s="2">
        <v>94.410003662109375</v>
      </c>
      <c r="H273" s="2">
        <v>27.47429275512695</v>
      </c>
      <c r="I273" s="2">
        <v>65.6724853515625</v>
      </c>
      <c r="J273" s="2">
        <v>92.760002136230469</v>
      </c>
      <c r="K273" s="2">
        <v>491</v>
      </c>
      <c r="L273" s="2">
        <v>380.28900146484381</v>
      </c>
      <c r="M273" s="2">
        <v>0.31799998879432678</v>
      </c>
      <c r="N273" s="3">
        <v>1893.359985351562</v>
      </c>
      <c r="O273" s="1">
        <f t="shared" si="56"/>
        <v>7.1717863948581595E-3</v>
      </c>
      <c r="P273" s="1">
        <f t="shared" si="44"/>
        <v>1.6399769723797419E-2</v>
      </c>
      <c r="Q273" s="1">
        <f t="shared" si="45"/>
        <v>8.9140314007503552E-2</v>
      </c>
      <c r="R273" s="1">
        <f t="shared" si="46"/>
        <v>4.4243535150997992E-2</v>
      </c>
      <c r="S273" s="1">
        <f t="shared" si="47"/>
        <v>0.15521444294109377</v>
      </c>
      <c r="T273" s="1">
        <f t="shared" si="48"/>
        <v>3.5765244998980039E-2</v>
      </c>
      <c r="U273" s="1">
        <f t="shared" si="49"/>
        <v>-1.0930924118125684E-2</v>
      </c>
      <c r="V273" s="1">
        <f t="shared" si="50"/>
        <v>5.9330072349217389E-4</v>
      </c>
      <c r="W273" s="1">
        <f t="shared" si="51"/>
        <v>2.8108339051942099E-3</v>
      </c>
      <c r="X273" s="1">
        <f t="shared" si="52"/>
        <v>-1.9078989163653248E-2</v>
      </c>
      <c r="Y273" s="1">
        <f t="shared" si="53"/>
        <v>-3.7174746465929442E-2</v>
      </c>
      <c r="Z273" s="1">
        <f t="shared" si="54"/>
        <v>5.9999920527143313E-2</v>
      </c>
      <c r="AA273" s="24">
        <f t="shared" si="55"/>
        <v>5.5285772057871441E-3</v>
      </c>
    </row>
    <row r="274" spans="1:27" x14ac:dyDescent="0.2">
      <c r="A274" s="18">
        <v>42398</v>
      </c>
      <c r="B274" s="1">
        <v>90.746177673339844</v>
      </c>
      <c r="C274" s="2">
        <v>50.665542602539062</v>
      </c>
      <c r="D274" s="2">
        <v>587</v>
      </c>
      <c r="E274" s="2">
        <v>742.95001220703125</v>
      </c>
      <c r="F274" s="2">
        <v>112.2099990844727</v>
      </c>
      <c r="G274" s="2">
        <v>91.839996337890625</v>
      </c>
      <c r="H274" s="2">
        <v>28.6888427734375</v>
      </c>
      <c r="I274" s="2">
        <v>67.686134338378906</v>
      </c>
      <c r="J274" s="2">
        <v>90.75</v>
      </c>
      <c r="K274" s="2">
        <v>497.5</v>
      </c>
      <c r="L274" s="2">
        <v>379.4739990234375</v>
      </c>
      <c r="M274" s="2">
        <v>0.30000001192092901</v>
      </c>
      <c r="N274" s="3">
        <v>1940.239990234375</v>
      </c>
      <c r="O274" s="1">
        <f t="shared" si="56"/>
        <v>3.4541414810881577E-2</v>
      </c>
      <c r="P274" s="1">
        <f t="shared" si="44"/>
        <v>5.8202091853791327E-2</v>
      </c>
      <c r="Q274" s="1">
        <f t="shared" si="45"/>
        <v>-7.6099752016749234E-2</v>
      </c>
      <c r="R274" s="1">
        <f t="shared" si="46"/>
        <v>1.6403072499118876E-2</v>
      </c>
      <c r="S274" s="1">
        <f t="shared" si="47"/>
        <v>2.8411680476399859E-2</v>
      </c>
      <c r="T274" s="1">
        <f t="shared" si="48"/>
        <v>-2.7221769140235663E-2</v>
      </c>
      <c r="U274" s="1">
        <f t="shared" si="49"/>
        <v>4.4206780102971077E-2</v>
      </c>
      <c r="V274" s="1">
        <f t="shared" si="50"/>
        <v>3.0661988442142851E-2</v>
      </c>
      <c r="W274" s="1">
        <f t="shared" si="51"/>
        <v>-2.1668845299060213E-2</v>
      </c>
      <c r="X274" s="1">
        <f t="shared" si="52"/>
        <v>1.323828920570258E-2</v>
      </c>
      <c r="Y274" s="1">
        <f t="shared" si="53"/>
        <v>-2.1431133644859157E-3</v>
      </c>
      <c r="Z274" s="1">
        <f t="shared" si="54"/>
        <v>-5.6603702854340798E-2</v>
      </c>
      <c r="AA274" s="24">
        <f t="shared" si="55"/>
        <v>2.4760217415341845E-2</v>
      </c>
    </row>
    <row r="275" spans="1:27" x14ac:dyDescent="0.2">
      <c r="A275" s="18">
        <v>42401</v>
      </c>
      <c r="B275" s="1">
        <v>89.8978271484375</v>
      </c>
      <c r="C275" s="2">
        <v>50.316062927246087</v>
      </c>
      <c r="D275" s="2">
        <v>574.80999755859375</v>
      </c>
      <c r="E275" s="2">
        <v>752</v>
      </c>
      <c r="F275" s="2">
        <v>115.0899963378906</v>
      </c>
      <c r="G275" s="2">
        <v>94.089996337890625</v>
      </c>
      <c r="H275" s="2">
        <v>28.698635101318359</v>
      </c>
      <c r="I275" s="2">
        <v>69.0869140625</v>
      </c>
      <c r="J275" s="2">
        <v>92.389999389648438</v>
      </c>
      <c r="K275" s="2">
        <v>501.60000610351562</v>
      </c>
      <c r="L275" s="2">
        <v>373.05599975585938</v>
      </c>
      <c r="M275" s="2">
        <v>0.29499998688697809</v>
      </c>
      <c r="N275" s="3">
        <v>1939.380004882812</v>
      </c>
      <c r="O275" s="1">
        <f t="shared" si="56"/>
        <v>-9.3486089073212542E-3</v>
      </c>
      <c r="P275" s="1">
        <f t="shared" si="44"/>
        <v>-6.8977782007502153E-3</v>
      </c>
      <c r="Q275" s="1">
        <f t="shared" si="45"/>
        <v>-2.0766614039874343E-2</v>
      </c>
      <c r="R275" s="1">
        <f t="shared" si="46"/>
        <v>1.2181153030853986E-2</v>
      </c>
      <c r="S275" s="1">
        <f t="shared" si="47"/>
        <v>2.5666137393422606E-2</v>
      </c>
      <c r="T275" s="1">
        <f t="shared" si="48"/>
        <v>2.4499129896760508E-2</v>
      </c>
      <c r="U275" s="1">
        <f t="shared" si="49"/>
        <v>3.4132878618331475E-4</v>
      </c>
      <c r="V275" s="1">
        <f t="shared" si="50"/>
        <v>2.0695224181636274E-2</v>
      </c>
      <c r="W275" s="1">
        <f t="shared" si="51"/>
        <v>1.8071618618715535E-2</v>
      </c>
      <c r="X275" s="1">
        <f t="shared" si="52"/>
        <v>8.2412182985238669E-3</v>
      </c>
      <c r="Y275" s="1">
        <f t="shared" si="53"/>
        <v>-1.6912882790638073E-2</v>
      </c>
      <c r="Z275" s="1">
        <f t="shared" si="54"/>
        <v>-1.6666749450892637E-2</v>
      </c>
      <c r="AA275" s="24">
        <f t="shared" si="55"/>
        <v>-4.4323658717038139E-4</v>
      </c>
    </row>
    <row r="276" spans="1:27" x14ac:dyDescent="0.2">
      <c r="A276" s="18">
        <v>42402</v>
      </c>
      <c r="B276" s="1">
        <v>88.079925537109375</v>
      </c>
      <c r="C276" s="2">
        <v>48.743404388427727</v>
      </c>
      <c r="D276" s="2">
        <v>552.0999755859375</v>
      </c>
      <c r="E276" s="2">
        <v>764.6500244140625</v>
      </c>
      <c r="F276" s="2">
        <v>114.61000061035161</v>
      </c>
      <c r="G276" s="2">
        <v>91.489997863769531</v>
      </c>
      <c r="H276" s="2">
        <v>27.484090805053711</v>
      </c>
      <c r="I276" s="2">
        <v>70.001350402832031</v>
      </c>
      <c r="J276" s="2">
        <v>90.980003356933594</v>
      </c>
      <c r="K276" s="2">
        <v>490.60000610351562</v>
      </c>
      <c r="L276" s="2">
        <v>374.447998046875</v>
      </c>
      <c r="M276" s="2">
        <v>0.33000001311302191</v>
      </c>
      <c r="N276" s="3">
        <v>1903.030029296875</v>
      </c>
      <c r="O276" s="1">
        <f t="shared" si="56"/>
        <v>-2.0221863742339918E-2</v>
      </c>
      <c r="P276" s="1">
        <f t="shared" si="44"/>
        <v>-3.1255596072616521E-2</v>
      </c>
      <c r="Q276" s="1">
        <f t="shared" si="45"/>
        <v>-3.9508745618749064E-2</v>
      </c>
      <c r="R276" s="1">
        <f t="shared" si="46"/>
        <v>1.6821840976146918E-2</v>
      </c>
      <c r="S276" s="1">
        <f t="shared" si="47"/>
        <v>-4.1706120671841651E-3</v>
      </c>
      <c r="T276" s="1">
        <f t="shared" si="48"/>
        <v>-2.7633102086476069E-2</v>
      </c>
      <c r="U276" s="1">
        <f t="shared" si="49"/>
        <v>-4.2320629255600206E-2</v>
      </c>
      <c r="V276" s="1">
        <f t="shared" si="50"/>
        <v>1.3236028164534508E-2</v>
      </c>
      <c r="W276" s="1">
        <f t="shared" si="51"/>
        <v>-1.5261349085719633E-2</v>
      </c>
      <c r="X276" s="1">
        <f t="shared" si="52"/>
        <v>-2.1929824294559364E-2</v>
      </c>
      <c r="Y276" s="1">
        <f t="shared" si="53"/>
        <v>3.7313387049842106E-3</v>
      </c>
      <c r="Z276" s="1">
        <f t="shared" si="54"/>
        <v>0.11864416197229599</v>
      </c>
      <c r="AA276" s="24">
        <f t="shared" si="55"/>
        <v>-1.87430908302747E-2</v>
      </c>
    </row>
    <row r="277" spans="1:27" x14ac:dyDescent="0.2">
      <c r="A277" s="18">
        <v>42403</v>
      </c>
      <c r="B277" s="1">
        <v>89.8232421875</v>
      </c>
      <c r="C277" s="2">
        <v>47.970859527587891</v>
      </c>
      <c r="D277" s="2">
        <v>531.07000732421875</v>
      </c>
      <c r="E277" s="2">
        <v>726.95001220703125</v>
      </c>
      <c r="F277" s="2">
        <v>112.69000244140619</v>
      </c>
      <c r="G277" s="2">
        <v>90.739997863769531</v>
      </c>
      <c r="H277" s="2">
        <v>27.6212158203125</v>
      </c>
      <c r="I277" s="2">
        <v>68.289237976074219</v>
      </c>
      <c r="J277" s="2">
        <v>93.879997253417969</v>
      </c>
      <c r="K277" s="2">
        <v>516.8499755859375</v>
      </c>
      <c r="L277" s="2">
        <v>369.94900512695312</v>
      </c>
      <c r="M277" s="2">
        <v>0.33300000429153442</v>
      </c>
      <c r="N277" s="3">
        <v>1912.530029296875</v>
      </c>
      <c r="O277" s="1">
        <f t="shared" si="56"/>
        <v>1.9792440102099462E-2</v>
      </c>
      <c r="P277" s="1">
        <f t="shared" ref="P277:P340" si="57">(C277/C276)-1</f>
        <v>-1.5849218382113062E-2</v>
      </c>
      <c r="Q277" s="1">
        <f t="shared" ref="Q277:Q340" si="58">(D277/D276)-1</f>
        <v>-3.8090869754884293E-2</v>
      </c>
      <c r="R277" s="1">
        <f t="shared" ref="R277:R340" si="59">(E277/E276)-1</f>
        <v>-4.930361734562172E-2</v>
      </c>
      <c r="S277" s="1">
        <f t="shared" ref="S277:S340" si="60">(F277/F276)-1</f>
        <v>-1.6752448815291254E-2</v>
      </c>
      <c r="T277" s="1">
        <f t="shared" ref="T277:T340" si="61">(G277/G276)-1</f>
        <v>-8.1976174173352678E-3</v>
      </c>
      <c r="U277" s="1">
        <f t="shared" ref="U277:U340" si="62">(H277/H276)-1</f>
        <v>4.9892505533992715E-3</v>
      </c>
      <c r="V277" s="1">
        <f t="shared" ref="V277:V340" si="63">(I277/I276)-1</f>
        <v>-2.4458277117587524E-2</v>
      </c>
      <c r="W277" s="1">
        <f t="shared" ref="W277:W340" si="64">(J277/J276)-1</f>
        <v>3.1875069130379075E-2</v>
      </c>
      <c r="X277" s="1">
        <f t="shared" ref="X277:X340" si="65">(K277/K276)-1</f>
        <v>5.3505848258964761E-2</v>
      </c>
      <c r="Y277" s="1">
        <f t="shared" ref="Y277:Y340" si="66">(L277/L276)-1</f>
        <v>-1.2015000596581338E-2</v>
      </c>
      <c r="Z277" s="1">
        <f t="shared" ref="Z277:Z340" si="67">(M277/M276)-1</f>
        <v>9.0908819978896549E-3</v>
      </c>
      <c r="AA277" s="24">
        <f t="shared" ref="AA277:AA340" si="68">(N277/N276)-1</f>
        <v>4.9920389346194138E-3</v>
      </c>
    </row>
    <row r="278" spans="1:27" x14ac:dyDescent="0.2">
      <c r="A278" s="18">
        <v>42404</v>
      </c>
      <c r="B278" s="1">
        <v>90.544990539550781</v>
      </c>
      <c r="C278" s="2">
        <v>47.823719024658203</v>
      </c>
      <c r="D278" s="2">
        <v>536.260009765625</v>
      </c>
      <c r="E278" s="2">
        <v>708.010009765625</v>
      </c>
      <c r="F278" s="2">
        <v>110.4899978637695</v>
      </c>
      <c r="G278" s="2">
        <v>89.709999084472656</v>
      </c>
      <c r="H278" s="2">
        <v>27.631008148193359</v>
      </c>
      <c r="I278" s="2">
        <v>68.221145629882812</v>
      </c>
      <c r="J278" s="2">
        <v>91.720001220703125</v>
      </c>
      <c r="K278" s="2">
        <v>516.8499755859375</v>
      </c>
      <c r="L278" s="2">
        <v>389.593994140625</v>
      </c>
      <c r="M278" s="2">
        <v>0.28299999237060552</v>
      </c>
      <c r="N278" s="3">
        <v>1915.449951171875</v>
      </c>
      <c r="O278" s="1">
        <f t="shared" si="56"/>
        <v>8.0352070853129121E-3</v>
      </c>
      <c r="P278" s="1">
        <f t="shared" si="57"/>
        <v>-3.0672892747537484E-3</v>
      </c>
      <c r="Q278" s="1">
        <f t="shared" si="58"/>
        <v>9.7727274555683419E-3</v>
      </c>
      <c r="R278" s="1">
        <f t="shared" si="59"/>
        <v>-2.6054064410707012E-2</v>
      </c>
      <c r="S278" s="1">
        <f t="shared" si="60"/>
        <v>-1.9522624278765055E-2</v>
      </c>
      <c r="T278" s="1">
        <f t="shared" si="61"/>
        <v>-1.1351099884785554E-2</v>
      </c>
      <c r="U278" s="1">
        <f t="shared" si="62"/>
        <v>3.5452197124707929E-4</v>
      </c>
      <c r="V278" s="1">
        <f t="shared" si="63"/>
        <v>-9.9711679628444738E-4</v>
      </c>
      <c r="W278" s="1">
        <f t="shared" si="64"/>
        <v>-2.3008053855010147E-2</v>
      </c>
      <c r="X278" s="1">
        <f t="shared" si="65"/>
        <v>0</v>
      </c>
      <c r="Y278" s="1">
        <f t="shared" si="66"/>
        <v>5.3101883614825374E-2</v>
      </c>
      <c r="Z278" s="1">
        <f t="shared" si="67"/>
        <v>-0.1501501840136763</v>
      </c>
      <c r="AA278" s="24">
        <f t="shared" si="68"/>
        <v>1.5267325638141926E-3</v>
      </c>
    </row>
    <row r="279" spans="1:27" x14ac:dyDescent="0.2">
      <c r="A279" s="18">
        <v>42405</v>
      </c>
      <c r="B279" s="1">
        <v>88.126693725585938</v>
      </c>
      <c r="C279" s="2">
        <v>46.131496429443359</v>
      </c>
      <c r="D279" s="2">
        <v>502.1300048828125</v>
      </c>
      <c r="E279" s="2">
        <v>683.57000732421875</v>
      </c>
      <c r="F279" s="2">
        <v>104.0699996948242</v>
      </c>
      <c r="G279" s="2">
        <v>82.790000915527344</v>
      </c>
      <c r="H279" s="2">
        <v>25.887542724609379</v>
      </c>
      <c r="I279" s="2">
        <v>67.306747436523438</v>
      </c>
      <c r="J279" s="2">
        <v>86.610000610351562</v>
      </c>
      <c r="K279" s="2">
        <v>499.64999389648438</v>
      </c>
      <c r="L279" s="2">
        <v>386.54901123046881</v>
      </c>
      <c r="M279" s="2">
        <v>0.27799999713897711</v>
      </c>
      <c r="N279" s="3">
        <v>1880.050048828125</v>
      </c>
      <c r="O279" s="1">
        <f t="shared" si="56"/>
        <v>-2.6708234211019199E-2</v>
      </c>
      <c r="P279" s="1">
        <f t="shared" si="57"/>
        <v>-3.5384588018809726E-2</v>
      </c>
      <c r="Q279" s="1">
        <f t="shared" si="58"/>
        <v>-6.3644508748152195E-2</v>
      </c>
      <c r="R279" s="1">
        <f t="shared" si="59"/>
        <v>-3.451928942289495E-2</v>
      </c>
      <c r="S279" s="1">
        <f t="shared" si="60"/>
        <v>-5.8104790416060537E-2</v>
      </c>
      <c r="T279" s="1">
        <f t="shared" si="61"/>
        <v>-7.7137423247873538E-2</v>
      </c>
      <c r="U279" s="1">
        <f t="shared" si="62"/>
        <v>-6.3098147350731937E-2</v>
      </c>
      <c r="V279" s="1">
        <f t="shared" si="63"/>
        <v>-1.3403442362580953E-2</v>
      </c>
      <c r="W279" s="1">
        <f t="shared" si="64"/>
        <v>-5.5713045599023903E-2</v>
      </c>
      <c r="X279" s="1">
        <f t="shared" si="65"/>
        <v>-3.3278480220404361E-2</v>
      </c>
      <c r="Y279" s="1">
        <f t="shared" si="66"/>
        <v>-7.8157850376335825E-3</v>
      </c>
      <c r="Z279" s="1">
        <f t="shared" si="67"/>
        <v>-1.7667828149905418E-2</v>
      </c>
      <c r="AA279" s="24">
        <f t="shared" si="68"/>
        <v>-1.8481246310869337E-2</v>
      </c>
    </row>
    <row r="280" spans="1:27" x14ac:dyDescent="0.2">
      <c r="A280" s="18">
        <v>42408</v>
      </c>
      <c r="B280" s="1">
        <v>89.054656982421875</v>
      </c>
      <c r="C280" s="2">
        <v>45.44171142578125</v>
      </c>
      <c r="D280" s="2">
        <v>488.10000610351562</v>
      </c>
      <c r="E280" s="2">
        <v>682.739990234375</v>
      </c>
      <c r="F280" s="2">
        <v>99.75</v>
      </c>
      <c r="G280" s="2">
        <v>83.319999694824219</v>
      </c>
      <c r="H280" s="2">
        <v>24.702377319335941</v>
      </c>
      <c r="I280" s="2">
        <v>64.952598571777344</v>
      </c>
      <c r="J280" s="2">
        <v>82</v>
      </c>
      <c r="K280" s="2">
        <v>519.04998779296875</v>
      </c>
      <c r="L280" s="2">
        <v>373.44699096679688</v>
      </c>
      <c r="M280" s="2">
        <v>0.25999999046325678</v>
      </c>
      <c r="N280" s="3">
        <v>1853.43994140625</v>
      </c>
      <c r="O280" s="1">
        <f t="shared" si="56"/>
        <v>1.052987713036746E-2</v>
      </c>
      <c r="P280" s="1">
        <f t="shared" si="57"/>
        <v>-1.4952582444775264E-2</v>
      </c>
      <c r="Q280" s="1">
        <f t="shared" si="58"/>
        <v>-2.7940968758820128E-2</v>
      </c>
      <c r="R280" s="1">
        <f t="shared" si="59"/>
        <v>-1.2142386016800177E-3</v>
      </c>
      <c r="S280" s="1">
        <f t="shared" si="60"/>
        <v>-4.1510518953514097E-2</v>
      </c>
      <c r="T280" s="1">
        <f t="shared" si="61"/>
        <v>6.4017245251348776E-3</v>
      </c>
      <c r="U280" s="1">
        <f t="shared" si="62"/>
        <v>-4.5781301758964887E-2</v>
      </c>
      <c r="V280" s="1">
        <f t="shared" si="63"/>
        <v>-3.4976416992460901E-2</v>
      </c>
      <c r="W280" s="1">
        <f t="shared" si="64"/>
        <v>-5.3227116705511057E-2</v>
      </c>
      <c r="X280" s="1">
        <f t="shared" si="65"/>
        <v>3.8827167284032127E-2</v>
      </c>
      <c r="Y280" s="1">
        <f t="shared" si="66"/>
        <v>-3.3894848733322047E-2</v>
      </c>
      <c r="Z280" s="1">
        <f t="shared" si="67"/>
        <v>-6.474822611858444E-2</v>
      </c>
      <c r="AA280" s="24">
        <f t="shared" si="68"/>
        <v>-1.4153935656373462E-2</v>
      </c>
    </row>
    <row r="281" spans="1:27" x14ac:dyDescent="0.2">
      <c r="A281" s="18">
        <v>42409</v>
      </c>
      <c r="B281" s="1">
        <v>89.035903930664062</v>
      </c>
      <c r="C281" s="2">
        <v>45.322162628173828</v>
      </c>
      <c r="D281" s="2">
        <v>482.07000732421881</v>
      </c>
      <c r="E281" s="2">
        <v>678.1099853515625</v>
      </c>
      <c r="F281" s="2">
        <v>99.540000915527344</v>
      </c>
      <c r="G281" s="2">
        <v>86.129997253417969</v>
      </c>
      <c r="H281" s="2">
        <v>24.96683502197266</v>
      </c>
      <c r="I281" s="2">
        <v>64.689964294433594</v>
      </c>
      <c r="J281" s="2">
        <v>80.139999389648438</v>
      </c>
      <c r="K281" s="2">
        <v>517.79998779296875</v>
      </c>
      <c r="L281" s="2">
        <v>376.02899169921881</v>
      </c>
      <c r="M281" s="2">
        <v>0.30000001192092901</v>
      </c>
      <c r="N281" s="3">
        <v>1852.2099609375</v>
      </c>
      <c r="O281" s="1">
        <f t="shared" si="56"/>
        <v>-2.1057912514910182E-4</v>
      </c>
      <c r="P281" s="1">
        <f t="shared" si="57"/>
        <v>-2.6308163547642538E-3</v>
      </c>
      <c r="Q281" s="1">
        <f t="shared" si="58"/>
        <v>-1.2354023158971161E-2</v>
      </c>
      <c r="R281" s="1">
        <f t="shared" si="59"/>
        <v>-6.7815053300497308E-3</v>
      </c>
      <c r="S281" s="1">
        <f t="shared" si="60"/>
        <v>-2.1052539796757586E-3</v>
      </c>
      <c r="T281" s="1">
        <f t="shared" si="61"/>
        <v>3.3725366885332564E-2</v>
      </c>
      <c r="U281" s="1">
        <f t="shared" si="62"/>
        <v>1.0705759175239971E-2</v>
      </c>
      <c r="V281" s="1">
        <f t="shared" si="63"/>
        <v>-4.0434760597533037E-3</v>
      </c>
      <c r="W281" s="1">
        <f t="shared" si="64"/>
        <v>-2.2682934272580058E-2</v>
      </c>
      <c r="X281" s="1">
        <f t="shared" si="65"/>
        <v>-2.4082458903719184E-3</v>
      </c>
      <c r="Y281" s="1">
        <f t="shared" si="66"/>
        <v>6.9139685012256091E-3</v>
      </c>
      <c r="Z281" s="1">
        <f t="shared" si="67"/>
        <v>0.153846242018709</v>
      </c>
      <c r="AA281" s="24">
        <f t="shared" si="68"/>
        <v>-6.6362035330735925E-4</v>
      </c>
    </row>
    <row r="282" spans="1:27" x14ac:dyDescent="0.2">
      <c r="A282" s="18">
        <v>42410</v>
      </c>
      <c r="B282" s="1">
        <v>88.36102294921875</v>
      </c>
      <c r="C282" s="2">
        <v>45.717632293701172</v>
      </c>
      <c r="D282" s="2">
        <v>490.48001098632812</v>
      </c>
      <c r="E282" s="2">
        <v>684.1199951171875</v>
      </c>
      <c r="F282" s="2">
        <v>101</v>
      </c>
      <c r="G282" s="2">
        <v>88.449996948242188</v>
      </c>
      <c r="H282" s="2">
        <v>24.908065795898441</v>
      </c>
      <c r="I282" s="2">
        <v>65.468193054199219</v>
      </c>
      <c r="J282" s="2">
        <v>81.730003356933594</v>
      </c>
      <c r="K282" s="2">
        <v>525</v>
      </c>
      <c r="L282" s="2">
        <v>381.64898681640619</v>
      </c>
      <c r="M282" s="2">
        <v>0.29800000786781311</v>
      </c>
      <c r="N282" s="3">
        <v>1851.859985351562</v>
      </c>
      <c r="O282" s="1">
        <f t="shared" si="56"/>
        <v>-7.5798745410713408E-3</v>
      </c>
      <c r="P282" s="1">
        <f t="shared" si="57"/>
        <v>8.7257456969078717E-3</v>
      </c>
      <c r="Q282" s="1">
        <f t="shared" si="58"/>
        <v>1.7445606518418311E-2</v>
      </c>
      <c r="R282" s="1">
        <f t="shared" si="59"/>
        <v>8.8628834487802788E-3</v>
      </c>
      <c r="S282" s="1">
        <f t="shared" si="60"/>
        <v>1.4667461031185436E-2</v>
      </c>
      <c r="T282" s="1">
        <f t="shared" si="61"/>
        <v>2.6936024251784652E-2</v>
      </c>
      <c r="U282" s="1">
        <f t="shared" si="62"/>
        <v>-2.3538917136471937E-3</v>
      </c>
      <c r="V282" s="1">
        <f t="shared" si="63"/>
        <v>1.2030131230611696E-2</v>
      </c>
      <c r="W282" s="1">
        <f t="shared" si="64"/>
        <v>1.9840329166392889E-2</v>
      </c>
      <c r="X282" s="1">
        <f t="shared" si="65"/>
        <v>1.3905006521379049E-2</v>
      </c>
      <c r="Y282" s="1">
        <f t="shared" si="66"/>
        <v>1.4945643131907049E-2</v>
      </c>
      <c r="Z282" s="1">
        <f t="shared" si="67"/>
        <v>-6.6666799121429809E-3</v>
      </c>
      <c r="AA282" s="24">
        <f t="shared" si="68"/>
        <v>-1.8895027740850612E-4</v>
      </c>
    </row>
    <row r="283" spans="1:27" x14ac:dyDescent="0.2">
      <c r="A283" s="18">
        <v>42411</v>
      </c>
      <c r="B283" s="1">
        <v>87.826744079589844</v>
      </c>
      <c r="C283" s="2">
        <v>45.699234008789062</v>
      </c>
      <c r="D283" s="2">
        <v>503.82000732421881</v>
      </c>
      <c r="E283" s="2">
        <v>683.1099853515625</v>
      </c>
      <c r="F283" s="2">
        <v>101.9100036621094</v>
      </c>
      <c r="G283" s="2">
        <v>86.349998474121094</v>
      </c>
      <c r="H283" s="2">
        <v>24.780735015869141</v>
      </c>
      <c r="I283" s="2">
        <v>62.501201629638672</v>
      </c>
      <c r="J283" s="2">
        <v>79.709999084472656</v>
      </c>
      <c r="K283" s="2">
        <v>524.70001220703125</v>
      </c>
      <c r="L283" s="2">
        <v>379.65399169921881</v>
      </c>
      <c r="M283" s="2">
        <v>0.27300000190734858</v>
      </c>
      <c r="N283" s="3">
        <v>1829.079956054688</v>
      </c>
      <c r="O283" s="1">
        <f t="shared" si="56"/>
        <v>-6.0465446392121702E-3</v>
      </c>
      <c r="P283" s="1">
        <f t="shared" si="57"/>
        <v>-4.0243302176967699E-4</v>
      </c>
      <c r="Q283" s="1">
        <f t="shared" si="58"/>
        <v>2.719783893142691E-2</v>
      </c>
      <c r="R283" s="1">
        <f t="shared" si="59"/>
        <v>-1.4763634637692258E-3</v>
      </c>
      <c r="S283" s="1">
        <f t="shared" si="60"/>
        <v>9.0099372486078799E-3</v>
      </c>
      <c r="T283" s="1">
        <f t="shared" si="61"/>
        <v>-2.3742210814884923E-2</v>
      </c>
      <c r="U283" s="1">
        <f t="shared" si="62"/>
        <v>-5.1120300176125122E-3</v>
      </c>
      <c r="V283" s="1">
        <f t="shared" si="63"/>
        <v>-4.5319586292908109E-2</v>
      </c>
      <c r="W283" s="1">
        <f t="shared" si="64"/>
        <v>-2.4715577994523175E-2</v>
      </c>
      <c r="X283" s="1">
        <f t="shared" si="65"/>
        <v>-5.7140531994048782E-4</v>
      </c>
      <c r="Y283" s="1">
        <f t="shared" si="66"/>
        <v>-5.2273035854988326E-3</v>
      </c>
      <c r="Z283" s="1">
        <f t="shared" si="67"/>
        <v>-8.3892635236285096E-2</v>
      </c>
      <c r="AA283" s="24">
        <f t="shared" si="68"/>
        <v>-1.2301161792504289E-2</v>
      </c>
    </row>
    <row r="284" spans="1:27" x14ac:dyDescent="0.2">
      <c r="A284" s="18">
        <v>42412</v>
      </c>
      <c r="B284" s="1">
        <v>88.09857177734375</v>
      </c>
      <c r="C284" s="2">
        <v>46.444187164306641</v>
      </c>
      <c r="D284" s="2">
        <v>507.07998657226562</v>
      </c>
      <c r="E284" s="2">
        <v>682.4000244140625</v>
      </c>
      <c r="F284" s="2">
        <v>102.0100021362305</v>
      </c>
      <c r="G284" s="2">
        <v>87.400001525878906</v>
      </c>
      <c r="H284" s="2">
        <v>25.201908111572269</v>
      </c>
      <c r="I284" s="2">
        <v>64.213302612304688</v>
      </c>
      <c r="J284" s="2">
        <v>83.230003356933594</v>
      </c>
      <c r="K284" s="2">
        <v>527.25</v>
      </c>
      <c r="L284" s="2">
        <v>384.26300048828119</v>
      </c>
      <c r="M284" s="2">
        <v>0.27000001072883612</v>
      </c>
      <c r="N284" s="3">
        <v>1864.780029296875</v>
      </c>
      <c r="O284" s="1">
        <f t="shared" si="56"/>
        <v>3.0950446882964666E-3</v>
      </c>
      <c r="P284" s="1">
        <f t="shared" si="57"/>
        <v>1.6301217551574432E-2</v>
      </c>
      <c r="Q284" s="1">
        <f t="shared" si="58"/>
        <v>6.4705236009989786E-3</v>
      </c>
      <c r="R284" s="1">
        <f t="shared" si="59"/>
        <v>-1.0393069238106012E-3</v>
      </c>
      <c r="S284" s="1">
        <f t="shared" si="60"/>
        <v>9.8124296465185168E-4</v>
      </c>
      <c r="T284" s="1">
        <f t="shared" si="61"/>
        <v>1.2159850264183758E-2</v>
      </c>
      <c r="U284" s="1">
        <f t="shared" si="62"/>
        <v>1.6995988837030795E-2</v>
      </c>
      <c r="V284" s="1">
        <f t="shared" si="63"/>
        <v>2.7393089061092946E-2</v>
      </c>
      <c r="W284" s="1">
        <f t="shared" si="64"/>
        <v>4.4160134398328221E-2</v>
      </c>
      <c r="X284" s="1">
        <f t="shared" si="65"/>
        <v>4.8598965764128366E-3</v>
      </c>
      <c r="Y284" s="1">
        <f t="shared" si="66"/>
        <v>1.214002457457064E-2</v>
      </c>
      <c r="Z284" s="1">
        <f t="shared" si="67"/>
        <v>-1.0988978599093979E-2</v>
      </c>
      <c r="AA284" s="24">
        <f t="shared" si="68"/>
        <v>1.95180495658549E-2</v>
      </c>
    </row>
    <row r="285" spans="1:27" x14ac:dyDescent="0.2">
      <c r="A285" s="18">
        <v>42416</v>
      </c>
      <c r="B285" s="1">
        <v>90.582466125488281</v>
      </c>
      <c r="C285" s="2">
        <v>47.324161529541023</v>
      </c>
      <c r="D285" s="2">
        <v>521.0999755859375</v>
      </c>
      <c r="E285" s="2">
        <v>691</v>
      </c>
      <c r="F285" s="2">
        <v>101.61000061035161</v>
      </c>
      <c r="G285" s="2">
        <v>89.050003051757812</v>
      </c>
      <c r="H285" s="2">
        <v>26.436050415039059</v>
      </c>
      <c r="I285" s="2">
        <v>63.814453125</v>
      </c>
      <c r="J285" s="2">
        <v>85.370002746582031</v>
      </c>
      <c r="K285" s="2">
        <v>509.79998779296881</v>
      </c>
      <c r="L285" s="2">
        <v>407.48800659179688</v>
      </c>
      <c r="M285" s="2">
        <v>0.27300000190734858</v>
      </c>
      <c r="N285" s="3">
        <v>1895.579956054688</v>
      </c>
      <c r="O285" s="1">
        <f t="shared" si="56"/>
        <v>2.819449053524048E-2</v>
      </c>
      <c r="P285" s="1">
        <f t="shared" si="57"/>
        <v>1.8946921433273811E-2</v>
      </c>
      <c r="Q285" s="1">
        <f t="shared" si="58"/>
        <v>2.7648476344813933E-2</v>
      </c>
      <c r="R285" s="1">
        <f t="shared" si="59"/>
        <v>1.2602542904833314E-2</v>
      </c>
      <c r="S285" s="1">
        <f t="shared" si="60"/>
        <v>-3.9211990736428559E-3</v>
      </c>
      <c r="T285" s="1">
        <f t="shared" si="61"/>
        <v>1.8878735664442203E-2</v>
      </c>
      <c r="U285" s="1">
        <f t="shared" si="62"/>
        <v>4.8970192971225623E-2</v>
      </c>
      <c r="V285" s="1">
        <f t="shared" si="63"/>
        <v>-6.2113218146213622E-3</v>
      </c>
      <c r="W285" s="1">
        <f t="shared" si="64"/>
        <v>2.5711874364236165E-2</v>
      </c>
      <c r="X285" s="1">
        <f t="shared" si="65"/>
        <v>-3.3096277301149724E-2</v>
      </c>
      <c r="Y285" s="1">
        <f t="shared" si="66"/>
        <v>6.0440391278899552E-2</v>
      </c>
      <c r="Z285" s="1">
        <f t="shared" si="67"/>
        <v>1.1111077997420393E-2</v>
      </c>
      <c r="AA285" s="24">
        <f t="shared" si="68"/>
        <v>1.6516654122162633E-2</v>
      </c>
    </row>
    <row r="286" spans="1:27" x14ac:dyDescent="0.2">
      <c r="A286" s="18">
        <v>42417</v>
      </c>
      <c r="B286" s="1">
        <v>91.969711303710938</v>
      </c>
      <c r="C286" s="2">
        <v>48.556125640869141</v>
      </c>
      <c r="D286" s="2">
        <v>534.0999755859375</v>
      </c>
      <c r="E286" s="2">
        <v>708.4000244140625</v>
      </c>
      <c r="F286" s="2">
        <v>105.1999969482422</v>
      </c>
      <c r="G286" s="2">
        <v>94.760002136230469</v>
      </c>
      <c r="H286" s="2">
        <v>27.0922966003418</v>
      </c>
      <c r="I286" s="2">
        <v>65.224983215332031</v>
      </c>
      <c r="J286" s="2">
        <v>88.25</v>
      </c>
      <c r="K286" s="2">
        <v>516.0999755859375</v>
      </c>
      <c r="L286" s="2">
        <v>416.32199096679688</v>
      </c>
      <c r="M286" s="2">
        <v>0.29300001263618469</v>
      </c>
      <c r="N286" s="3">
        <v>1926.819946289062</v>
      </c>
      <c r="O286" s="1">
        <f t="shared" si="56"/>
        <v>1.5314720801494097E-2</v>
      </c>
      <c r="P286" s="1">
        <f t="shared" si="57"/>
        <v>2.6032455124621601E-2</v>
      </c>
      <c r="Q286" s="1">
        <f t="shared" si="58"/>
        <v>2.494722818856876E-2</v>
      </c>
      <c r="R286" s="1">
        <f t="shared" si="59"/>
        <v>2.5180932581855942E-2</v>
      </c>
      <c r="S286" s="1">
        <f t="shared" si="60"/>
        <v>3.5331131939043248E-2</v>
      </c>
      <c r="T286" s="1">
        <f t="shared" si="61"/>
        <v>6.4121267701179985E-2</v>
      </c>
      <c r="U286" s="1">
        <f t="shared" si="62"/>
        <v>2.4823911855207159E-2</v>
      </c>
      <c r="V286" s="1">
        <f t="shared" si="63"/>
        <v>2.2103614796621152E-2</v>
      </c>
      <c r="W286" s="1">
        <f t="shared" si="64"/>
        <v>3.3735471017461993E-2</v>
      </c>
      <c r="X286" s="1">
        <f t="shared" si="65"/>
        <v>1.2357763718753079E-2</v>
      </c>
      <c r="Y286" s="1">
        <f t="shared" si="66"/>
        <v>2.1679127316867275E-2</v>
      </c>
      <c r="Z286" s="1">
        <f t="shared" si="67"/>
        <v>7.3260112047998316E-2</v>
      </c>
      <c r="AA286" s="24">
        <f t="shared" si="68"/>
        <v>1.6480439210485587E-2</v>
      </c>
    </row>
    <row r="287" spans="1:27" x14ac:dyDescent="0.2">
      <c r="A287" s="18">
        <v>42418</v>
      </c>
      <c r="B287" s="1">
        <v>90.226287841796875</v>
      </c>
      <c r="C287" s="2">
        <v>48.343074798583977</v>
      </c>
      <c r="D287" s="2">
        <v>525</v>
      </c>
      <c r="E287" s="2">
        <v>697.3499755859375</v>
      </c>
      <c r="F287" s="2">
        <v>103.4700012207031</v>
      </c>
      <c r="G287" s="2">
        <v>90.489997863769531</v>
      </c>
      <c r="H287" s="2">
        <v>29.423452377319339</v>
      </c>
      <c r="I287" s="2">
        <v>65.68218994140625</v>
      </c>
      <c r="J287" s="2">
        <v>86.639999389648438</v>
      </c>
      <c r="K287" s="2">
        <v>505.04998779296881</v>
      </c>
      <c r="L287" s="2">
        <v>422.37298583984381</v>
      </c>
      <c r="M287" s="2">
        <v>0.28799998760223389</v>
      </c>
      <c r="N287" s="3">
        <v>1917.829956054688</v>
      </c>
      <c r="O287" s="1">
        <f t="shared" si="56"/>
        <v>-1.8956495972426879E-2</v>
      </c>
      <c r="P287" s="1">
        <f t="shared" si="57"/>
        <v>-4.3877232681398537E-3</v>
      </c>
      <c r="Q287" s="1">
        <f t="shared" si="58"/>
        <v>-1.7037962931854334E-2</v>
      </c>
      <c r="R287" s="1">
        <f t="shared" si="59"/>
        <v>-1.5598600292631049E-2</v>
      </c>
      <c r="S287" s="1">
        <f t="shared" si="60"/>
        <v>-1.6444826784455691E-2</v>
      </c>
      <c r="T287" s="1">
        <f t="shared" si="61"/>
        <v>-4.5061251331782626E-2</v>
      </c>
      <c r="U287" s="1">
        <f t="shared" si="62"/>
        <v>8.6044967370840331E-2</v>
      </c>
      <c r="V287" s="1">
        <f t="shared" si="63"/>
        <v>7.0096871403524386E-3</v>
      </c>
      <c r="W287" s="1">
        <f t="shared" si="64"/>
        <v>-1.8243632978487967E-2</v>
      </c>
      <c r="X287" s="1">
        <f t="shared" si="65"/>
        <v>-2.1410556705458994E-2</v>
      </c>
      <c r="Y287" s="1">
        <f t="shared" si="66"/>
        <v>1.4534410875089998E-2</v>
      </c>
      <c r="Z287" s="1">
        <f t="shared" si="67"/>
        <v>-1.7064931120529647E-2</v>
      </c>
      <c r="AA287" s="24">
        <f t="shared" si="68"/>
        <v>-4.6657137070270638E-3</v>
      </c>
    </row>
    <row r="288" spans="1:27" x14ac:dyDescent="0.2">
      <c r="A288" s="18">
        <v>42419</v>
      </c>
      <c r="B288" s="1">
        <v>90.020072937011719</v>
      </c>
      <c r="C288" s="2">
        <v>48.000339508056641</v>
      </c>
      <c r="D288" s="2">
        <v>534.9000244140625</v>
      </c>
      <c r="E288" s="2">
        <v>700.90997314453125</v>
      </c>
      <c r="F288" s="2">
        <v>104.5699996948242</v>
      </c>
      <c r="G288" s="2">
        <v>89.230003356933594</v>
      </c>
      <c r="H288" s="2">
        <v>29.81523513793945</v>
      </c>
      <c r="I288" s="2">
        <v>65.77947998046875</v>
      </c>
      <c r="J288" s="2">
        <v>88.080001831054688</v>
      </c>
      <c r="K288" s="2">
        <v>499.25</v>
      </c>
      <c r="L288" s="2">
        <v>420.78500366210938</v>
      </c>
      <c r="M288" s="2">
        <v>0.28299999237060552</v>
      </c>
      <c r="N288" s="3">
        <v>1917.780029296875</v>
      </c>
      <c r="O288" s="1">
        <f t="shared" si="56"/>
        <v>-2.285530189901408E-3</v>
      </c>
      <c r="P288" s="1">
        <f t="shared" si="57"/>
        <v>-7.0896460755817126E-3</v>
      </c>
      <c r="Q288" s="1">
        <f t="shared" si="58"/>
        <v>1.8857189360119042E-2</v>
      </c>
      <c r="R288" s="1">
        <f t="shared" si="59"/>
        <v>5.1050371882532808E-3</v>
      </c>
      <c r="S288" s="1">
        <f t="shared" si="60"/>
        <v>1.0631085929677209E-2</v>
      </c>
      <c r="T288" s="1">
        <f t="shared" si="61"/>
        <v>-1.3924130142348168E-2</v>
      </c>
      <c r="U288" s="1">
        <f t="shared" si="62"/>
        <v>1.3315322607149627E-2</v>
      </c>
      <c r="V288" s="1">
        <f t="shared" si="63"/>
        <v>1.4812240448938141E-3</v>
      </c>
      <c r="W288" s="1">
        <f t="shared" si="64"/>
        <v>1.6620526910787303E-2</v>
      </c>
      <c r="X288" s="1">
        <f t="shared" si="65"/>
        <v>-1.1483987591632938E-2</v>
      </c>
      <c r="Y288" s="1">
        <f t="shared" si="66"/>
        <v>-3.7596679498261842E-3</v>
      </c>
      <c r="Z288" s="1">
        <f t="shared" si="67"/>
        <v>-1.7361095301622109E-2</v>
      </c>
      <c r="AA288" s="24">
        <f t="shared" si="68"/>
        <v>-2.6032942939124837E-5</v>
      </c>
    </row>
    <row r="289" spans="1:27" x14ac:dyDescent="0.2">
      <c r="A289" s="18">
        <v>42422</v>
      </c>
      <c r="B289" s="1">
        <v>90.807411193847656</v>
      </c>
      <c r="C289" s="2">
        <v>48.769172668457031</v>
      </c>
      <c r="D289" s="2">
        <v>559.5</v>
      </c>
      <c r="E289" s="2">
        <v>706.46002197265625</v>
      </c>
      <c r="F289" s="2">
        <v>107.1600036621094</v>
      </c>
      <c r="G289" s="2">
        <v>91.930000305175781</v>
      </c>
      <c r="H289" s="2">
        <v>30.873073577880859</v>
      </c>
      <c r="I289" s="2">
        <v>68.046058654785156</v>
      </c>
      <c r="J289" s="2">
        <v>89</v>
      </c>
      <c r="K289" s="2">
        <v>498.85000610351562</v>
      </c>
      <c r="L289" s="2">
        <v>437.74798583984381</v>
      </c>
      <c r="M289" s="2">
        <v>0.29300001263618469</v>
      </c>
      <c r="N289" s="3">
        <v>1945.5</v>
      </c>
      <c r="O289" s="1">
        <f t="shared" si="56"/>
        <v>8.7462521540817573E-3</v>
      </c>
      <c r="P289" s="1">
        <f t="shared" si="57"/>
        <v>1.6017244217019444E-2</v>
      </c>
      <c r="Q289" s="1">
        <f t="shared" si="58"/>
        <v>4.5989856913700278E-2</v>
      </c>
      <c r="R289" s="1">
        <f t="shared" si="59"/>
        <v>7.9183476348974047E-3</v>
      </c>
      <c r="S289" s="1">
        <f t="shared" si="60"/>
        <v>2.4768135936156011E-2</v>
      </c>
      <c r="T289" s="1">
        <f t="shared" si="61"/>
        <v>3.0258846202681378E-2</v>
      </c>
      <c r="U289" s="1">
        <f t="shared" si="62"/>
        <v>3.5479795314286244E-2</v>
      </c>
      <c r="V289" s="1">
        <f t="shared" si="63"/>
        <v>3.4457230050912502E-2</v>
      </c>
      <c r="W289" s="1">
        <f t="shared" si="64"/>
        <v>1.0445028948908863E-2</v>
      </c>
      <c r="X289" s="1">
        <f t="shared" si="65"/>
        <v>-8.0118957733477103E-4</v>
      </c>
      <c r="Y289" s="1">
        <f t="shared" si="66"/>
        <v>4.0312706085304573E-2</v>
      </c>
      <c r="Z289" s="1">
        <f t="shared" si="67"/>
        <v>3.5335761608373151E-2</v>
      </c>
      <c r="AA289" s="24">
        <f t="shared" si="68"/>
        <v>1.4454197186153817E-2</v>
      </c>
    </row>
    <row r="290" spans="1:27" x14ac:dyDescent="0.2">
      <c r="A290" s="18">
        <v>42423</v>
      </c>
      <c r="B290" s="1">
        <v>88.754676818847656</v>
      </c>
      <c r="C290" s="2">
        <v>47.407524108886719</v>
      </c>
      <c r="D290" s="2">
        <v>552.94000244140625</v>
      </c>
      <c r="E290" s="2">
        <v>695.8499755859375</v>
      </c>
      <c r="F290" s="2">
        <v>105.4599990844727</v>
      </c>
      <c r="G290" s="2">
        <v>89.120002746582031</v>
      </c>
      <c r="H290" s="2">
        <v>30.951431274414059</v>
      </c>
      <c r="I290" s="2">
        <v>67.939048767089844</v>
      </c>
      <c r="J290" s="2">
        <v>85.279998779296875</v>
      </c>
      <c r="K290" s="2">
        <v>500.25</v>
      </c>
      <c r="L290" s="2">
        <v>420.73599243164062</v>
      </c>
      <c r="M290" s="2">
        <v>0.31799998879432678</v>
      </c>
      <c r="N290" s="3">
        <v>1921.27001953125</v>
      </c>
      <c r="O290" s="1">
        <f t="shared" si="56"/>
        <v>-2.2605361699145954E-2</v>
      </c>
      <c r="P290" s="1">
        <f t="shared" si="57"/>
        <v>-2.7920271865735424E-2</v>
      </c>
      <c r="Q290" s="1">
        <f t="shared" si="58"/>
        <v>-1.1724749881311447E-2</v>
      </c>
      <c r="R290" s="1">
        <f t="shared" si="59"/>
        <v>-1.5018608352518226E-2</v>
      </c>
      <c r="S290" s="1">
        <f t="shared" si="60"/>
        <v>-1.5864170581750381E-2</v>
      </c>
      <c r="T290" s="1">
        <f t="shared" si="61"/>
        <v>-3.0566708900963024E-2</v>
      </c>
      <c r="U290" s="1">
        <f t="shared" si="62"/>
        <v>2.5380594625776798E-3</v>
      </c>
      <c r="V290" s="1">
        <f t="shared" si="63"/>
        <v>-1.5726096383951171E-3</v>
      </c>
      <c r="W290" s="1">
        <f t="shared" si="64"/>
        <v>-4.1797766524754199E-2</v>
      </c>
      <c r="X290" s="1">
        <f t="shared" si="65"/>
        <v>2.8064425766367584E-3</v>
      </c>
      <c r="Y290" s="1">
        <f t="shared" si="66"/>
        <v>-3.886252811778157E-2</v>
      </c>
      <c r="Z290" s="1">
        <f t="shared" si="67"/>
        <v>8.5324147030615638E-2</v>
      </c>
      <c r="AA290" s="24">
        <f t="shared" si="68"/>
        <v>-1.2454371867771763E-2</v>
      </c>
    </row>
    <row r="291" spans="1:27" x14ac:dyDescent="0.2">
      <c r="A291" s="18">
        <v>42424</v>
      </c>
      <c r="B291" s="1">
        <v>90.076309204101562</v>
      </c>
      <c r="C291" s="2">
        <v>47.574256896972663</v>
      </c>
      <c r="D291" s="2">
        <v>554.03997802734375</v>
      </c>
      <c r="E291" s="2">
        <v>699.55999755859375</v>
      </c>
      <c r="F291" s="2">
        <v>106.879997253418</v>
      </c>
      <c r="G291" s="2">
        <v>91.610000610351562</v>
      </c>
      <c r="H291" s="2">
        <v>31.166915893554691</v>
      </c>
      <c r="I291" s="2">
        <v>68.230880737304688</v>
      </c>
      <c r="J291" s="2">
        <v>86.769996643066406</v>
      </c>
      <c r="K291" s="2">
        <v>487.5</v>
      </c>
      <c r="L291" s="2">
        <v>424.95498657226562</v>
      </c>
      <c r="M291" s="2">
        <v>0.31499999761581421</v>
      </c>
      <c r="N291" s="3">
        <v>1929.800048828125</v>
      </c>
      <c r="O291" s="1">
        <f t="shared" si="56"/>
        <v>1.4890847813590957E-2</v>
      </c>
      <c r="P291" s="1">
        <f t="shared" si="57"/>
        <v>3.5170110909608088E-3</v>
      </c>
      <c r="Q291" s="1">
        <f t="shared" si="58"/>
        <v>1.9893217728519375E-3</v>
      </c>
      <c r="R291" s="1">
        <f t="shared" si="59"/>
        <v>5.3316405875163397E-3</v>
      </c>
      <c r="S291" s="1">
        <f t="shared" si="60"/>
        <v>1.346480353947177E-2</v>
      </c>
      <c r="T291" s="1">
        <f t="shared" si="61"/>
        <v>2.7939831542083571E-2</v>
      </c>
      <c r="U291" s="1">
        <f t="shared" si="62"/>
        <v>6.9620243803962811E-3</v>
      </c>
      <c r="V291" s="1">
        <f t="shared" si="63"/>
        <v>4.295496853588654E-3</v>
      </c>
      <c r="W291" s="1">
        <f t="shared" si="64"/>
        <v>1.7471832611367866E-2</v>
      </c>
      <c r="X291" s="1">
        <f t="shared" si="65"/>
        <v>-2.5487256371814038E-2</v>
      </c>
      <c r="Y291" s="1">
        <f t="shared" si="66"/>
        <v>1.0027652058578029E-2</v>
      </c>
      <c r="Z291" s="1">
        <f t="shared" si="67"/>
        <v>-9.4339348560571468E-3</v>
      </c>
      <c r="AA291" s="24">
        <f t="shared" si="68"/>
        <v>4.4397868129728568E-3</v>
      </c>
    </row>
    <row r="292" spans="1:27" x14ac:dyDescent="0.2">
      <c r="A292" s="18">
        <v>42425</v>
      </c>
      <c r="B292" s="1">
        <v>90.6949462890625</v>
      </c>
      <c r="C292" s="2">
        <v>48.259719848632812</v>
      </c>
      <c r="D292" s="2">
        <v>555.1500244140625</v>
      </c>
      <c r="E292" s="2">
        <v>705.75</v>
      </c>
      <c r="F292" s="2">
        <v>108.0699996948242</v>
      </c>
      <c r="G292" s="2">
        <v>94.529998779296875</v>
      </c>
      <c r="H292" s="2">
        <v>31.235481262207031</v>
      </c>
      <c r="I292" s="2">
        <v>68.094703674316406</v>
      </c>
      <c r="J292" s="2">
        <v>85.529998779296875</v>
      </c>
      <c r="K292" s="2">
        <v>483.60000610351562</v>
      </c>
      <c r="L292" s="2">
        <v>424.54400634765619</v>
      </c>
      <c r="M292" s="2">
        <v>0.31000000238418579</v>
      </c>
      <c r="N292" s="3">
        <v>1951.699951171875</v>
      </c>
      <c r="O292" s="1">
        <f t="shared" si="56"/>
        <v>6.8679222142549179E-3</v>
      </c>
      <c r="P292" s="1">
        <f t="shared" si="57"/>
        <v>1.4408274482239358E-2</v>
      </c>
      <c r="Q292" s="1">
        <f t="shared" si="58"/>
        <v>2.003549257710624E-3</v>
      </c>
      <c r="R292" s="1">
        <f t="shared" si="59"/>
        <v>8.8484225270295536E-3</v>
      </c>
      <c r="S292" s="1">
        <f t="shared" si="60"/>
        <v>1.1134005164545879E-2</v>
      </c>
      <c r="T292" s="1">
        <f t="shared" si="61"/>
        <v>3.1874229336216864E-2</v>
      </c>
      <c r="U292" s="1">
        <f t="shared" si="62"/>
        <v>2.1999407604689214E-3</v>
      </c>
      <c r="V292" s="1">
        <f t="shared" si="63"/>
        <v>-1.9958274247195984E-3</v>
      </c>
      <c r="W292" s="1">
        <f t="shared" si="64"/>
        <v>-1.4290629385066533E-2</v>
      </c>
      <c r="X292" s="1">
        <f t="shared" si="65"/>
        <v>-7.999987479967996E-3</v>
      </c>
      <c r="Y292" s="1">
        <f t="shared" si="66"/>
        <v>-9.6711472413690824E-4</v>
      </c>
      <c r="Z292" s="1">
        <f t="shared" si="67"/>
        <v>-1.5873000855468611E-2</v>
      </c>
      <c r="AA292" s="24">
        <f t="shared" si="68"/>
        <v>1.1348275359951865E-2</v>
      </c>
    </row>
    <row r="293" spans="1:27" x14ac:dyDescent="0.2">
      <c r="A293" s="18">
        <v>42426</v>
      </c>
      <c r="B293" s="1">
        <v>90.835548400878906</v>
      </c>
      <c r="C293" s="2">
        <v>47.518672943115227</v>
      </c>
      <c r="D293" s="2">
        <v>555.22998046875</v>
      </c>
      <c r="E293" s="2">
        <v>705.07000732421875</v>
      </c>
      <c r="F293" s="2">
        <v>107.9199981689453</v>
      </c>
      <c r="G293" s="2">
        <v>94.790000915527344</v>
      </c>
      <c r="H293" s="2">
        <v>31.029792785644531</v>
      </c>
      <c r="I293" s="2">
        <v>68.522720336914062</v>
      </c>
      <c r="J293" s="2">
        <v>87</v>
      </c>
      <c r="K293" s="2">
        <v>482.10000610351562</v>
      </c>
      <c r="L293" s="2">
        <v>432.15200805664062</v>
      </c>
      <c r="M293" s="2">
        <v>0.30300000309944147</v>
      </c>
      <c r="N293" s="3">
        <v>1948.050048828125</v>
      </c>
      <c r="O293" s="1">
        <f t="shared" si="56"/>
        <v>1.5502750436422463E-3</v>
      </c>
      <c r="P293" s="1">
        <f t="shared" si="57"/>
        <v>-1.5355391781010863E-2</v>
      </c>
      <c r="Q293" s="1">
        <f t="shared" si="58"/>
        <v>1.4402603111096646E-4</v>
      </c>
      <c r="R293" s="1">
        <f t="shared" si="59"/>
        <v>-9.6350361428443332E-4</v>
      </c>
      <c r="S293" s="1">
        <f t="shared" si="60"/>
        <v>-1.3880033894928534E-3</v>
      </c>
      <c r="T293" s="1">
        <f t="shared" si="61"/>
        <v>2.7504722266791237E-3</v>
      </c>
      <c r="U293" s="1">
        <f t="shared" si="62"/>
        <v>-6.5850906805579035E-3</v>
      </c>
      <c r="V293" s="1">
        <f t="shared" si="63"/>
        <v>6.2856087111382575E-3</v>
      </c>
      <c r="W293" s="1">
        <f t="shared" si="64"/>
        <v>1.7186966464203257E-2</v>
      </c>
      <c r="X293" s="1">
        <f t="shared" si="65"/>
        <v>-3.1017369335576417E-3</v>
      </c>
      <c r="Y293" s="1">
        <f t="shared" si="66"/>
        <v>1.7920407767467728E-2</v>
      </c>
      <c r="Z293" s="1">
        <f t="shared" si="67"/>
        <v>-2.2580642680347984E-2</v>
      </c>
      <c r="AA293" s="24">
        <f t="shared" si="68"/>
        <v>-1.8701144822791393E-3</v>
      </c>
    </row>
    <row r="294" spans="1:27" x14ac:dyDescent="0.2">
      <c r="A294" s="18">
        <v>42429</v>
      </c>
      <c r="B294" s="1">
        <v>90.629341125488281</v>
      </c>
      <c r="C294" s="2">
        <v>47.129642486572273</v>
      </c>
      <c r="D294" s="2">
        <v>552.52001953125</v>
      </c>
      <c r="E294" s="2">
        <v>697.77001953125</v>
      </c>
      <c r="F294" s="2">
        <v>106.9199981689453</v>
      </c>
      <c r="G294" s="2">
        <v>93.410003662109375</v>
      </c>
      <c r="H294" s="2">
        <v>30.828268051147461</v>
      </c>
      <c r="I294" s="2">
        <v>67.326187133789062</v>
      </c>
      <c r="J294" s="2">
        <v>85.489997863769531</v>
      </c>
      <c r="K294" s="2">
        <v>495.60000610351562</v>
      </c>
      <c r="L294" s="2">
        <v>437.69699096679688</v>
      </c>
      <c r="M294" s="2">
        <v>0.30799999833106989</v>
      </c>
      <c r="N294" s="3">
        <v>1932.22998046875</v>
      </c>
      <c r="O294" s="1">
        <f t="shared" si="56"/>
        <v>-2.270116479955453E-3</v>
      </c>
      <c r="P294" s="1">
        <f t="shared" si="57"/>
        <v>-8.1868964861174787E-3</v>
      </c>
      <c r="Q294" s="1">
        <f t="shared" si="58"/>
        <v>-4.8807900020314543E-3</v>
      </c>
      <c r="R294" s="1">
        <f t="shared" si="59"/>
        <v>-1.0353564493081557E-2</v>
      </c>
      <c r="S294" s="1">
        <f t="shared" si="60"/>
        <v>-9.2661232113304681E-3</v>
      </c>
      <c r="T294" s="1">
        <f t="shared" si="61"/>
        <v>-1.4558468615774811E-2</v>
      </c>
      <c r="U294" s="1">
        <f t="shared" si="62"/>
        <v>-6.494556244355687E-3</v>
      </c>
      <c r="V294" s="1">
        <f t="shared" si="63"/>
        <v>-1.7461846191188291E-2</v>
      </c>
      <c r="W294" s="1">
        <f t="shared" si="64"/>
        <v>-1.7356346393453626E-2</v>
      </c>
      <c r="X294" s="1">
        <f t="shared" si="65"/>
        <v>2.8002488755624055E-2</v>
      </c>
      <c r="Y294" s="1">
        <f t="shared" si="66"/>
        <v>1.283109370494806E-2</v>
      </c>
      <c r="Z294" s="1">
        <f t="shared" si="67"/>
        <v>1.6501634259018294E-2</v>
      </c>
      <c r="AA294" s="24">
        <f t="shared" si="68"/>
        <v>-8.1209763419023417E-3</v>
      </c>
    </row>
    <row r="295" spans="1:27" x14ac:dyDescent="0.2">
      <c r="A295" s="18">
        <v>42430</v>
      </c>
      <c r="B295" s="1">
        <v>94.228645324707031</v>
      </c>
      <c r="C295" s="2">
        <v>48.704338073730469</v>
      </c>
      <c r="D295" s="2">
        <v>579.03997802734375</v>
      </c>
      <c r="E295" s="2">
        <v>718.80999755859375</v>
      </c>
      <c r="F295" s="2">
        <v>109.8199996948242</v>
      </c>
      <c r="G295" s="2">
        <v>98.300003051757812</v>
      </c>
      <c r="H295" s="2">
        <v>32.194698333740227</v>
      </c>
      <c r="I295" s="2">
        <v>68.863189697265625</v>
      </c>
      <c r="J295" s="2">
        <v>89.569999694824219</v>
      </c>
      <c r="K295" s="2">
        <v>517.5999755859375</v>
      </c>
      <c r="L295" s="2">
        <v>435.12298583984381</v>
      </c>
      <c r="M295" s="2">
        <v>0.31999999284744263</v>
      </c>
      <c r="N295" s="3">
        <v>1978.349975585938</v>
      </c>
      <c r="O295" s="1">
        <f t="shared" si="56"/>
        <v>3.971455771961363E-2</v>
      </c>
      <c r="P295" s="1">
        <f t="shared" si="57"/>
        <v>3.3411999414314275E-2</v>
      </c>
      <c r="Q295" s="1">
        <f t="shared" si="58"/>
        <v>4.7998185692154527E-2</v>
      </c>
      <c r="R295" s="1">
        <f t="shared" si="59"/>
        <v>3.0153170010769559E-2</v>
      </c>
      <c r="S295" s="1">
        <f t="shared" si="60"/>
        <v>2.7123097414354591E-2</v>
      </c>
      <c r="T295" s="1">
        <f t="shared" si="61"/>
        <v>5.2349846889386376E-2</v>
      </c>
      <c r="U295" s="1">
        <f t="shared" si="62"/>
        <v>4.4323939324963257E-2</v>
      </c>
      <c r="V295" s="1">
        <f t="shared" si="63"/>
        <v>2.2829193645293788E-2</v>
      </c>
      <c r="W295" s="1">
        <f t="shared" si="64"/>
        <v>4.772490271383889E-2</v>
      </c>
      <c r="X295" s="1">
        <f t="shared" si="65"/>
        <v>4.4390575487254447E-2</v>
      </c>
      <c r="Y295" s="1">
        <f t="shared" si="66"/>
        <v>-5.8807923748059876E-3</v>
      </c>
      <c r="Z295" s="1">
        <f t="shared" si="67"/>
        <v>3.8961021368168591E-2</v>
      </c>
      <c r="AA295" s="24">
        <f t="shared" si="68"/>
        <v>2.386879180189494E-2</v>
      </c>
    </row>
    <row r="296" spans="1:27" x14ac:dyDescent="0.2">
      <c r="A296" s="18">
        <v>42431</v>
      </c>
      <c r="B296" s="1">
        <v>94.434852600097656</v>
      </c>
      <c r="C296" s="2">
        <v>49.047065734863281</v>
      </c>
      <c r="D296" s="2">
        <v>580.21002197265625</v>
      </c>
      <c r="E296" s="2">
        <v>718.8499755859375</v>
      </c>
      <c r="F296" s="2">
        <v>109.9499969482422</v>
      </c>
      <c r="G296" s="2">
        <v>97.610000610351562</v>
      </c>
      <c r="H296" s="2">
        <v>32.381481170654297</v>
      </c>
      <c r="I296" s="2">
        <v>69.35931396484375</v>
      </c>
      <c r="J296" s="2">
        <v>92.519996643066406</v>
      </c>
      <c r="K296" s="2">
        <v>515.5</v>
      </c>
      <c r="L296" s="2">
        <v>423.989013671875</v>
      </c>
      <c r="M296" s="2">
        <v>0.30300000309944147</v>
      </c>
      <c r="N296" s="3">
        <v>1986.449951171875</v>
      </c>
      <c r="O296" s="1">
        <f t="shared" si="56"/>
        <v>2.1883714307899815E-3</v>
      </c>
      <c r="P296" s="1">
        <f t="shared" si="57"/>
        <v>7.0369021464571357E-3</v>
      </c>
      <c r="Q296" s="1">
        <f t="shared" si="58"/>
        <v>2.0206617672557936E-3</v>
      </c>
      <c r="R296" s="1">
        <f t="shared" si="59"/>
        <v>5.5616960642712598E-5</v>
      </c>
      <c r="S296" s="1">
        <f t="shared" si="60"/>
        <v>1.1837302292774243E-3</v>
      </c>
      <c r="T296" s="1">
        <f t="shared" si="61"/>
        <v>-7.0193532043223428E-3</v>
      </c>
      <c r="U296" s="1">
        <f t="shared" si="62"/>
        <v>5.8016644535017203E-3</v>
      </c>
      <c r="V296" s="1">
        <f t="shared" si="63"/>
        <v>7.2044915398077336E-3</v>
      </c>
      <c r="W296" s="1">
        <f t="shared" si="64"/>
        <v>3.2935100572660359E-2</v>
      </c>
      <c r="X296" s="1">
        <f t="shared" si="65"/>
        <v>-4.0571400405501334E-3</v>
      </c>
      <c r="Y296" s="1">
        <f t="shared" si="66"/>
        <v>-2.5588103893152914E-2</v>
      </c>
      <c r="Z296" s="1">
        <f t="shared" si="67"/>
        <v>-5.312496914993925E-2</v>
      </c>
      <c r="AA296" s="24">
        <f t="shared" si="68"/>
        <v>4.0943087350042706E-3</v>
      </c>
    </row>
    <row r="297" spans="1:27" x14ac:dyDescent="0.2">
      <c r="A297" s="18">
        <v>42432</v>
      </c>
      <c r="B297" s="1">
        <v>95.137847900390625</v>
      </c>
      <c r="C297" s="2">
        <v>48.491283416748047</v>
      </c>
      <c r="D297" s="2">
        <v>577.489990234375</v>
      </c>
      <c r="E297" s="2">
        <v>712.41998291015625</v>
      </c>
      <c r="F297" s="2">
        <v>109.5800018310547</v>
      </c>
      <c r="G297" s="2">
        <v>97.930000305175781</v>
      </c>
      <c r="H297" s="2">
        <v>32.096393585205078</v>
      </c>
      <c r="I297" s="2">
        <v>70.944938659667969</v>
      </c>
      <c r="J297" s="2">
        <v>89.449996948242188</v>
      </c>
      <c r="K297" s="2">
        <v>542.45001220703125</v>
      </c>
      <c r="L297" s="2">
        <v>421.6510009765625</v>
      </c>
      <c r="M297" s="2">
        <v>0.2630000114440918</v>
      </c>
      <c r="N297" s="3">
        <v>1993.400024414062</v>
      </c>
      <c r="O297" s="1">
        <f t="shared" si="56"/>
        <v>7.444235691984824E-3</v>
      </c>
      <c r="P297" s="1">
        <f t="shared" si="57"/>
        <v>-1.1331611989179091E-2</v>
      </c>
      <c r="Q297" s="1">
        <f t="shared" si="58"/>
        <v>-4.688012332212721E-3</v>
      </c>
      <c r="R297" s="1">
        <f t="shared" si="59"/>
        <v>-8.9448325716922072E-3</v>
      </c>
      <c r="S297" s="1">
        <f t="shared" si="60"/>
        <v>-3.365121668549631E-3</v>
      </c>
      <c r="T297" s="1">
        <f t="shared" si="61"/>
        <v>3.278349480824394E-3</v>
      </c>
      <c r="U297" s="1">
        <f t="shared" si="62"/>
        <v>-8.8040316607747027E-3</v>
      </c>
      <c r="V297" s="1">
        <f t="shared" si="63"/>
        <v>2.2861020448211589E-2</v>
      </c>
      <c r="W297" s="1">
        <f t="shared" si="64"/>
        <v>-3.3182012604993871E-2</v>
      </c>
      <c r="X297" s="1">
        <f t="shared" si="65"/>
        <v>5.2279364126151862E-2</v>
      </c>
      <c r="Y297" s="1">
        <f t="shared" si="66"/>
        <v>-5.5143237676481549E-3</v>
      </c>
      <c r="Z297" s="1">
        <f t="shared" si="67"/>
        <v>-0.1320131724296455</v>
      </c>
      <c r="AA297" s="24">
        <f t="shared" si="68"/>
        <v>3.4987406745823346E-3</v>
      </c>
    </row>
    <row r="298" spans="1:27" x14ac:dyDescent="0.2">
      <c r="A298" s="18">
        <v>42433</v>
      </c>
      <c r="B298" s="1">
        <v>96.553184509277344</v>
      </c>
      <c r="C298" s="2">
        <v>48.194869995117188</v>
      </c>
      <c r="D298" s="2">
        <v>575.1400146484375</v>
      </c>
      <c r="E298" s="2">
        <v>710.8900146484375</v>
      </c>
      <c r="F298" s="2">
        <v>108.38999938964839</v>
      </c>
      <c r="G298" s="2">
        <v>101.5800018310547</v>
      </c>
      <c r="H298" s="2">
        <v>31.998092651367191</v>
      </c>
      <c r="I298" s="2">
        <v>71.013031005859375</v>
      </c>
      <c r="J298" s="2">
        <v>88.360000610351562</v>
      </c>
      <c r="K298" s="2">
        <v>563.0999755859375</v>
      </c>
      <c r="L298" s="2">
        <v>410.93899536132812</v>
      </c>
      <c r="M298" s="2">
        <v>0.26499998569488531</v>
      </c>
      <c r="N298" s="3">
        <v>1999.989990234375</v>
      </c>
      <c r="O298" s="1">
        <f t="shared" si="56"/>
        <v>1.4876693557001275E-2</v>
      </c>
      <c r="P298" s="1">
        <f t="shared" si="57"/>
        <v>-6.1127155386545562E-3</v>
      </c>
      <c r="Q298" s="1">
        <f t="shared" si="58"/>
        <v>-4.0692923265800429E-3</v>
      </c>
      <c r="R298" s="1">
        <f t="shared" si="59"/>
        <v>-2.1475650577191807E-3</v>
      </c>
      <c r="S298" s="1">
        <f t="shared" si="60"/>
        <v>-1.0859668018996738E-2</v>
      </c>
      <c r="T298" s="1">
        <f t="shared" si="61"/>
        <v>3.7271535938982359E-2</v>
      </c>
      <c r="U298" s="1">
        <f t="shared" si="62"/>
        <v>-3.0626784774723248E-3</v>
      </c>
      <c r="V298" s="1">
        <f t="shared" si="63"/>
        <v>9.5979145909264041E-4</v>
      </c>
      <c r="W298" s="1">
        <f t="shared" si="64"/>
        <v>-1.2185538010932806E-2</v>
      </c>
      <c r="X298" s="1">
        <f t="shared" si="65"/>
        <v>3.8067956335532394E-2</v>
      </c>
      <c r="Y298" s="1">
        <f t="shared" si="66"/>
        <v>-2.5404909724926261E-2</v>
      </c>
      <c r="Z298" s="1">
        <f t="shared" si="67"/>
        <v>7.6044645010164835E-3</v>
      </c>
      <c r="AA298" s="24">
        <f t="shared" si="68"/>
        <v>3.3058923144388963E-3</v>
      </c>
    </row>
    <row r="299" spans="1:27" x14ac:dyDescent="0.2">
      <c r="A299" s="18">
        <v>42436</v>
      </c>
      <c r="B299" s="1">
        <v>95.484657287597656</v>
      </c>
      <c r="C299" s="2">
        <v>47.268581390380859</v>
      </c>
      <c r="D299" s="2">
        <v>562.79998779296875</v>
      </c>
      <c r="E299" s="2">
        <v>695.15997314453125</v>
      </c>
      <c r="F299" s="2">
        <v>105.73000335693359</v>
      </c>
      <c r="G299" s="2">
        <v>95.489997863769531</v>
      </c>
      <c r="H299" s="2">
        <v>31.791645050048832</v>
      </c>
      <c r="I299" s="2">
        <v>70.954681396484375</v>
      </c>
      <c r="J299" s="2">
        <v>90.949996948242188</v>
      </c>
      <c r="K299" s="2">
        <v>577.9000244140625</v>
      </c>
      <c r="L299" s="2">
        <v>414.32101440429688</v>
      </c>
      <c r="M299" s="2">
        <v>0.26499998569488531</v>
      </c>
      <c r="N299" s="3">
        <v>2001.760009765625</v>
      </c>
      <c r="O299" s="1">
        <f t="shared" si="56"/>
        <v>-1.1066721694477311E-2</v>
      </c>
      <c r="P299" s="1">
        <f t="shared" si="57"/>
        <v>-1.9219651486354739E-2</v>
      </c>
      <c r="Q299" s="1">
        <f t="shared" si="58"/>
        <v>-2.1455691729277082E-2</v>
      </c>
      <c r="R299" s="1">
        <f t="shared" si="59"/>
        <v>-2.212725060104459E-2</v>
      </c>
      <c r="S299" s="1">
        <f t="shared" si="60"/>
        <v>-2.454097285444623E-2</v>
      </c>
      <c r="T299" s="1">
        <f t="shared" si="61"/>
        <v>-5.9952784578739315E-2</v>
      </c>
      <c r="U299" s="1">
        <f t="shared" si="62"/>
        <v>-6.451872102743561E-3</v>
      </c>
      <c r="V299" s="1">
        <f t="shared" si="63"/>
        <v>-8.2167467785154713E-4</v>
      </c>
      <c r="W299" s="1">
        <f t="shared" si="64"/>
        <v>2.9311864191942982E-2</v>
      </c>
      <c r="X299" s="1">
        <f t="shared" si="65"/>
        <v>2.628316368283401E-2</v>
      </c>
      <c r="Y299" s="1">
        <f t="shared" si="66"/>
        <v>8.2299783694050888E-3</v>
      </c>
      <c r="Z299" s="1">
        <f t="shared" si="67"/>
        <v>0</v>
      </c>
      <c r="AA299" s="24">
        <f t="shared" si="68"/>
        <v>8.8501419501740841E-4</v>
      </c>
    </row>
    <row r="300" spans="1:27" x14ac:dyDescent="0.2">
      <c r="A300" s="18">
        <v>42437</v>
      </c>
      <c r="B300" s="1">
        <v>94.697303771972656</v>
      </c>
      <c r="C300" s="2">
        <v>47.842880249023438</v>
      </c>
      <c r="D300" s="2">
        <v>560.260009765625</v>
      </c>
      <c r="E300" s="2">
        <v>693.969970703125</v>
      </c>
      <c r="F300" s="2">
        <v>105.9300003051758</v>
      </c>
      <c r="G300" s="2">
        <v>96.230003356933594</v>
      </c>
      <c r="H300" s="2">
        <v>31.211650848388668</v>
      </c>
      <c r="I300" s="2">
        <v>69.54412841796875</v>
      </c>
      <c r="J300" s="2">
        <v>86.910003662109375</v>
      </c>
      <c r="K300" s="2">
        <v>567.20001220703125</v>
      </c>
      <c r="L300" s="2">
        <v>413.97198486328119</v>
      </c>
      <c r="M300" s="2">
        <v>0.30500000715255737</v>
      </c>
      <c r="N300" s="3">
        <v>1979.260009765625</v>
      </c>
      <c r="O300" s="1">
        <f t="shared" si="56"/>
        <v>-8.2458641837452884E-3</v>
      </c>
      <c r="P300" s="1">
        <f t="shared" si="57"/>
        <v>1.2149695246818748E-2</v>
      </c>
      <c r="Q300" s="1">
        <f t="shared" si="58"/>
        <v>-4.5131095992100301E-3</v>
      </c>
      <c r="R300" s="1">
        <f t="shared" si="59"/>
        <v>-1.7118397021959053E-3</v>
      </c>
      <c r="S300" s="1">
        <f t="shared" si="60"/>
        <v>1.8915817827700465E-3</v>
      </c>
      <c r="T300" s="1">
        <f t="shared" si="61"/>
        <v>7.7495602651471707E-3</v>
      </c>
      <c r="U300" s="1">
        <f t="shared" si="62"/>
        <v>-1.8243604593190854E-2</v>
      </c>
      <c r="V300" s="1">
        <f t="shared" si="63"/>
        <v>-1.9879632333681618E-2</v>
      </c>
      <c r="W300" s="1">
        <f t="shared" si="64"/>
        <v>-4.4419938666208969E-2</v>
      </c>
      <c r="X300" s="1">
        <f t="shared" si="65"/>
        <v>-1.8515334409061612E-2</v>
      </c>
      <c r="Y300" s="1">
        <f t="shared" si="66"/>
        <v>-8.4241331933765373E-4</v>
      </c>
      <c r="Z300" s="1">
        <f t="shared" si="67"/>
        <v>0.15094348534692803</v>
      </c>
      <c r="AA300" s="24">
        <f t="shared" si="68"/>
        <v>-1.1240108649505087E-2</v>
      </c>
    </row>
    <row r="301" spans="1:27" x14ac:dyDescent="0.2">
      <c r="A301" s="18">
        <v>42438</v>
      </c>
      <c r="B301" s="1">
        <v>94.781654357910156</v>
      </c>
      <c r="C301" s="2">
        <v>48.945175170898438</v>
      </c>
      <c r="D301" s="2">
        <v>559.469970703125</v>
      </c>
      <c r="E301" s="2">
        <v>705.239990234375</v>
      </c>
      <c r="F301" s="2">
        <v>107.5100021362305</v>
      </c>
      <c r="G301" s="2">
        <v>98</v>
      </c>
      <c r="H301" s="2">
        <v>31.191989898681641</v>
      </c>
      <c r="I301" s="2">
        <v>70.293182373046875</v>
      </c>
      <c r="J301" s="2">
        <v>84.629997253417969</v>
      </c>
      <c r="K301" s="2">
        <v>566.5</v>
      </c>
      <c r="L301" s="2">
        <v>414.8599853515625</v>
      </c>
      <c r="M301" s="2">
        <v>0.28799998760223389</v>
      </c>
      <c r="N301" s="3">
        <v>1989.260009765625</v>
      </c>
      <c r="O301" s="1">
        <f t="shared" si="56"/>
        <v>8.9073904512226854E-4</v>
      </c>
      <c r="P301" s="1">
        <f t="shared" si="57"/>
        <v>2.3039894674767192E-2</v>
      </c>
      <c r="Q301" s="1">
        <f t="shared" si="58"/>
        <v>-1.4101293126926873E-3</v>
      </c>
      <c r="R301" s="1">
        <f t="shared" si="59"/>
        <v>1.6239923926148148E-2</v>
      </c>
      <c r="S301" s="1">
        <f t="shared" si="60"/>
        <v>1.4915527485158453E-2</v>
      </c>
      <c r="T301" s="1">
        <f t="shared" si="61"/>
        <v>1.8393396875413082E-2</v>
      </c>
      <c r="U301" s="1">
        <f t="shared" si="62"/>
        <v>-6.2992341553902431E-4</v>
      </c>
      <c r="V301" s="1">
        <f t="shared" si="63"/>
        <v>1.0770915850382368E-2</v>
      </c>
      <c r="W301" s="1">
        <f t="shared" si="64"/>
        <v>-2.62341078428171E-2</v>
      </c>
      <c r="X301" s="1">
        <f t="shared" si="65"/>
        <v>-1.2341540761034997E-3</v>
      </c>
      <c r="Y301" s="1">
        <f t="shared" si="66"/>
        <v>2.1450738715436124E-3</v>
      </c>
      <c r="Z301" s="1">
        <f t="shared" si="67"/>
        <v>-5.5737767710347219E-2</v>
      </c>
      <c r="AA301" s="24">
        <f t="shared" si="68"/>
        <v>5.0523932937867055E-3</v>
      </c>
    </row>
    <row r="302" spans="1:27" x14ac:dyDescent="0.2">
      <c r="A302" s="18">
        <v>42439</v>
      </c>
      <c r="B302" s="1">
        <v>94.828529357910156</v>
      </c>
      <c r="C302" s="2">
        <v>48.213405609130859</v>
      </c>
      <c r="D302" s="2">
        <v>558.92999267578125</v>
      </c>
      <c r="E302" s="2">
        <v>712.82000732421875</v>
      </c>
      <c r="F302" s="2">
        <v>107.3199996948242</v>
      </c>
      <c r="G302" s="2">
        <v>97.360000610351562</v>
      </c>
      <c r="H302" s="2">
        <v>31.142843246459961</v>
      </c>
      <c r="I302" s="2">
        <v>70.234809875488281</v>
      </c>
      <c r="J302" s="2">
        <v>82.279998779296875</v>
      </c>
      <c r="K302" s="2">
        <v>574.3499755859375</v>
      </c>
      <c r="L302" s="2">
        <v>417.13101196289062</v>
      </c>
      <c r="M302" s="2">
        <v>0.30300000309944147</v>
      </c>
      <c r="N302" s="3">
        <v>1989.569946289062</v>
      </c>
      <c r="O302" s="1">
        <f t="shared" si="56"/>
        <v>4.9455773184758911E-4</v>
      </c>
      <c r="P302" s="1">
        <f t="shared" si="57"/>
        <v>-1.495080075232158E-2</v>
      </c>
      <c r="Q302" s="1">
        <f t="shared" si="58"/>
        <v>-9.6515998287649563E-4</v>
      </c>
      <c r="R302" s="1">
        <f t="shared" si="59"/>
        <v>1.0748138498675619E-2</v>
      </c>
      <c r="S302" s="1">
        <f t="shared" si="60"/>
        <v>-1.7673001360890561E-3</v>
      </c>
      <c r="T302" s="1">
        <f t="shared" si="61"/>
        <v>-6.5306060168207614E-3</v>
      </c>
      <c r="U302" s="1">
        <f t="shared" si="62"/>
        <v>-1.5756177269009575E-3</v>
      </c>
      <c r="V302" s="1">
        <f t="shared" si="63"/>
        <v>-8.3041477975498434E-4</v>
      </c>
      <c r="W302" s="1">
        <f t="shared" si="64"/>
        <v>-2.7767913864917282E-2</v>
      </c>
      <c r="X302" s="1">
        <f t="shared" si="65"/>
        <v>1.3856973673322948E-2</v>
      </c>
      <c r="Y302" s="1">
        <f t="shared" si="66"/>
        <v>5.474200191670997E-3</v>
      </c>
      <c r="Z302" s="1">
        <f t="shared" si="67"/>
        <v>5.2083389385157108E-2</v>
      </c>
      <c r="AA302" s="24">
        <f t="shared" si="68"/>
        <v>1.558049334504652E-4</v>
      </c>
    </row>
    <row r="303" spans="1:27" x14ac:dyDescent="0.2">
      <c r="A303" s="18">
        <v>42440</v>
      </c>
      <c r="B303" s="1">
        <v>95.850196838378906</v>
      </c>
      <c r="C303" s="2">
        <v>49.158210754394531</v>
      </c>
      <c r="D303" s="2">
        <v>569.6099853515625</v>
      </c>
      <c r="E303" s="2">
        <v>726.82000732421875</v>
      </c>
      <c r="F303" s="2">
        <v>109.4100036621094</v>
      </c>
      <c r="G303" s="2">
        <v>97.660003662109375</v>
      </c>
      <c r="H303" s="2">
        <v>31.67368125915527</v>
      </c>
      <c r="I303" s="2">
        <v>72.909957885742188</v>
      </c>
      <c r="J303" s="2">
        <v>86.260002136230469</v>
      </c>
      <c r="K303" s="2">
        <v>580.45001220703125</v>
      </c>
      <c r="L303" s="2">
        <v>421.69000244140619</v>
      </c>
      <c r="M303" s="2">
        <v>0.30799999833106989</v>
      </c>
      <c r="N303" s="3">
        <v>2022.18994140625</v>
      </c>
      <c r="O303" s="1">
        <f t="shared" si="56"/>
        <v>1.0773840819704006E-2</v>
      </c>
      <c r="P303" s="1">
        <f t="shared" si="57"/>
        <v>1.9596316280232617E-2</v>
      </c>
      <c r="Q303" s="1">
        <f t="shared" si="58"/>
        <v>1.9107925528656367E-2</v>
      </c>
      <c r="R303" s="1">
        <f t="shared" si="59"/>
        <v>1.9640301697693818E-2</v>
      </c>
      <c r="S303" s="1">
        <f t="shared" si="60"/>
        <v>1.9474505900376027E-2</v>
      </c>
      <c r="T303" s="1">
        <f t="shared" si="61"/>
        <v>3.0813789017778426E-3</v>
      </c>
      <c r="U303" s="1">
        <f t="shared" si="62"/>
        <v>1.7045264894227419E-2</v>
      </c>
      <c r="V303" s="1">
        <f t="shared" si="63"/>
        <v>3.8088634610051519E-2</v>
      </c>
      <c r="W303" s="1">
        <f t="shared" si="64"/>
        <v>4.8371456198113449E-2</v>
      </c>
      <c r="X303" s="1">
        <f t="shared" si="65"/>
        <v>1.0620765875145377E-2</v>
      </c>
      <c r="Y303" s="1">
        <f t="shared" si="66"/>
        <v>1.0929397114499695E-2</v>
      </c>
      <c r="Z303" s="1">
        <f t="shared" si="67"/>
        <v>1.6501634259018294E-2</v>
      </c>
      <c r="AA303" s="24">
        <f t="shared" si="68"/>
        <v>1.6395500534188701E-2</v>
      </c>
    </row>
    <row r="304" spans="1:27" x14ac:dyDescent="0.2">
      <c r="A304" s="18">
        <v>42443</v>
      </c>
      <c r="B304" s="1">
        <v>96.093910217285156</v>
      </c>
      <c r="C304" s="2">
        <v>49.250839233398438</v>
      </c>
      <c r="D304" s="2">
        <v>573.3699951171875</v>
      </c>
      <c r="E304" s="2">
        <v>730.489990234375</v>
      </c>
      <c r="F304" s="2">
        <v>109.88999938964839</v>
      </c>
      <c r="G304" s="2">
        <v>98.129997253417969</v>
      </c>
      <c r="H304" s="2">
        <v>31.752326965332031</v>
      </c>
      <c r="I304" s="2">
        <v>72.686225891113281</v>
      </c>
      <c r="J304" s="2">
        <v>85.589996337890625</v>
      </c>
      <c r="K304" s="2">
        <v>573.25</v>
      </c>
      <c r="L304" s="2">
        <v>416.43798828125</v>
      </c>
      <c r="M304" s="2">
        <v>0.30799999833106989</v>
      </c>
      <c r="N304" s="3">
        <v>2019.640014648438</v>
      </c>
      <c r="O304" s="1">
        <f t="shared" si="56"/>
        <v>2.5426487054294178E-3</v>
      </c>
      <c r="P304" s="1">
        <f t="shared" si="57"/>
        <v>1.8842931339932978E-3</v>
      </c>
      <c r="Q304" s="1">
        <f t="shared" si="58"/>
        <v>6.6010250211894217E-3</v>
      </c>
      <c r="R304" s="1">
        <f t="shared" si="59"/>
        <v>5.0493696832414336E-3</v>
      </c>
      <c r="S304" s="1">
        <f t="shared" si="60"/>
        <v>4.3871283381120563E-3</v>
      </c>
      <c r="T304" s="1">
        <f t="shared" si="61"/>
        <v>4.8125493926327589E-3</v>
      </c>
      <c r="U304" s="1">
        <f t="shared" si="62"/>
        <v>2.4829985985297398E-3</v>
      </c>
      <c r="V304" s="1">
        <f t="shared" si="63"/>
        <v>-3.068606828432352E-3</v>
      </c>
      <c r="W304" s="1">
        <f t="shared" si="64"/>
        <v>-7.7672824222946302E-3</v>
      </c>
      <c r="X304" s="1">
        <f t="shared" si="65"/>
        <v>-1.2404189948510447E-2</v>
      </c>
      <c r="Y304" s="1">
        <f t="shared" si="66"/>
        <v>-1.2454680285871711E-2</v>
      </c>
      <c r="Z304" s="1">
        <f t="shared" si="67"/>
        <v>0</v>
      </c>
      <c r="AA304" s="24">
        <f t="shared" si="68"/>
        <v>-1.260972921286907E-3</v>
      </c>
    </row>
    <row r="305" spans="1:27" x14ac:dyDescent="0.2">
      <c r="A305" s="18">
        <v>42444</v>
      </c>
      <c r="B305" s="1">
        <v>98.0247802734375</v>
      </c>
      <c r="C305" s="2">
        <v>49.639877319335938</v>
      </c>
      <c r="D305" s="2">
        <v>577.02001953125</v>
      </c>
      <c r="E305" s="2">
        <v>728.33001708984375</v>
      </c>
      <c r="F305" s="2">
        <v>110.6699981689453</v>
      </c>
      <c r="G305" s="2">
        <v>97.860000610351562</v>
      </c>
      <c r="H305" s="2">
        <v>31.595041275024411</v>
      </c>
      <c r="I305" s="2">
        <v>71.178413391113281</v>
      </c>
      <c r="J305" s="2">
        <v>82.830001831054688</v>
      </c>
      <c r="K305" s="2">
        <v>570.4000244140625</v>
      </c>
      <c r="L305" s="2">
        <v>416.82998657226562</v>
      </c>
      <c r="M305" s="2">
        <v>0.32499998807907099</v>
      </c>
      <c r="N305" s="3">
        <v>2015.930053710938</v>
      </c>
      <c r="O305" s="1">
        <f t="shared" si="56"/>
        <v>2.0093573586362545E-2</v>
      </c>
      <c r="P305" s="1">
        <f t="shared" si="57"/>
        <v>7.899115872805007E-3</v>
      </c>
      <c r="Q305" s="1">
        <f t="shared" si="58"/>
        <v>6.3659145842058784E-3</v>
      </c>
      <c r="R305" s="1">
        <f t="shared" si="59"/>
        <v>-2.9568826040151652E-3</v>
      </c>
      <c r="S305" s="1">
        <f t="shared" si="60"/>
        <v>7.0979960290216138E-3</v>
      </c>
      <c r="T305" s="1">
        <f t="shared" si="61"/>
        <v>-2.7514180232691698E-3</v>
      </c>
      <c r="U305" s="1">
        <f t="shared" si="62"/>
        <v>-4.9535169652085154E-3</v>
      </c>
      <c r="V305" s="1">
        <f t="shared" si="63"/>
        <v>-2.0744129737300665E-2</v>
      </c>
      <c r="W305" s="1">
        <f t="shared" si="64"/>
        <v>-3.2246694998561254E-2</v>
      </c>
      <c r="X305" s="1">
        <f t="shared" si="65"/>
        <v>-4.9716102676624629E-3</v>
      </c>
      <c r="Y305" s="1">
        <f t="shared" si="66"/>
        <v>9.4131251722129328E-4</v>
      </c>
      <c r="Z305" s="1">
        <f t="shared" si="67"/>
        <v>5.5194772208173148E-2</v>
      </c>
      <c r="AA305" s="24">
        <f t="shared" si="68"/>
        <v>-1.8369416879204792E-3</v>
      </c>
    </row>
    <row r="306" spans="1:27" x14ac:dyDescent="0.2">
      <c r="A306" s="18">
        <v>42445</v>
      </c>
      <c r="B306" s="1">
        <v>99.327659606933594</v>
      </c>
      <c r="C306" s="2">
        <v>50.343864440917969</v>
      </c>
      <c r="D306" s="2">
        <v>574.27001953125</v>
      </c>
      <c r="E306" s="2">
        <v>736.09002685546875</v>
      </c>
      <c r="F306" s="2">
        <v>112.1800003051758</v>
      </c>
      <c r="G306" s="2">
        <v>99.349998474121094</v>
      </c>
      <c r="H306" s="2">
        <v>32.53875732421875</v>
      </c>
      <c r="I306" s="2">
        <v>72.462493896484375</v>
      </c>
      <c r="J306" s="2">
        <v>79.300003051757812</v>
      </c>
      <c r="K306" s="2">
        <v>577.20001220703125</v>
      </c>
      <c r="L306" s="2">
        <v>417.010986328125</v>
      </c>
      <c r="M306" s="2">
        <v>0.30000001192092901</v>
      </c>
      <c r="N306" s="3">
        <v>2027.219970703125</v>
      </c>
      <c r="O306" s="1">
        <f t="shared" si="56"/>
        <v>1.3291326232629519E-2</v>
      </c>
      <c r="P306" s="1">
        <f t="shared" si="57"/>
        <v>1.4181886813564137E-2</v>
      </c>
      <c r="Q306" s="1">
        <f t="shared" si="58"/>
        <v>-4.7658658398611609E-3</v>
      </c>
      <c r="R306" s="1">
        <f t="shared" si="59"/>
        <v>1.065452416286683E-2</v>
      </c>
      <c r="S306" s="1">
        <f t="shared" si="60"/>
        <v>1.3644186872808772E-2</v>
      </c>
      <c r="T306" s="1">
        <f t="shared" si="61"/>
        <v>1.5225810897981029E-2</v>
      </c>
      <c r="U306" s="1">
        <f t="shared" si="62"/>
        <v>2.986911904876477E-2</v>
      </c>
      <c r="V306" s="1">
        <f t="shared" si="63"/>
        <v>1.8040308068055566E-2</v>
      </c>
      <c r="W306" s="1">
        <f t="shared" si="64"/>
        <v>-4.2617393471714338E-2</v>
      </c>
      <c r="X306" s="1">
        <f t="shared" si="65"/>
        <v>1.1921436714442679E-2</v>
      </c>
      <c r="Y306" s="1">
        <f t="shared" si="66"/>
        <v>4.3422921020574989E-4</v>
      </c>
      <c r="Z306" s="1">
        <f t="shared" si="67"/>
        <v>-7.6923006385032799E-2</v>
      </c>
      <c r="AA306" s="24">
        <f t="shared" si="68"/>
        <v>5.6003515456324315E-3</v>
      </c>
    </row>
    <row r="307" spans="1:27" x14ac:dyDescent="0.2">
      <c r="A307" s="18">
        <v>42446</v>
      </c>
      <c r="B307" s="1">
        <v>99.168296813964844</v>
      </c>
      <c r="C307" s="2">
        <v>50.631011962890618</v>
      </c>
      <c r="D307" s="2">
        <v>559.44000244140625</v>
      </c>
      <c r="E307" s="2">
        <v>737.780029296875</v>
      </c>
      <c r="F307" s="2">
        <v>111.01999664306641</v>
      </c>
      <c r="G307" s="2">
        <v>99.720001220703125</v>
      </c>
      <c r="H307" s="2">
        <v>32.263511657714837</v>
      </c>
      <c r="I307" s="2">
        <v>71.713447570800781</v>
      </c>
      <c r="J307" s="2">
        <v>79.180000305175781</v>
      </c>
      <c r="K307" s="2">
        <v>597.3499755859375</v>
      </c>
      <c r="L307" s="2">
        <v>420.62100219726562</v>
      </c>
      <c r="M307" s="2">
        <v>0.27500000596046448</v>
      </c>
      <c r="N307" s="3">
        <v>2040.589965820312</v>
      </c>
      <c r="O307" s="1">
        <f t="shared" si="56"/>
        <v>-1.6044150602096963E-3</v>
      </c>
      <c r="P307" s="1">
        <f t="shared" si="57"/>
        <v>5.7037242802375765E-3</v>
      </c>
      <c r="Q307" s="1">
        <f t="shared" si="58"/>
        <v>-2.582411859485334E-2</v>
      </c>
      <c r="R307" s="1">
        <f t="shared" si="59"/>
        <v>2.295918134668673E-3</v>
      </c>
      <c r="S307" s="1">
        <f t="shared" si="60"/>
        <v>-1.0340556774413479E-2</v>
      </c>
      <c r="T307" s="1">
        <f t="shared" si="61"/>
        <v>3.7242350504758104E-3</v>
      </c>
      <c r="U307" s="1">
        <f t="shared" si="62"/>
        <v>-8.4590097821297672E-3</v>
      </c>
      <c r="V307" s="1">
        <f t="shared" si="63"/>
        <v>-1.0337021062974183E-2</v>
      </c>
      <c r="W307" s="1">
        <f t="shared" si="64"/>
        <v>-1.5132754346012245E-3</v>
      </c>
      <c r="X307" s="1">
        <f t="shared" si="65"/>
        <v>3.4909845725503486E-2</v>
      </c>
      <c r="Y307" s="1">
        <f t="shared" si="66"/>
        <v>8.6568843207888158E-3</v>
      </c>
      <c r="Z307" s="1">
        <f t="shared" si="67"/>
        <v>-8.3333349890178599E-2</v>
      </c>
      <c r="AA307" s="24">
        <f t="shared" si="68"/>
        <v>6.595236486620637E-3</v>
      </c>
    </row>
    <row r="308" spans="1:27" x14ac:dyDescent="0.2">
      <c r="A308" s="18">
        <v>42447</v>
      </c>
      <c r="B308" s="1">
        <v>99.280776977539062</v>
      </c>
      <c r="C308" s="2">
        <v>49.547252655029297</v>
      </c>
      <c r="D308" s="2">
        <v>552.08001708984375</v>
      </c>
      <c r="E308" s="2">
        <v>737.5999755859375</v>
      </c>
      <c r="F308" s="2">
        <v>111.4499969482422</v>
      </c>
      <c r="G308" s="2">
        <v>101.120002746582</v>
      </c>
      <c r="H308" s="2">
        <v>33.236728668212891</v>
      </c>
      <c r="I308" s="2">
        <v>73.406089782714844</v>
      </c>
      <c r="J308" s="2">
        <v>82.519996643066406</v>
      </c>
      <c r="K308" s="2">
        <v>589.5999755859375</v>
      </c>
      <c r="L308" s="2">
        <v>409.54800415039062</v>
      </c>
      <c r="M308" s="2">
        <v>0.2800000011920929</v>
      </c>
      <c r="N308" s="3">
        <v>2049.580078125</v>
      </c>
      <c r="O308" s="1">
        <f t="shared" si="56"/>
        <v>1.1342351052496813E-3</v>
      </c>
      <c r="P308" s="1">
        <f t="shared" si="57"/>
        <v>-2.1405049313564017E-2</v>
      </c>
      <c r="Q308" s="1">
        <f t="shared" si="58"/>
        <v>-1.3155986914491935E-2</v>
      </c>
      <c r="R308" s="1">
        <f t="shared" si="59"/>
        <v>-2.4404795980870198E-4</v>
      </c>
      <c r="S308" s="1">
        <f t="shared" si="60"/>
        <v>3.8731788702737191E-3</v>
      </c>
      <c r="T308" s="1">
        <f t="shared" si="61"/>
        <v>1.4039325197964692E-2</v>
      </c>
      <c r="U308" s="1">
        <f t="shared" si="62"/>
        <v>3.0164633683492426E-2</v>
      </c>
      <c r="V308" s="1">
        <f t="shared" si="63"/>
        <v>2.360285649693461E-2</v>
      </c>
      <c r="W308" s="1">
        <f t="shared" si="64"/>
        <v>4.2182322872159617E-2</v>
      </c>
      <c r="X308" s="1">
        <f t="shared" si="65"/>
        <v>-1.2973968890511944E-2</v>
      </c>
      <c r="Y308" s="1">
        <f t="shared" si="66"/>
        <v>-2.6325357005549388E-2</v>
      </c>
      <c r="Z308" s="1">
        <f t="shared" si="67"/>
        <v>1.8181800448205276E-2</v>
      </c>
      <c r="AA308" s="24">
        <f t="shared" si="68"/>
        <v>4.4056436889681194E-3</v>
      </c>
    </row>
    <row r="309" spans="1:27" x14ac:dyDescent="0.2">
      <c r="A309" s="18">
        <v>42450</v>
      </c>
      <c r="B309" s="1">
        <v>99.271408081054688</v>
      </c>
      <c r="C309" s="2">
        <v>49.889980316162109</v>
      </c>
      <c r="D309" s="2">
        <v>553.97998046875</v>
      </c>
      <c r="E309" s="2">
        <v>742.09002685546875</v>
      </c>
      <c r="F309" s="2">
        <v>111.84999847412109</v>
      </c>
      <c r="G309" s="2">
        <v>101.05999755859381</v>
      </c>
      <c r="H309" s="2">
        <v>33.33502197265625</v>
      </c>
      <c r="I309" s="2">
        <v>73.464447021484375</v>
      </c>
      <c r="J309" s="2">
        <v>84.019996643066406</v>
      </c>
      <c r="K309" s="2">
        <v>602.5</v>
      </c>
      <c r="L309" s="2">
        <v>413.3070068359375</v>
      </c>
      <c r="M309" s="2">
        <v>0.28799998760223389</v>
      </c>
      <c r="N309" s="3">
        <v>2051.60009765625</v>
      </c>
      <c r="O309" s="1">
        <f t="shared" si="56"/>
        <v>-9.4367678916240649E-5</v>
      </c>
      <c r="P309" s="1">
        <f t="shared" si="57"/>
        <v>6.9171879926226421E-3</v>
      </c>
      <c r="Q309" s="1">
        <f t="shared" si="58"/>
        <v>3.4414637735331599E-3</v>
      </c>
      <c r="R309" s="1">
        <f t="shared" si="59"/>
        <v>6.0873799052996169E-3</v>
      </c>
      <c r="S309" s="1">
        <f t="shared" si="60"/>
        <v>3.5890671765981264E-3</v>
      </c>
      <c r="T309" s="1">
        <f t="shared" si="61"/>
        <v>-5.9340571952493093E-4</v>
      </c>
      <c r="U309" s="1">
        <f t="shared" si="62"/>
        <v>2.9573700054712493E-3</v>
      </c>
      <c r="V309" s="1">
        <f t="shared" si="63"/>
        <v>7.9499179076658599E-4</v>
      </c>
      <c r="W309" s="1">
        <f t="shared" si="64"/>
        <v>1.8177412276058735E-2</v>
      </c>
      <c r="X309" s="1">
        <f t="shared" si="65"/>
        <v>2.1879282476636064E-2</v>
      </c>
      <c r="Y309" s="1">
        <f t="shared" si="66"/>
        <v>9.1784177860785299E-3</v>
      </c>
      <c r="Z309" s="1">
        <f t="shared" si="67"/>
        <v>2.8571379914575923E-2</v>
      </c>
      <c r="AA309" s="24">
        <f t="shared" si="68"/>
        <v>9.8557726668468959E-4</v>
      </c>
    </row>
    <row r="310" spans="1:27" x14ac:dyDescent="0.2">
      <c r="A310" s="18">
        <v>42451</v>
      </c>
      <c r="B310" s="1">
        <v>100.03065490722661</v>
      </c>
      <c r="C310" s="2">
        <v>50.084503173828118</v>
      </c>
      <c r="D310" s="2">
        <v>560.47998046875</v>
      </c>
      <c r="E310" s="2">
        <v>740.75</v>
      </c>
      <c r="F310" s="2">
        <v>112.25</v>
      </c>
      <c r="G310" s="2">
        <v>99.839996337890625</v>
      </c>
      <c r="H310" s="2">
        <v>33.276039123535163</v>
      </c>
      <c r="I310" s="2">
        <v>75.059806823730469</v>
      </c>
      <c r="J310" s="2">
        <v>86.779998779296875</v>
      </c>
      <c r="K310" s="2">
        <v>605.3499755859375</v>
      </c>
      <c r="L310" s="2">
        <v>418.0889892578125</v>
      </c>
      <c r="M310" s="2">
        <v>0.29499998688697809</v>
      </c>
      <c r="N310" s="3">
        <v>2049.800048828125</v>
      </c>
      <c r="O310" s="1">
        <f t="shared" si="56"/>
        <v>7.6481923732965029E-3</v>
      </c>
      <c r="P310" s="1">
        <f t="shared" si="57"/>
        <v>3.8990365687314732E-3</v>
      </c>
      <c r="Q310" s="1">
        <f t="shared" si="58"/>
        <v>1.1733275983186298E-2</v>
      </c>
      <c r="R310" s="1">
        <f t="shared" si="59"/>
        <v>-1.8057470212164972E-3</v>
      </c>
      <c r="S310" s="1">
        <f t="shared" si="60"/>
        <v>3.5762318402843274E-3</v>
      </c>
      <c r="T310" s="1">
        <f t="shared" si="61"/>
        <v>-1.2072048784642408E-2</v>
      </c>
      <c r="U310" s="1">
        <f t="shared" si="62"/>
        <v>-1.7693958374909169E-3</v>
      </c>
      <c r="V310" s="1">
        <f t="shared" si="63"/>
        <v>2.1716079912498909E-2</v>
      </c>
      <c r="W310" s="1">
        <f t="shared" si="64"/>
        <v>3.2849348327821382E-2</v>
      </c>
      <c r="X310" s="1">
        <f t="shared" si="65"/>
        <v>4.7302499351660199E-3</v>
      </c>
      <c r="Y310" s="1">
        <f t="shared" si="66"/>
        <v>1.1570049243740943E-2</v>
      </c>
      <c r="Z310" s="1">
        <f t="shared" si="67"/>
        <v>2.430555411832902E-2</v>
      </c>
      <c r="AA310" s="24">
        <f t="shared" si="68"/>
        <v>-8.7738776683687902E-4</v>
      </c>
    </row>
    <row r="311" spans="1:27" x14ac:dyDescent="0.2">
      <c r="A311" s="18">
        <v>42452</v>
      </c>
      <c r="B311" s="1">
        <v>99.477622985839844</v>
      </c>
      <c r="C311" s="2">
        <v>49.991878509521477</v>
      </c>
      <c r="D311" s="2">
        <v>569.6300048828125</v>
      </c>
      <c r="E311" s="2">
        <v>738.05999755859375</v>
      </c>
      <c r="F311" s="2">
        <v>112.5400009155273</v>
      </c>
      <c r="G311" s="2">
        <v>99.589996337890625</v>
      </c>
      <c r="H311" s="2">
        <v>33.846206665039062</v>
      </c>
      <c r="I311" s="2">
        <v>74.855514526367188</v>
      </c>
      <c r="J311" s="2">
        <v>80.150001525878906</v>
      </c>
      <c r="K311" s="2">
        <v>582.75</v>
      </c>
      <c r="L311" s="2">
        <v>418.04098510742188</v>
      </c>
      <c r="M311" s="2">
        <v>0.29300001263618469</v>
      </c>
      <c r="N311" s="3">
        <v>2036.7099609375</v>
      </c>
      <c r="O311" s="1">
        <f t="shared" si="56"/>
        <v>-5.5286244191810052E-3</v>
      </c>
      <c r="P311" s="1">
        <f t="shared" si="57"/>
        <v>-1.849367737265295E-3</v>
      </c>
      <c r="Q311" s="1">
        <f t="shared" si="58"/>
        <v>1.6325336734436036E-2</v>
      </c>
      <c r="R311" s="1">
        <f t="shared" si="59"/>
        <v>-3.6314579026746063E-3</v>
      </c>
      <c r="S311" s="1">
        <f t="shared" si="60"/>
        <v>2.5835270871028548E-3</v>
      </c>
      <c r="T311" s="1">
        <f t="shared" si="61"/>
        <v>-2.5040065021028068E-3</v>
      </c>
      <c r="U311" s="1">
        <f t="shared" si="62"/>
        <v>1.7134477435466033E-2</v>
      </c>
      <c r="V311" s="1">
        <f t="shared" si="63"/>
        <v>-2.7217269269429467E-3</v>
      </c>
      <c r="W311" s="1">
        <f t="shared" si="64"/>
        <v>-7.6400061611889392E-2</v>
      </c>
      <c r="X311" s="1">
        <f t="shared" si="65"/>
        <v>-3.7333735025036119E-2</v>
      </c>
      <c r="Y311" s="1">
        <f t="shared" si="66"/>
        <v>-1.148180211008043E-4</v>
      </c>
      <c r="Z311" s="1">
        <f t="shared" si="67"/>
        <v>-6.7795740328613352E-3</v>
      </c>
      <c r="AA311" s="24">
        <f t="shared" si="68"/>
        <v>-6.3860316025012853E-3</v>
      </c>
    </row>
    <row r="312" spans="1:27" x14ac:dyDescent="0.2">
      <c r="A312" s="18">
        <v>42453</v>
      </c>
      <c r="B312" s="1">
        <v>99.046455383300781</v>
      </c>
      <c r="C312" s="2">
        <v>50.214187622070312</v>
      </c>
      <c r="D312" s="2">
        <v>582.95001220703125</v>
      </c>
      <c r="E312" s="2">
        <v>735.29998779296875</v>
      </c>
      <c r="F312" s="2">
        <v>113.0500030517578</v>
      </c>
      <c r="G312" s="2">
        <v>98.360000610351562</v>
      </c>
      <c r="H312" s="2">
        <v>33.895362854003913</v>
      </c>
      <c r="I312" s="2">
        <v>74.291313171386719</v>
      </c>
      <c r="J312" s="2">
        <v>80.580001831054688</v>
      </c>
      <c r="K312" s="2">
        <v>572.95001220703125</v>
      </c>
      <c r="L312" s="2">
        <v>416.39401245117188</v>
      </c>
      <c r="M312" s="2">
        <v>0.27500000596046448</v>
      </c>
      <c r="N312" s="3">
        <v>2035.93994140625</v>
      </c>
      <c r="O312" s="1">
        <f t="shared" si="56"/>
        <v>-4.3343175037509063E-3</v>
      </c>
      <c r="P312" s="1">
        <f t="shared" si="57"/>
        <v>4.4469045608377389E-3</v>
      </c>
      <c r="Q312" s="1">
        <f t="shared" si="58"/>
        <v>2.3383612538035115E-2</v>
      </c>
      <c r="R312" s="1">
        <f t="shared" si="59"/>
        <v>-3.7395466151189938E-3</v>
      </c>
      <c r="S312" s="1">
        <f t="shared" si="60"/>
        <v>4.5317409994807267E-3</v>
      </c>
      <c r="T312" s="1">
        <f t="shared" si="61"/>
        <v>-1.2350595167871181E-2</v>
      </c>
      <c r="U312" s="1">
        <f t="shared" si="62"/>
        <v>1.4523396802283983E-3</v>
      </c>
      <c r="V312" s="1">
        <f t="shared" si="63"/>
        <v>-7.5372049547763886E-3</v>
      </c>
      <c r="W312" s="1">
        <f t="shared" si="64"/>
        <v>5.3649444415411196E-3</v>
      </c>
      <c r="X312" s="1">
        <f t="shared" si="65"/>
        <v>-1.6816795869530221E-2</v>
      </c>
      <c r="Y312" s="1">
        <f t="shared" si="66"/>
        <v>-3.9397396784595085E-3</v>
      </c>
      <c r="Z312" s="1">
        <f t="shared" si="67"/>
        <v>-6.1433467233568573E-2</v>
      </c>
      <c r="AA312" s="24">
        <f t="shared" si="68"/>
        <v>-3.780702927851376E-4</v>
      </c>
    </row>
    <row r="313" spans="1:27" x14ac:dyDescent="0.2">
      <c r="A313" s="18">
        <v>42457</v>
      </c>
      <c r="B313" s="1">
        <v>98.596549987792969</v>
      </c>
      <c r="C313" s="2">
        <v>49.593563079833977</v>
      </c>
      <c r="D313" s="2">
        <v>579.8699951171875</v>
      </c>
      <c r="E313" s="2">
        <v>733.530029296875</v>
      </c>
      <c r="F313" s="2">
        <v>113.69000244140619</v>
      </c>
      <c r="G313" s="2">
        <v>101.2099990844727</v>
      </c>
      <c r="H313" s="2">
        <v>34.239437103271477</v>
      </c>
      <c r="I313" s="2">
        <v>74.359413146972656</v>
      </c>
      <c r="J313" s="2">
        <v>78.699996948242188</v>
      </c>
      <c r="K313" s="2">
        <v>567.25</v>
      </c>
      <c r="L313" s="2">
        <v>416.5159912109375</v>
      </c>
      <c r="M313" s="2">
        <v>0.25499999523162842</v>
      </c>
      <c r="N313" s="3">
        <v>2037.050048828125</v>
      </c>
      <c r="O313" s="1">
        <f t="shared" si="56"/>
        <v>-4.5423674554200266E-3</v>
      </c>
      <c r="P313" s="1">
        <f t="shared" si="57"/>
        <v>-1.235954561104069E-2</v>
      </c>
      <c r="Q313" s="1">
        <f t="shared" si="58"/>
        <v>-5.2835012013858762E-3</v>
      </c>
      <c r="R313" s="1">
        <f t="shared" si="59"/>
        <v>-2.4071243376547757E-3</v>
      </c>
      <c r="S313" s="1">
        <f t="shared" si="60"/>
        <v>5.6612063013867786E-3</v>
      </c>
      <c r="T313" s="1">
        <f t="shared" si="61"/>
        <v>2.8975177474950042E-2</v>
      </c>
      <c r="U313" s="1">
        <f t="shared" si="62"/>
        <v>1.0151071423828206E-2</v>
      </c>
      <c r="V313" s="1">
        <f t="shared" si="63"/>
        <v>9.1666135216694755E-4</v>
      </c>
      <c r="W313" s="1">
        <f t="shared" si="64"/>
        <v>-2.3330911393550813E-2</v>
      </c>
      <c r="X313" s="1">
        <f t="shared" si="65"/>
        <v>-9.9485331801888455E-3</v>
      </c>
      <c r="Y313" s="1">
        <f t="shared" si="66"/>
        <v>2.9294071508756403E-4</v>
      </c>
      <c r="Z313" s="1">
        <f t="shared" si="67"/>
        <v>-7.2727310164900083E-2</v>
      </c>
      <c r="AA313" s="24">
        <f t="shared" si="68"/>
        <v>5.4525548583139738E-4</v>
      </c>
    </row>
    <row r="314" spans="1:27" x14ac:dyDescent="0.2">
      <c r="A314" s="18">
        <v>42458</v>
      </c>
      <c r="B314" s="1">
        <v>100.9304656982422</v>
      </c>
      <c r="C314" s="2">
        <v>50.677326202392578</v>
      </c>
      <c r="D314" s="2">
        <v>593.8599853515625</v>
      </c>
      <c r="E314" s="2">
        <v>744.77001953125</v>
      </c>
      <c r="F314" s="2">
        <v>116.13999938964839</v>
      </c>
      <c r="G314" s="2">
        <v>104.129997253418</v>
      </c>
      <c r="H314" s="2">
        <v>34.789932250976562</v>
      </c>
      <c r="I314" s="2">
        <v>75.44891357421875</v>
      </c>
      <c r="J314" s="2">
        <v>79.239997863769531</v>
      </c>
      <c r="K314" s="2">
        <v>572.75</v>
      </c>
      <c r="L314" s="2">
        <v>414.81600952148438</v>
      </c>
      <c r="M314" s="2">
        <v>0.22499999403953549</v>
      </c>
      <c r="N314" s="3">
        <v>2055.010009765625</v>
      </c>
      <c r="O314" s="1">
        <f t="shared" si="56"/>
        <v>2.3671372991632911E-2</v>
      </c>
      <c r="P314" s="1">
        <f t="shared" si="57"/>
        <v>2.1852898950091459E-2</v>
      </c>
      <c r="Q314" s="1">
        <f t="shared" si="58"/>
        <v>2.412608059078436E-2</v>
      </c>
      <c r="R314" s="1">
        <f t="shared" si="59"/>
        <v>1.5323149408278613E-2</v>
      </c>
      <c r="S314" s="1">
        <f t="shared" si="60"/>
        <v>2.1549801175392513E-2</v>
      </c>
      <c r="T314" s="1">
        <f t="shared" si="61"/>
        <v>2.8850886230205264E-2</v>
      </c>
      <c r="U314" s="1">
        <f t="shared" si="62"/>
        <v>1.6077809516690023E-2</v>
      </c>
      <c r="V314" s="1">
        <f t="shared" si="63"/>
        <v>1.4651815837931403E-2</v>
      </c>
      <c r="W314" s="1">
        <f t="shared" si="64"/>
        <v>6.8615112638756859E-3</v>
      </c>
      <c r="X314" s="1">
        <f t="shared" si="65"/>
        <v>9.695901278096164E-3</v>
      </c>
      <c r="Y314" s="1">
        <f t="shared" si="66"/>
        <v>-4.0814319865865034E-3</v>
      </c>
      <c r="Z314" s="1">
        <f t="shared" si="67"/>
        <v>-0.11764706569834449</v>
      </c>
      <c r="AA314" s="24">
        <f t="shared" si="68"/>
        <v>8.8166517792884758E-3</v>
      </c>
    </row>
    <row r="315" spans="1:27" x14ac:dyDescent="0.2">
      <c r="A315" s="18">
        <v>42459</v>
      </c>
      <c r="B315" s="1">
        <v>102.6926193237305</v>
      </c>
      <c r="C315" s="2">
        <v>50.992271423339837</v>
      </c>
      <c r="D315" s="2">
        <v>598.69000244140625</v>
      </c>
      <c r="E315" s="2">
        <v>750.530029296875</v>
      </c>
      <c r="F315" s="2">
        <v>114.6999969482422</v>
      </c>
      <c r="G315" s="2">
        <v>102.19000244140619</v>
      </c>
      <c r="H315" s="2">
        <v>35.153656005859382</v>
      </c>
      <c r="I315" s="2">
        <v>75.974220275878906</v>
      </c>
      <c r="J315" s="2">
        <v>78.400001525878906</v>
      </c>
      <c r="K315" s="2">
        <v>565.4000244140625</v>
      </c>
      <c r="L315" s="2">
        <v>416.72900390625</v>
      </c>
      <c r="M315" s="2">
        <v>0.18500000238418579</v>
      </c>
      <c r="N315" s="3">
        <v>2063.949951171875</v>
      </c>
      <c r="O315" s="1">
        <f t="shared" si="56"/>
        <v>1.7459085453511269E-2</v>
      </c>
      <c r="P315" s="1">
        <f t="shared" si="57"/>
        <v>6.2147166109247642E-3</v>
      </c>
      <c r="Q315" s="1">
        <f t="shared" si="58"/>
        <v>8.1332590324036946E-3</v>
      </c>
      <c r="R315" s="1">
        <f t="shared" si="59"/>
        <v>7.7339441902486428E-3</v>
      </c>
      <c r="S315" s="1">
        <f t="shared" si="60"/>
        <v>-1.2398850085877822E-2</v>
      </c>
      <c r="T315" s="1">
        <f t="shared" si="61"/>
        <v>-1.8630508625583686E-2</v>
      </c>
      <c r="U315" s="1">
        <f t="shared" si="62"/>
        <v>1.0454856659647849E-2</v>
      </c>
      <c r="V315" s="1">
        <f t="shared" si="63"/>
        <v>6.9624157164756006E-3</v>
      </c>
      <c r="W315" s="1">
        <f t="shared" si="64"/>
        <v>-1.0600660784150451E-2</v>
      </c>
      <c r="X315" s="1">
        <f t="shared" si="65"/>
        <v>-1.2832781468245291E-2</v>
      </c>
      <c r="Y315" s="1">
        <f t="shared" si="66"/>
        <v>4.6116696097924237E-3</v>
      </c>
      <c r="Z315" s="1">
        <f t="shared" si="67"/>
        <v>-0.17777774539994506</v>
      </c>
      <c r="AA315" s="24">
        <f t="shared" si="68"/>
        <v>4.350315260639448E-3</v>
      </c>
    </row>
    <row r="316" spans="1:27" x14ac:dyDescent="0.2">
      <c r="A316" s="18">
        <v>42460</v>
      </c>
      <c r="B316" s="1">
        <v>102.1583557128906</v>
      </c>
      <c r="C316" s="2">
        <v>51.158992767333977</v>
      </c>
      <c r="D316" s="2">
        <v>593.6400146484375</v>
      </c>
      <c r="E316" s="2">
        <v>744.95001220703125</v>
      </c>
      <c r="F316" s="2">
        <v>114.09999847412109</v>
      </c>
      <c r="G316" s="2">
        <v>102.23000335693359</v>
      </c>
      <c r="H316" s="2">
        <v>35.025859832763672</v>
      </c>
      <c r="I316" s="2">
        <v>75.925582885742188</v>
      </c>
      <c r="J316" s="2">
        <v>79.489997863769531</v>
      </c>
      <c r="K316" s="2">
        <v>563.04998779296875</v>
      </c>
      <c r="L316" s="2">
        <v>417.95999145507812</v>
      </c>
      <c r="M316" s="2">
        <v>0.193000003695488</v>
      </c>
      <c r="N316" s="3">
        <v>2059.739990234375</v>
      </c>
      <c r="O316" s="1">
        <f t="shared" si="56"/>
        <v>-5.2025512092127579E-3</v>
      </c>
      <c r="P316" s="1">
        <f t="shared" si="57"/>
        <v>3.2695414293277825E-3</v>
      </c>
      <c r="Q316" s="1">
        <f t="shared" si="58"/>
        <v>-8.4350628411621331E-3</v>
      </c>
      <c r="R316" s="1">
        <f t="shared" si="59"/>
        <v>-7.4347685928987106E-3</v>
      </c>
      <c r="S316" s="1">
        <f t="shared" si="60"/>
        <v>-5.2310243250647259E-3</v>
      </c>
      <c r="T316" s="1">
        <f t="shared" si="61"/>
        <v>3.9143668237340279E-4</v>
      </c>
      <c r="U316" s="1">
        <f t="shared" si="62"/>
        <v>-3.635359379815517E-3</v>
      </c>
      <c r="V316" s="1">
        <f t="shared" si="63"/>
        <v>-6.4018281411915012E-4</v>
      </c>
      <c r="W316" s="1">
        <f t="shared" si="64"/>
        <v>1.39030142433203E-2</v>
      </c>
      <c r="X316" s="1">
        <f t="shared" si="65"/>
        <v>-4.1564140778542757E-3</v>
      </c>
      <c r="Y316" s="1">
        <f t="shared" si="66"/>
        <v>2.9539281818384833E-3</v>
      </c>
      <c r="Z316" s="1">
        <f t="shared" si="67"/>
        <v>4.3243249774066239E-2</v>
      </c>
      <c r="AA316" s="24">
        <f t="shared" si="68"/>
        <v>-2.0397592175670498E-3</v>
      </c>
    </row>
    <row r="317" spans="1:27" x14ac:dyDescent="0.2">
      <c r="A317" s="18">
        <v>42461</v>
      </c>
      <c r="B317" s="1">
        <v>103.0956649780273</v>
      </c>
      <c r="C317" s="2">
        <v>51.473945617675781</v>
      </c>
      <c r="D317" s="2">
        <v>598.5</v>
      </c>
      <c r="E317" s="2">
        <v>749.90997314453125</v>
      </c>
      <c r="F317" s="2">
        <v>116.05999755859381</v>
      </c>
      <c r="G317" s="2">
        <v>105.6999969482422</v>
      </c>
      <c r="H317" s="2">
        <v>35.537052154541023</v>
      </c>
      <c r="I317" s="2">
        <v>77.044288635253906</v>
      </c>
      <c r="J317" s="2">
        <v>79.150001525878906</v>
      </c>
      <c r="K317" s="2">
        <v>561.79998779296875</v>
      </c>
      <c r="L317" s="2">
        <v>420.87298583984381</v>
      </c>
      <c r="M317" s="2">
        <v>0.21799999475479129</v>
      </c>
      <c r="N317" s="3">
        <v>2072.780029296875</v>
      </c>
      <c r="O317" s="1">
        <f t="shared" si="56"/>
        <v>9.1750621727990644E-3</v>
      </c>
      <c r="P317" s="1">
        <f t="shared" si="57"/>
        <v>6.1563536204509717E-3</v>
      </c>
      <c r="Q317" s="1">
        <f t="shared" si="58"/>
        <v>8.186754988948497E-3</v>
      </c>
      <c r="R317" s="1">
        <f t="shared" si="59"/>
        <v>6.6581124320077567E-3</v>
      </c>
      <c r="S317" s="1">
        <f t="shared" si="60"/>
        <v>1.7177906316250047E-2</v>
      </c>
      <c r="T317" s="1">
        <f t="shared" si="61"/>
        <v>3.3943005745516786E-2</v>
      </c>
      <c r="U317" s="1">
        <f t="shared" si="62"/>
        <v>1.4594711570768526E-2</v>
      </c>
      <c r="V317" s="1">
        <f t="shared" si="63"/>
        <v>1.4734239856877052E-2</v>
      </c>
      <c r="W317" s="1">
        <f t="shared" si="64"/>
        <v>-4.2772216257108697E-3</v>
      </c>
      <c r="X317" s="1">
        <f t="shared" si="65"/>
        <v>-2.2200515533260523E-3</v>
      </c>
      <c r="Y317" s="1">
        <f t="shared" si="66"/>
        <v>6.9695531733180438E-3</v>
      </c>
      <c r="Z317" s="1">
        <f t="shared" si="67"/>
        <v>0.1295336299513643</v>
      </c>
      <c r="AA317" s="24">
        <f t="shared" si="68"/>
        <v>6.3309151273098774E-3</v>
      </c>
    </row>
    <row r="318" spans="1:27" x14ac:dyDescent="0.2">
      <c r="A318" s="18">
        <v>42464</v>
      </c>
      <c r="B318" s="1">
        <v>104.1548385620117</v>
      </c>
      <c r="C318" s="2">
        <v>51.344264984130859</v>
      </c>
      <c r="D318" s="2">
        <v>593.19000244140625</v>
      </c>
      <c r="E318" s="2">
        <v>745.28997802734375</v>
      </c>
      <c r="F318" s="2">
        <v>112.5500030517578</v>
      </c>
      <c r="G318" s="2">
        <v>104.34999847412109</v>
      </c>
      <c r="H318" s="2">
        <v>35.192977905273438</v>
      </c>
      <c r="I318" s="2">
        <v>76.587081909179688</v>
      </c>
      <c r="J318" s="2">
        <v>82.870002746582031</v>
      </c>
      <c r="K318" s="2">
        <v>555.0999755859375</v>
      </c>
      <c r="L318" s="2">
        <v>424.02999877929688</v>
      </c>
      <c r="M318" s="2">
        <v>0.18299999833106989</v>
      </c>
      <c r="N318" s="3">
        <v>2066.1298828125</v>
      </c>
      <c r="O318" s="1">
        <f t="shared" si="56"/>
        <v>1.0273696611881267E-2</v>
      </c>
      <c r="P318" s="1">
        <f t="shared" si="57"/>
        <v>-2.5193451170059111E-3</v>
      </c>
      <c r="Q318" s="1">
        <f t="shared" si="58"/>
        <v>-8.8721763719193936E-3</v>
      </c>
      <c r="R318" s="1">
        <f t="shared" si="59"/>
        <v>-6.1607329981422376E-3</v>
      </c>
      <c r="S318" s="1">
        <f t="shared" si="60"/>
        <v>-3.0242931075920132E-2</v>
      </c>
      <c r="T318" s="1">
        <f t="shared" si="61"/>
        <v>-1.2771982148515604E-2</v>
      </c>
      <c r="U318" s="1">
        <f t="shared" si="62"/>
        <v>-9.6821269184427239E-3</v>
      </c>
      <c r="V318" s="1">
        <f t="shared" si="63"/>
        <v>-5.9343363949889705E-3</v>
      </c>
      <c r="W318" s="1">
        <f t="shared" si="64"/>
        <v>4.6999382804646439E-2</v>
      </c>
      <c r="X318" s="1">
        <f t="shared" si="65"/>
        <v>-1.1925974283752194E-2</v>
      </c>
      <c r="Y318" s="1">
        <f t="shared" si="66"/>
        <v>7.5011061428742476E-3</v>
      </c>
      <c r="Z318" s="1">
        <f t="shared" si="67"/>
        <v>-0.16055044617358716</v>
      </c>
      <c r="AA318" s="24">
        <f t="shared" si="68"/>
        <v>-3.2083223450540821E-3</v>
      </c>
    </row>
    <row r="319" spans="1:27" x14ac:dyDescent="0.2">
      <c r="A319" s="18">
        <v>42465</v>
      </c>
      <c r="B319" s="1">
        <v>102.9269638061523</v>
      </c>
      <c r="C319" s="2">
        <v>50.53839111328125</v>
      </c>
      <c r="D319" s="2">
        <v>586.1400146484375</v>
      </c>
      <c r="E319" s="2">
        <v>737.79998779296875</v>
      </c>
      <c r="F319" s="2">
        <v>112.2200012207031</v>
      </c>
      <c r="G319" s="2">
        <v>104.94000244140619</v>
      </c>
      <c r="H319" s="2">
        <v>35.143825531005859</v>
      </c>
      <c r="I319" s="2">
        <v>76.110404968261719</v>
      </c>
      <c r="J319" s="2">
        <v>84.160003662109375</v>
      </c>
      <c r="K319" s="2">
        <v>546.3499755859375</v>
      </c>
      <c r="L319" s="2">
        <v>423.41299438476562</v>
      </c>
      <c r="M319" s="2">
        <v>0.21799999475479129</v>
      </c>
      <c r="N319" s="3">
        <v>2045.170043945312</v>
      </c>
      <c r="O319" s="1">
        <f t="shared" si="56"/>
        <v>-1.1788936287663199E-2</v>
      </c>
      <c r="P319" s="1">
        <f t="shared" si="57"/>
        <v>-1.5695499216878184E-2</v>
      </c>
      <c r="Q319" s="1">
        <f t="shared" si="58"/>
        <v>-1.1884872914163958E-2</v>
      </c>
      <c r="R319" s="1">
        <f t="shared" si="59"/>
        <v>-1.0049766473715027E-2</v>
      </c>
      <c r="S319" s="1">
        <f t="shared" si="60"/>
        <v>-2.9320463981057365E-3</v>
      </c>
      <c r="T319" s="1">
        <f t="shared" si="61"/>
        <v>5.65408697568337E-3</v>
      </c>
      <c r="U319" s="1">
        <f t="shared" si="62"/>
        <v>-1.3966528891041774E-3</v>
      </c>
      <c r="V319" s="1">
        <f t="shared" si="63"/>
        <v>-6.2239862002214652E-3</v>
      </c>
      <c r="W319" s="1">
        <f t="shared" si="64"/>
        <v>1.5566560549927777E-2</v>
      </c>
      <c r="X319" s="1">
        <f t="shared" si="65"/>
        <v>-1.5762926292266388E-2</v>
      </c>
      <c r="Y319" s="1">
        <f t="shared" si="66"/>
        <v>-1.4550960929827772E-3</v>
      </c>
      <c r="Z319" s="1">
        <f t="shared" si="67"/>
        <v>0.19125681280281781</v>
      </c>
      <c r="AA319" s="24">
        <f t="shared" si="68"/>
        <v>-1.0144492387214599E-2</v>
      </c>
    </row>
    <row r="320" spans="1:27" x14ac:dyDescent="0.2">
      <c r="A320" s="18">
        <v>42466</v>
      </c>
      <c r="B320" s="1">
        <v>104.00485992431641</v>
      </c>
      <c r="C320" s="2">
        <v>51.057102203369141</v>
      </c>
      <c r="D320" s="2">
        <v>602.08001708984375</v>
      </c>
      <c r="E320" s="2">
        <v>745.69000244140625</v>
      </c>
      <c r="F320" s="2">
        <v>113.7099990844727</v>
      </c>
      <c r="G320" s="2">
        <v>104.8300018310547</v>
      </c>
      <c r="H320" s="2">
        <v>35.192977905273438</v>
      </c>
      <c r="I320" s="2">
        <v>76.947006225585938</v>
      </c>
      <c r="J320" s="2">
        <v>91.30999755859375</v>
      </c>
      <c r="K320" s="2">
        <v>539.70001220703125</v>
      </c>
      <c r="L320" s="2">
        <v>422.7449951171875</v>
      </c>
      <c r="M320" s="2">
        <v>0.2199999988079071</v>
      </c>
      <c r="N320" s="3">
        <v>2066.659912109375</v>
      </c>
      <c r="O320" s="1">
        <f t="shared" si="56"/>
        <v>1.0472436748393488E-2</v>
      </c>
      <c r="P320" s="1">
        <f t="shared" si="57"/>
        <v>1.0263704060645695E-2</v>
      </c>
      <c r="Q320" s="1">
        <f t="shared" si="58"/>
        <v>2.7194871605834559E-2</v>
      </c>
      <c r="R320" s="1">
        <f t="shared" si="59"/>
        <v>1.0693975032501024E-2</v>
      </c>
      <c r="S320" s="1">
        <f t="shared" si="60"/>
        <v>1.3277471462856516E-2</v>
      </c>
      <c r="T320" s="1">
        <f t="shared" si="61"/>
        <v>-1.0482238211583228E-3</v>
      </c>
      <c r="U320" s="1">
        <f t="shared" si="62"/>
        <v>1.3986062565731761E-3</v>
      </c>
      <c r="V320" s="1">
        <f t="shared" si="63"/>
        <v>1.099194331804032E-2</v>
      </c>
      <c r="W320" s="1">
        <f t="shared" si="64"/>
        <v>8.4957148115042846E-2</v>
      </c>
      <c r="X320" s="1">
        <f t="shared" si="65"/>
        <v>-1.2171618332689538E-2</v>
      </c>
      <c r="Y320" s="1">
        <f t="shared" si="66"/>
        <v>-1.5776541495821084E-3</v>
      </c>
      <c r="Z320" s="1">
        <f t="shared" si="67"/>
        <v>9.1743307396197071E-3</v>
      </c>
      <c r="AA320" s="24">
        <f t="shared" si="68"/>
        <v>1.0507619269939594E-2</v>
      </c>
    </row>
    <row r="321" spans="1:27" x14ac:dyDescent="0.2">
      <c r="A321" s="18">
        <v>42467</v>
      </c>
      <c r="B321" s="1">
        <v>101.73655700683589</v>
      </c>
      <c r="C321" s="2">
        <v>50.445762634277337</v>
      </c>
      <c r="D321" s="2">
        <v>591.42999267578125</v>
      </c>
      <c r="E321" s="2">
        <v>740.280029296875</v>
      </c>
      <c r="F321" s="2">
        <v>113.63999938964839</v>
      </c>
      <c r="G321" s="2">
        <v>104.4499969482422</v>
      </c>
      <c r="H321" s="2">
        <v>34.829261779785163</v>
      </c>
      <c r="I321" s="2">
        <v>76.694084167480469</v>
      </c>
      <c r="J321" s="2">
        <v>86.300003051757812</v>
      </c>
      <c r="K321" s="2">
        <v>535.29998779296875</v>
      </c>
      <c r="L321" s="2">
        <v>420.3489990234375</v>
      </c>
      <c r="M321" s="2">
        <v>0.2199999988079071</v>
      </c>
      <c r="N321" s="3">
        <v>2041.910034179688</v>
      </c>
      <c r="O321" s="1">
        <f t="shared" si="56"/>
        <v>-2.1809585812923915E-2</v>
      </c>
      <c r="P321" s="1">
        <f t="shared" si="57"/>
        <v>-1.1973644071234912E-2</v>
      </c>
      <c r="Q321" s="1">
        <f t="shared" si="58"/>
        <v>-1.7688719292726973E-2</v>
      </c>
      <c r="R321" s="1">
        <f t="shared" si="59"/>
        <v>-7.2549895088024341E-3</v>
      </c>
      <c r="S321" s="1">
        <f t="shared" si="60"/>
        <v>-6.1559841164282592E-4</v>
      </c>
      <c r="T321" s="1">
        <f t="shared" si="61"/>
        <v>-3.6249630465992055E-3</v>
      </c>
      <c r="U321" s="1">
        <f t="shared" si="62"/>
        <v>-1.0334906198255389E-2</v>
      </c>
      <c r="V321" s="1">
        <f t="shared" si="63"/>
        <v>-3.2869642434687485E-3</v>
      </c>
      <c r="W321" s="1">
        <f t="shared" si="64"/>
        <v>-5.4867973286506944E-2</v>
      </c>
      <c r="X321" s="1">
        <f t="shared" si="65"/>
        <v>-8.1527224653362707E-3</v>
      </c>
      <c r="Y321" s="1">
        <f t="shared" si="66"/>
        <v>-5.6677101359551285E-3</v>
      </c>
      <c r="Z321" s="1">
        <f t="shared" si="67"/>
        <v>0</v>
      </c>
      <c r="AA321" s="24">
        <f t="shared" si="68"/>
        <v>-1.197578652620479E-2</v>
      </c>
    </row>
    <row r="322" spans="1:27" x14ac:dyDescent="0.2">
      <c r="A322" s="18">
        <v>42468</v>
      </c>
      <c r="B322" s="1">
        <v>101.8490447998047</v>
      </c>
      <c r="C322" s="2">
        <v>50.408706665039062</v>
      </c>
      <c r="D322" s="2">
        <v>594.5999755859375</v>
      </c>
      <c r="E322" s="2">
        <v>739.1500244140625</v>
      </c>
      <c r="F322" s="2">
        <v>110.629997253418</v>
      </c>
      <c r="G322" s="2">
        <v>103.80999755859381</v>
      </c>
      <c r="H322" s="2">
        <v>35.055351257324219</v>
      </c>
      <c r="I322" s="2">
        <v>76.985923767089844</v>
      </c>
      <c r="J322" s="2">
        <v>85.25</v>
      </c>
      <c r="K322" s="2">
        <v>540.1500244140625</v>
      </c>
      <c r="L322" s="2">
        <v>419.4110107421875</v>
      </c>
      <c r="M322" s="2">
        <v>0.21799999475479129</v>
      </c>
      <c r="N322" s="3">
        <v>2047.599975585938</v>
      </c>
      <c r="O322" s="1">
        <f t="shared" si="56"/>
        <v>1.1056772145459082E-3</v>
      </c>
      <c r="P322" s="1">
        <f t="shared" si="57"/>
        <v>-7.3457050311487304E-4</v>
      </c>
      <c r="Q322" s="1">
        <f t="shared" si="58"/>
        <v>5.3598616056220738E-3</v>
      </c>
      <c r="R322" s="1">
        <f t="shared" si="59"/>
        <v>-1.5264559870482586E-3</v>
      </c>
      <c r="S322" s="1">
        <f t="shared" si="60"/>
        <v>-2.6487171351609384E-2</v>
      </c>
      <c r="T322" s="1">
        <f t="shared" si="61"/>
        <v>-6.1273279880087461E-3</v>
      </c>
      <c r="U322" s="1">
        <f t="shared" si="62"/>
        <v>6.4913657650440548E-3</v>
      </c>
      <c r="V322" s="1">
        <f t="shared" si="63"/>
        <v>3.805242643905471E-3</v>
      </c>
      <c r="W322" s="1">
        <f t="shared" si="64"/>
        <v>-1.2166894723376509E-2</v>
      </c>
      <c r="X322" s="1">
        <f t="shared" si="65"/>
        <v>9.060408615158666E-3</v>
      </c>
      <c r="Y322" s="1">
        <f t="shared" si="66"/>
        <v>-2.2314512070426007E-3</v>
      </c>
      <c r="Z322" s="1">
        <f t="shared" si="67"/>
        <v>-9.0909275634228903E-3</v>
      </c>
      <c r="AA322" s="24">
        <f t="shared" si="68"/>
        <v>2.7865779152880243E-3</v>
      </c>
    </row>
    <row r="323" spans="1:27" x14ac:dyDescent="0.2">
      <c r="A323" s="18">
        <v>42471</v>
      </c>
      <c r="B323" s="1">
        <v>102.1864700317383</v>
      </c>
      <c r="C323" s="2">
        <v>50.306816101074219</v>
      </c>
      <c r="D323" s="2">
        <v>595.92999267578125</v>
      </c>
      <c r="E323" s="2">
        <v>736.0999755859375</v>
      </c>
      <c r="F323" s="2">
        <v>108.9899978637695</v>
      </c>
      <c r="G323" s="2">
        <v>102.6800003051758</v>
      </c>
      <c r="H323" s="2">
        <v>35.271621704101562</v>
      </c>
      <c r="I323" s="2">
        <v>77.404220581054688</v>
      </c>
      <c r="J323" s="2">
        <v>84.470001220703125</v>
      </c>
      <c r="K323" s="2">
        <v>546.9000244140625</v>
      </c>
      <c r="L323" s="2">
        <v>425.19000244140619</v>
      </c>
      <c r="M323" s="2">
        <v>0.2099999934434891</v>
      </c>
      <c r="N323" s="3">
        <v>2041.989990234375</v>
      </c>
      <c r="O323" s="1">
        <f t="shared" si="56"/>
        <v>3.3129935837576951E-3</v>
      </c>
      <c r="P323" s="1">
        <f t="shared" si="57"/>
        <v>-2.0212889936236378E-3</v>
      </c>
      <c r="Q323" s="1">
        <f t="shared" si="58"/>
        <v>2.2368266808843185E-3</v>
      </c>
      <c r="R323" s="1">
        <f t="shared" si="59"/>
        <v>-4.1264272845594752E-3</v>
      </c>
      <c r="S323" s="1">
        <f t="shared" si="60"/>
        <v>-1.4824183588215911E-2</v>
      </c>
      <c r="T323" s="1">
        <f t="shared" si="61"/>
        <v>-1.0885244966701846E-2</v>
      </c>
      <c r="U323" s="1">
        <f t="shared" si="62"/>
        <v>6.1693989368358793E-3</v>
      </c>
      <c r="V323" s="1">
        <f t="shared" si="63"/>
        <v>5.4334194291199012E-3</v>
      </c>
      <c r="W323" s="1">
        <f t="shared" si="64"/>
        <v>-9.1495457982038175E-3</v>
      </c>
      <c r="X323" s="1">
        <f t="shared" si="65"/>
        <v>1.2496528177189603E-2</v>
      </c>
      <c r="Y323" s="1">
        <f t="shared" si="66"/>
        <v>1.3778826857674176E-2</v>
      </c>
      <c r="Z323" s="1">
        <f t="shared" si="67"/>
        <v>-3.6697254604527219E-2</v>
      </c>
      <c r="AA323" s="24">
        <f t="shared" si="68"/>
        <v>-2.7397858070190573E-3</v>
      </c>
    </row>
    <row r="324" spans="1:27" x14ac:dyDescent="0.2">
      <c r="A324" s="18">
        <v>42472</v>
      </c>
      <c r="B324" s="1">
        <v>103.51747131347661</v>
      </c>
      <c r="C324" s="2">
        <v>50.621753692626953</v>
      </c>
      <c r="D324" s="2">
        <v>603.16998291015625</v>
      </c>
      <c r="E324" s="2">
        <v>743.09002685546875</v>
      </c>
      <c r="F324" s="2">
        <v>110.61000061035161</v>
      </c>
      <c r="G324" s="2">
        <v>106.98000335693359</v>
      </c>
      <c r="H324" s="2">
        <v>35.232303619384773</v>
      </c>
      <c r="I324" s="2">
        <v>77.608497619628906</v>
      </c>
      <c r="J324" s="2">
        <v>83.370002746582031</v>
      </c>
      <c r="K324" s="2">
        <v>545.54998779296875</v>
      </c>
      <c r="L324" s="2">
        <v>423.7340087890625</v>
      </c>
      <c r="M324" s="2">
        <v>0.23000000417232511</v>
      </c>
      <c r="N324" s="3">
        <v>2061.719970703125</v>
      </c>
      <c r="O324" s="1">
        <f t="shared" si="56"/>
        <v>1.3025220279405891E-2</v>
      </c>
      <c r="P324" s="1">
        <f t="shared" si="57"/>
        <v>6.260336390996768E-3</v>
      </c>
      <c r="Q324" s="1">
        <f t="shared" si="58"/>
        <v>1.2149061673950579E-2</v>
      </c>
      <c r="R324" s="1">
        <f t="shared" si="59"/>
        <v>9.4960623575175429E-3</v>
      </c>
      <c r="S324" s="1">
        <f t="shared" si="60"/>
        <v>1.4863774459441759E-2</v>
      </c>
      <c r="T324" s="1">
        <f t="shared" si="61"/>
        <v>4.1877707820196175E-2</v>
      </c>
      <c r="U324" s="1">
        <f t="shared" si="62"/>
        <v>-1.1147229080260557E-3</v>
      </c>
      <c r="V324" s="1">
        <f t="shared" si="63"/>
        <v>2.6390943160561342E-3</v>
      </c>
      <c r="W324" s="1">
        <f t="shared" si="64"/>
        <v>-1.3022356555281944E-2</v>
      </c>
      <c r="X324" s="1">
        <f t="shared" si="65"/>
        <v>-2.468525435778024E-3</v>
      </c>
      <c r="Y324" s="1">
        <f t="shared" si="66"/>
        <v>-3.4243365177532015E-3</v>
      </c>
      <c r="Z324" s="1">
        <f t="shared" si="67"/>
        <v>9.5238149301266617E-2</v>
      </c>
      <c r="AA324" s="24">
        <f t="shared" si="68"/>
        <v>9.6621337827837994E-3</v>
      </c>
    </row>
    <row r="325" spans="1:27" x14ac:dyDescent="0.2">
      <c r="A325" s="18">
        <v>42473</v>
      </c>
      <c r="B325" s="1">
        <v>105.0171737670898</v>
      </c>
      <c r="C325" s="2">
        <v>51.270149230957031</v>
      </c>
      <c r="D325" s="2">
        <v>614.82000732421875</v>
      </c>
      <c r="E325" s="2">
        <v>751.719970703125</v>
      </c>
      <c r="F325" s="2">
        <v>110.5100021362305</v>
      </c>
      <c r="G325" s="2">
        <v>109.65000152587891</v>
      </c>
      <c r="H325" s="2">
        <v>36.117042541503913</v>
      </c>
      <c r="I325" s="2">
        <v>78.406181335449219</v>
      </c>
      <c r="J325" s="2">
        <v>85.180000305175781</v>
      </c>
      <c r="K325" s="2">
        <v>543.70001220703125</v>
      </c>
      <c r="L325" s="2">
        <v>424.28201293945312</v>
      </c>
      <c r="M325" s="2">
        <v>0.2230000048875809</v>
      </c>
      <c r="N325" s="3">
        <v>2082.419921875</v>
      </c>
      <c r="O325" s="1">
        <f t="shared" si="56"/>
        <v>1.4487433228268509E-2</v>
      </c>
      <c r="P325" s="1">
        <f t="shared" si="57"/>
        <v>1.2808634451250134E-2</v>
      </c>
      <c r="Q325" s="1">
        <f t="shared" si="58"/>
        <v>1.9314662108770531E-2</v>
      </c>
      <c r="R325" s="1">
        <f t="shared" si="59"/>
        <v>1.1613591268578194E-2</v>
      </c>
      <c r="S325" s="1">
        <f t="shared" si="60"/>
        <v>-9.040635889098203E-4</v>
      </c>
      <c r="T325" s="1">
        <f t="shared" si="61"/>
        <v>2.4957918163799109E-2</v>
      </c>
      <c r="U325" s="1">
        <f t="shared" si="62"/>
        <v>2.5111583156099959E-2</v>
      </c>
      <c r="V325" s="1">
        <f t="shared" si="63"/>
        <v>1.0278303797734756E-2</v>
      </c>
      <c r="W325" s="1">
        <f t="shared" si="64"/>
        <v>2.1710417403913995E-2</v>
      </c>
      <c r="X325" s="1">
        <f t="shared" si="65"/>
        <v>-3.3910285534449747E-3</v>
      </c>
      <c r="Y325" s="1">
        <f t="shared" si="66"/>
        <v>1.2932739384234893E-3</v>
      </c>
      <c r="Z325" s="1">
        <f t="shared" si="67"/>
        <v>-3.0434778946784369E-2</v>
      </c>
      <c r="AA325" s="24">
        <f t="shared" si="68"/>
        <v>1.004013710204088E-2</v>
      </c>
    </row>
    <row r="326" spans="1:27" x14ac:dyDescent="0.2">
      <c r="A326" s="18">
        <v>42474</v>
      </c>
      <c r="B326" s="1">
        <v>105.0734100341797</v>
      </c>
      <c r="C326" s="2">
        <v>51.279415130615227</v>
      </c>
      <c r="D326" s="2">
        <v>620.75</v>
      </c>
      <c r="E326" s="2">
        <v>753.20001220703125</v>
      </c>
      <c r="F326" s="2">
        <v>110.8399963378906</v>
      </c>
      <c r="G326" s="2">
        <v>110.4199981689453</v>
      </c>
      <c r="H326" s="2">
        <v>36.215351104736328</v>
      </c>
      <c r="I326" s="2">
        <v>78.522918701171875</v>
      </c>
      <c r="J326" s="2">
        <v>87.080001831054688</v>
      </c>
      <c r="K326" s="2">
        <v>561.95001220703125</v>
      </c>
      <c r="L326" s="2">
        <v>429.7130126953125</v>
      </c>
      <c r="M326" s="2">
        <v>0.21500000357627869</v>
      </c>
      <c r="N326" s="3">
        <v>2082.780029296875</v>
      </c>
      <c r="O326" s="1">
        <f t="shared" ref="O326:O389" si="69">(B326/B325)-1</f>
        <v>5.3549591055102042E-4</v>
      </c>
      <c r="P326" s="1">
        <f t="shared" si="57"/>
        <v>1.8072698826077094E-4</v>
      </c>
      <c r="Q326" s="1">
        <f t="shared" si="58"/>
        <v>9.6450873509945634E-3</v>
      </c>
      <c r="R326" s="1">
        <f t="shared" si="59"/>
        <v>1.9688734656362339E-3</v>
      </c>
      <c r="S326" s="1">
        <f t="shared" si="60"/>
        <v>2.9861025724466916E-3</v>
      </c>
      <c r="T326" s="1">
        <f t="shared" si="61"/>
        <v>7.0223131085380697E-3</v>
      </c>
      <c r="U326" s="1">
        <f t="shared" si="62"/>
        <v>2.7219438889394265E-3</v>
      </c>
      <c r="V326" s="1">
        <f t="shared" si="63"/>
        <v>1.4888796231922186E-3</v>
      </c>
      <c r="W326" s="1">
        <f t="shared" si="64"/>
        <v>2.2305723398353461E-2</v>
      </c>
      <c r="X326" s="1">
        <f t="shared" si="65"/>
        <v>3.356630419395823E-2</v>
      </c>
      <c r="Y326" s="1">
        <f t="shared" si="66"/>
        <v>1.2800447792337577E-2</v>
      </c>
      <c r="Z326" s="1">
        <f t="shared" si="67"/>
        <v>-3.587444455588773E-2</v>
      </c>
      <c r="AA326" s="24">
        <f t="shared" si="68"/>
        <v>1.7292738034835331E-4</v>
      </c>
    </row>
    <row r="327" spans="1:27" x14ac:dyDescent="0.2">
      <c r="A327" s="18">
        <v>42475</v>
      </c>
      <c r="B327" s="1">
        <v>102.9644470214844</v>
      </c>
      <c r="C327" s="2">
        <v>51.548042297363281</v>
      </c>
      <c r="D327" s="2">
        <v>625.8900146484375</v>
      </c>
      <c r="E327" s="2">
        <v>759</v>
      </c>
      <c r="F327" s="2">
        <v>109.63999938964839</v>
      </c>
      <c r="G327" s="2">
        <v>111.5100021362305</v>
      </c>
      <c r="H327" s="2">
        <v>36.500431060791023</v>
      </c>
      <c r="I327" s="2">
        <v>78.143516540527344</v>
      </c>
      <c r="J327" s="2">
        <v>81.75</v>
      </c>
      <c r="K327" s="2">
        <v>569.29998779296875</v>
      </c>
      <c r="L327" s="2">
        <v>430.57199096679688</v>
      </c>
      <c r="M327" s="2">
        <v>0.2099999934434891</v>
      </c>
      <c r="N327" s="3">
        <v>2080.72998046875</v>
      </c>
      <c r="O327" s="1">
        <f t="shared" si="69"/>
        <v>-2.007132929262756E-2</v>
      </c>
      <c r="P327" s="1">
        <f t="shared" si="57"/>
        <v>5.238499036383848E-3</v>
      </c>
      <c r="Q327" s="1">
        <f t="shared" si="58"/>
        <v>8.2803296793194647E-3</v>
      </c>
      <c r="R327" s="1">
        <f t="shared" si="59"/>
        <v>7.7004616290081707E-3</v>
      </c>
      <c r="S327" s="1">
        <f t="shared" si="60"/>
        <v>-1.0826389280851889E-2</v>
      </c>
      <c r="T327" s="1">
        <f t="shared" si="61"/>
        <v>9.8714362014158397E-3</v>
      </c>
      <c r="U327" s="1">
        <f t="shared" si="62"/>
        <v>7.8717987637406672E-3</v>
      </c>
      <c r="V327" s="1">
        <f t="shared" si="63"/>
        <v>-4.8317378788272913E-3</v>
      </c>
      <c r="W327" s="1">
        <f t="shared" si="64"/>
        <v>-6.1208104260212504E-2</v>
      </c>
      <c r="X327" s="1">
        <f t="shared" si="65"/>
        <v>1.3079411738191604E-2</v>
      </c>
      <c r="Y327" s="1">
        <f t="shared" si="66"/>
        <v>1.9989580164132548E-3</v>
      </c>
      <c r="Z327" s="1">
        <f t="shared" si="67"/>
        <v>-2.3255860695907682E-2</v>
      </c>
      <c r="AA327" s="24">
        <f t="shared" si="68"/>
        <v>-9.8428484971457841E-4</v>
      </c>
    </row>
    <row r="328" spans="1:27" x14ac:dyDescent="0.2">
      <c r="A328" s="18">
        <v>42478</v>
      </c>
      <c r="B328" s="1">
        <v>100.7429962158203</v>
      </c>
      <c r="C328" s="2">
        <v>52.298336029052727</v>
      </c>
      <c r="D328" s="2">
        <v>635.3499755859375</v>
      </c>
      <c r="E328" s="2">
        <v>766.6099853515625</v>
      </c>
      <c r="F328" s="2">
        <v>110.4499969482422</v>
      </c>
      <c r="G328" s="2">
        <v>108.40000152587891</v>
      </c>
      <c r="H328" s="2">
        <v>36.343147277832031</v>
      </c>
      <c r="I328" s="2">
        <v>78.678550720214844</v>
      </c>
      <c r="J328" s="2">
        <v>83.220001220703125</v>
      </c>
      <c r="K328" s="2">
        <v>569.04998779296875</v>
      </c>
      <c r="L328" s="2">
        <v>435.50900268554688</v>
      </c>
      <c r="M328" s="2">
        <v>0.19799999892711639</v>
      </c>
      <c r="N328" s="3">
        <v>2094.340087890625</v>
      </c>
      <c r="O328" s="1">
        <f t="shared" si="69"/>
        <v>-2.157493066709304E-2</v>
      </c>
      <c r="P328" s="1">
        <f t="shared" si="57"/>
        <v>1.4555232327956302E-2</v>
      </c>
      <c r="Q328" s="1">
        <f t="shared" si="58"/>
        <v>1.5114414219906669E-2</v>
      </c>
      <c r="R328" s="1">
        <f t="shared" si="59"/>
        <v>1.0026331161478996E-2</v>
      </c>
      <c r="S328" s="1">
        <f t="shared" si="60"/>
        <v>7.3877924398300099E-3</v>
      </c>
      <c r="T328" s="1">
        <f t="shared" si="61"/>
        <v>-2.7889880286722124E-2</v>
      </c>
      <c r="U328" s="1">
        <f t="shared" si="62"/>
        <v>-4.30909384870104E-3</v>
      </c>
      <c r="V328" s="1">
        <f t="shared" si="63"/>
        <v>6.8468147246740774E-3</v>
      </c>
      <c r="W328" s="1">
        <f t="shared" si="64"/>
        <v>1.7981666308295008E-2</v>
      </c>
      <c r="X328" s="1">
        <f t="shared" si="65"/>
        <v>-4.3913579019949633E-4</v>
      </c>
      <c r="Y328" s="1">
        <f t="shared" si="66"/>
        <v>1.1466170169742274E-2</v>
      </c>
      <c r="Z328" s="1">
        <f t="shared" si="67"/>
        <v>-5.7142832814430111E-2</v>
      </c>
      <c r="AA328" s="24">
        <f t="shared" si="68"/>
        <v>6.5410252890232279E-3</v>
      </c>
    </row>
    <row r="329" spans="1:27" x14ac:dyDescent="0.2">
      <c r="A329" s="18">
        <v>42479</v>
      </c>
      <c r="B329" s="1">
        <v>100.208740234375</v>
      </c>
      <c r="C329" s="2">
        <v>52.233493804931641</v>
      </c>
      <c r="D329" s="2">
        <v>627.9000244140625</v>
      </c>
      <c r="E329" s="2">
        <v>753.92999267578125</v>
      </c>
      <c r="F329" s="2">
        <v>112.2900009155273</v>
      </c>
      <c r="G329" s="2">
        <v>94.339996337890625</v>
      </c>
      <c r="H329" s="2">
        <v>35.6943359375</v>
      </c>
      <c r="I329" s="2">
        <v>77.608497619628906</v>
      </c>
      <c r="J329" s="2">
        <v>83.209999084472656</v>
      </c>
      <c r="K329" s="2">
        <v>583.20001220703125</v>
      </c>
      <c r="L329" s="2">
        <v>441.38900756835938</v>
      </c>
      <c r="M329" s="2">
        <v>0.21500000357627869</v>
      </c>
      <c r="N329" s="3">
        <v>2100.800048828125</v>
      </c>
      <c r="O329" s="1">
        <f t="shared" si="69"/>
        <v>-5.3031575545040566E-3</v>
      </c>
      <c r="P329" s="1">
        <f t="shared" si="57"/>
        <v>-1.2398525277184103E-3</v>
      </c>
      <c r="Q329" s="1">
        <f t="shared" si="58"/>
        <v>-1.172574401219495E-2</v>
      </c>
      <c r="R329" s="1">
        <f t="shared" si="59"/>
        <v>-1.654034374463087E-2</v>
      </c>
      <c r="S329" s="1">
        <f t="shared" si="60"/>
        <v>1.665915815414043E-2</v>
      </c>
      <c r="T329" s="1">
        <f t="shared" si="61"/>
        <v>-0.12970484308186714</v>
      </c>
      <c r="U329" s="1">
        <f t="shared" si="62"/>
        <v>-1.7852370774937842E-2</v>
      </c>
      <c r="V329" s="1">
        <f t="shared" si="63"/>
        <v>-1.3600315343772706E-2</v>
      </c>
      <c r="W329" s="1">
        <f t="shared" si="64"/>
        <v>-1.201890901676439E-4</v>
      </c>
      <c r="X329" s="1">
        <f t="shared" si="65"/>
        <v>2.486604818136029E-2</v>
      </c>
      <c r="Y329" s="1">
        <f t="shared" si="66"/>
        <v>1.3501454267428992E-2</v>
      </c>
      <c r="Z329" s="1">
        <f t="shared" si="67"/>
        <v>8.585860980443738E-2</v>
      </c>
      <c r="AA329" s="24">
        <f t="shared" si="68"/>
        <v>3.0844851678346608E-3</v>
      </c>
    </row>
    <row r="330" spans="1:27" x14ac:dyDescent="0.2">
      <c r="A330" s="18">
        <v>42480</v>
      </c>
      <c r="B330" s="1">
        <v>100.4149475097656</v>
      </c>
      <c r="C330" s="2">
        <v>51.492465972900391</v>
      </c>
      <c r="D330" s="2">
        <v>632.989990234375</v>
      </c>
      <c r="E330" s="2">
        <v>752.66998291015625</v>
      </c>
      <c r="F330" s="2">
        <v>112.4199981689453</v>
      </c>
      <c r="G330" s="2">
        <v>96.769996643066406</v>
      </c>
      <c r="H330" s="2">
        <v>35.831962585449219</v>
      </c>
      <c r="I330" s="2">
        <v>77.929519653320312</v>
      </c>
      <c r="J330" s="2">
        <v>84.110000610351562</v>
      </c>
      <c r="K330" s="2">
        <v>598</v>
      </c>
      <c r="L330" s="2">
        <v>449.42498779296881</v>
      </c>
      <c r="M330" s="2">
        <v>0.21799999475479129</v>
      </c>
      <c r="N330" s="3">
        <v>2102.39990234375</v>
      </c>
      <c r="O330" s="1">
        <f t="shared" si="69"/>
        <v>2.0577773446537329E-3</v>
      </c>
      <c r="P330" s="1">
        <f t="shared" si="57"/>
        <v>-1.4186832586743137E-2</v>
      </c>
      <c r="Q330" s="1">
        <f t="shared" si="58"/>
        <v>8.1063316171428035E-3</v>
      </c>
      <c r="R330" s="1">
        <f t="shared" si="59"/>
        <v>-1.6712556575088078E-3</v>
      </c>
      <c r="S330" s="1">
        <f t="shared" si="60"/>
        <v>1.1576921574325549E-3</v>
      </c>
      <c r="T330" s="1">
        <f t="shared" si="61"/>
        <v>2.5757901203137923E-2</v>
      </c>
      <c r="U330" s="1">
        <f t="shared" si="62"/>
        <v>3.8556999124510494E-3</v>
      </c>
      <c r="V330" s="1">
        <f t="shared" si="63"/>
        <v>4.1364289161320844E-3</v>
      </c>
      <c r="W330" s="1">
        <f t="shared" si="64"/>
        <v>1.0816026148074531E-2</v>
      </c>
      <c r="X330" s="1">
        <f t="shared" si="65"/>
        <v>2.5377207618635822E-2</v>
      </c>
      <c r="Y330" s="1">
        <f t="shared" si="66"/>
        <v>1.8206117703021496E-2</v>
      </c>
      <c r="Z330" s="1">
        <f t="shared" si="67"/>
        <v>1.3953447109819495E-2</v>
      </c>
      <c r="AA330" s="24">
        <f t="shared" si="68"/>
        <v>7.6154487739921173E-4</v>
      </c>
    </row>
    <row r="331" spans="1:27" x14ac:dyDescent="0.2">
      <c r="A331" s="18">
        <v>42481</v>
      </c>
      <c r="B331" s="1">
        <v>99.327659606933594</v>
      </c>
      <c r="C331" s="2">
        <v>51.668460845947273</v>
      </c>
      <c r="D331" s="2">
        <v>631</v>
      </c>
      <c r="E331" s="2">
        <v>759.1400146484375</v>
      </c>
      <c r="F331" s="2">
        <v>113.44000244140619</v>
      </c>
      <c r="G331" s="2">
        <v>94.980003356933594</v>
      </c>
      <c r="H331" s="2">
        <v>35.792629241943359</v>
      </c>
      <c r="I331" s="2">
        <v>78.036514282226562</v>
      </c>
      <c r="J331" s="2">
        <v>86.80999755859375</v>
      </c>
      <c r="K331" s="2">
        <v>611</v>
      </c>
      <c r="L331" s="2">
        <v>445.73699951171881</v>
      </c>
      <c r="M331" s="2">
        <v>0.22499999403953549</v>
      </c>
      <c r="N331" s="3">
        <v>2091.47998046875</v>
      </c>
      <c r="O331" s="1">
        <f t="shared" si="69"/>
        <v>-1.0827948724728031E-2</v>
      </c>
      <c r="P331" s="1">
        <f t="shared" si="57"/>
        <v>3.4178761828866921E-3</v>
      </c>
      <c r="Q331" s="1">
        <f t="shared" si="58"/>
        <v>-3.1437941595856556E-3</v>
      </c>
      <c r="R331" s="1">
        <f t="shared" si="59"/>
        <v>8.5961070391902261E-3</v>
      </c>
      <c r="S331" s="1">
        <f t="shared" si="60"/>
        <v>9.0731568143955776E-3</v>
      </c>
      <c r="T331" s="1">
        <f t="shared" si="61"/>
        <v>-1.8497399485660426E-2</v>
      </c>
      <c r="U331" s="1">
        <f t="shared" si="62"/>
        <v>-1.0977166939171168E-3</v>
      </c>
      <c r="V331" s="1">
        <f t="shared" si="63"/>
        <v>1.3729666162736187E-3</v>
      </c>
      <c r="W331" s="1">
        <f t="shared" si="64"/>
        <v>3.2100783838419078E-2</v>
      </c>
      <c r="X331" s="1">
        <f t="shared" si="65"/>
        <v>2.1739130434782705E-2</v>
      </c>
      <c r="Y331" s="1">
        <f t="shared" si="66"/>
        <v>-8.206015200358463E-3</v>
      </c>
      <c r="Z331" s="1">
        <f t="shared" si="67"/>
        <v>3.2110089234717032E-2</v>
      </c>
      <c r="AA331" s="24">
        <f t="shared" si="68"/>
        <v>-5.1940270082901918E-3</v>
      </c>
    </row>
    <row r="332" spans="1:27" x14ac:dyDescent="0.2">
      <c r="A332" s="18">
        <v>42482</v>
      </c>
      <c r="B332" s="1">
        <v>99.055831909179688</v>
      </c>
      <c r="C332" s="2">
        <v>47.963298797607422</v>
      </c>
      <c r="D332" s="2">
        <v>620.5</v>
      </c>
      <c r="E332" s="2">
        <v>718.77001953125</v>
      </c>
      <c r="F332" s="2">
        <v>110.55999755859381</v>
      </c>
      <c r="G332" s="2">
        <v>95.900001525878906</v>
      </c>
      <c r="H332" s="2">
        <v>35.655010223388672</v>
      </c>
      <c r="I332" s="2">
        <v>78.707756042480469</v>
      </c>
      <c r="J332" s="2">
        <v>86.800003051757812</v>
      </c>
      <c r="K332" s="2">
        <v>607.1500244140625</v>
      </c>
      <c r="L332" s="2">
        <v>450.28201293945312</v>
      </c>
      <c r="M332" s="2">
        <v>0.22499999403953549</v>
      </c>
      <c r="N332" s="3">
        <v>2091.580078125</v>
      </c>
      <c r="O332" s="1">
        <f t="shared" si="69"/>
        <v>-2.7366767608297815E-3</v>
      </c>
      <c r="P332" s="1">
        <f t="shared" si="57"/>
        <v>-7.1710323622509731E-2</v>
      </c>
      <c r="Q332" s="1">
        <f t="shared" si="58"/>
        <v>-1.6640253565768592E-2</v>
      </c>
      <c r="R332" s="1">
        <f t="shared" si="59"/>
        <v>-5.3178589375087904E-2</v>
      </c>
      <c r="S332" s="1">
        <f t="shared" si="60"/>
        <v>-2.5387912736514306E-2</v>
      </c>
      <c r="T332" s="1">
        <f t="shared" si="61"/>
        <v>9.6862301161222408E-3</v>
      </c>
      <c r="U332" s="1">
        <f t="shared" si="62"/>
        <v>-3.8448982784818897E-3</v>
      </c>
      <c r="V332" s="1">
        <f t="shared" si="63"/>
        <v>8.6016368930357245E-3</v>
      </c>
      <c r="W332" s="1">
        <f t="shared" si="64"/>
        <v>-1.1513082728964452E-4</v>
      </c>
      <c r="X332" s="1">
        <f t="shared" si="65"/>
        <v>-6.3011057052987374E-3</v>
      </c>
      <c r="Y332" s="1">
        <f t="shared" si="66"/>
        <v>1.0196625886370603E-2</v>
      </c>
      <c r="Z332" s="1">
        <f t="shared" si="67"/>
        <v>0</v>
      </c>
      <c r="AA332" s="24">
        <f t="shared" si="68"/>
        <v>4.7859724780829893E-5</v>
      </c>
    </row>
    <row r="333" spans="1:27" x14ac:dyDescent="0.2">
      <c r="A333" s="18">
        <v>42485</v>
      </c>
      <c r="B333" s="1">
        <v>98.493446350097656</v>
      </c>
      <c r="C333" s="2">
        <v>48.268978118896477</v>
      </c>
      <c r="D333" s="2">
        <v>626.20001220703125</v>
      </c>
      <c r="E333" s="2">
        <v>723.1500244140625</v>
      </c>
      <c r="F333" s="2">
        <v>110.09999847412109</v>
      </c>
      <c r="G333" s="2">
        <v>93.55999755859375</v>
      </c>
      <c r="H333" s="2">
        <v>35.831962585449219</v>
      </c>
      <c r="I333" s="2">
        <v>77.939247131347656</v>
      </c>
      <c r="J333" s="2">
        <v>85.660003662109375</v>
      </c>
      <c r="K333" s="2">
        <v>606.45001220703125</v>
      </c>
      <c r="L333" s="2">
        <v>466.0889892578125</v>
      </c>
      <c r="M333" s="2">
        <v>0.23800000548362729</v>
      </c>
      <c r="N333" s="3">
        <v>2087.7900390625</v>
      </c>
      <c r="O333" s="1">
        <f t="shared" si="69"/>
        <v>-5.6774603599075713E-3</v>
      </c>
      <c r="P333" s="1">
        <f t="shared" si="57"/>
        <v>6.373192189697896E-3</v>
      </c>
      <c r="Q333" s="1">
        <f t="shared" si="58"/>
        <v>9.1861598824032331E-3</v>
      </c>
      <c r="R333" s="1">
        <f t="shared" si="59"/>
        <v>6.0937501061451016E-3</v>
      </c>
      <c r="S333" s="1">
        <f t="shared" si="60"/>
        <v>-4.1606285693785994E-3</v>
      </c>
      <c r="T333" s="1">
        <f t="shared" si="61"/>
        <v>-2.4400458081887511E-2</v>
      </c>
      <c r="U333" s="1">
        <f t="shared" si="62"/>
        <v>4.962903136246144E-3</v>
      </c>
      <c r="V333" s="1">
        <f t="shared" si="63"/>
        <v>-9.7640810737639194E-3</v>
      </c>
      <c r="W333" s="1">
        <f t="shared" si="64"/>
        <v>-1.313363305953652E-2</v>
      </c>
      <c r="X333" s="1">
        <f t="shared" si="65"/>
        <v>-1.1529476717172527E-3</v>
      </c>
      <c r="Y333" s="1">
        <f t="shared" si="66"/>
        <v>3.510461413986099E-2</v>
      </c>
      <c r="Z333" s="1">
        <f t="shared" si="67"/>
        <v>5.777783017099769E-2</v>
      </c>
      <c r="AA333" s="24">
        <f t="shared" si="68"/>
        <v>-1.8120458796383465E-3</v>
      </c>
    </row>
    <row r="334" spans="1:27" x14ac:dyDescent="0.2">
      <c r="A334" s="18">
        <v>42486</v>
      </c>
      <c r="B334" s="1">
        <v>97.809196472167969</v>
      </c>
      <c r="C334" s="2">
        <v>47.648361206054688</v>
      </c>
      <c r="D334" s="2">
        <v>616.8800048828125</v>
      </c>
      <c r="E334" s="2">
        <v>708.1400146484375</v>
      </c>
      <c r="F334" s="2">
        <v>108.7600021362305</v>
      </c>
      <c r="G334" s="2">
        <v>92.430000305175781</v>
      </c>
      <c r="H334" s="2">
        <v>35.8614501953125</v>
      </c>
      <c r="I334" s="2">
        <v>78.970382690429688</v>
      </c>
      <c r="J334" s="2">
        <v>84.139999389648438</v>
      </c>
      <c r="K334" s="2">
        <v>605.25</v>
      </c>
      <c r="L334" s="2">
        <v>444.68701171875</v>
      </c>
      <c r="M334" s="2">
        <v>0.24500000476837161</v>
      </c>
      <c r="N334" s="3">
        <v>2091.699951171875</v>
      </c>
      <c r="O334" s="1">
        <f t="shared" si="69"/>
        <v>-6.9471614943547033E-3</v>
      </c>
      <c r="P334" s="1">
        <f t="shared" si="57"/>
        <v>-1.2857469476836303E-2</v>
      </c>
      <c r="Q334" s="1">
        <f t="shared" si="58"/>
        <v>-1.4883435232411646E-2</v>
      </c>
      <c r="R334" s="1">
        <f t="shared" si="59"/>
        <v>-2.0756425719250959E-2</v>
      </c>
      <c r="S334" s="1">
        <f t="shared" si="60"/>
        <v>-1.2170720767135768E-2</v>
      </c>
      <c r="T334" s="1">
        <f t="shared" si="61"/>
        <v>-1.2077781989148551E-2</v>
      </c>
      <c r="U334" s="1">
        <f t="shared" si="62"/>
        <v>8.2294152303163948E-4</v>
      </c>
      <c r="V334" s="1">
        <f t="shared" si="63"/>
        <v>1.3229991269280594E-2</v>
      </c>
      <c r="W334" s="1">
        <f t="shared" si="64"/>
        <v>-1.7744620680343215E-2</v>
      </c>
      <c r="X334" s="1">
        <f t="shared" si="65"/>
        <v>-1.9787487556708339E-3</v>
      </c>
      <c r="Y334" s="1">
        <f t="shared" si="66"/>
        <v>-4.5918221696552908E-2</v>
      </c>
      <c r="Z334" s="1">
        <f t="shared" si="67"/>
        <v>2.941176102294607E-2</v>
      </c>
      <c r="AA334" s="24">
        <f t="shared" si="68"/>
        <v>1.8727515871905798E-3</v>
      </c>
    </row>
    <row r="335" spans="1:27" x14ac:dyDescent="0.2">
      <c r="A335" s="18">
        <v>42487</v>
      </c>
      <c r="B335" s="1">
        <v>91.688514709472656</v>
      </c>
      <c r="C335" s="2">
        <v>47.185214996337891</v>
      </c>
      <c r="D335" s="2">
        <v>606.57000732421875</v>
      </c>
      <c r="E335" s="2">
        <v>705.84002685546875</v>
      </c>
      <c r="F335" s="2">
        <v>108.88999938964839</v>
      </c>
      <c r="G335" s="2">
        <v>91.040000915527344</v>
      </c>
      <c r="H335" s="2">
        <v>36.677379608154297</v>
      </c>
      <c r="I335" s="2">
        <v>79.554061889648438</v>
      </c>
      <c r="J335" s="2">
        <v>84.5</v>
      </c>
      <c r="K335" s="2">
        <v>610.4000244140625</v>
      </c>
      <c r="L335" s="2">
        <v>449.010986328125</v>
      </c>
      <c r="M335" s="2">
        <v>0.24500000476837161</v>
      </c>
      <c r="N335" s="3">
        <v>2095.14990234375</v>
      </c>
      <c r="O335" s="1">
        <f t="shared" si="69"/>
        <v>-6.257777370082962E-2</v>
      </c>
      <c r="P335" s="1">
        <f t="shared" si="57"/>
        <v>-9.7200868612024038E-3</v>
      </c>
      <c r="Q335" s="1">
        <f t="shared" si="58"/>
        <v>-1.671313298694499E-2</v>
      </c>
      <c r="R335" s="1">
        <f t="shared" si="59"/>
        <v>-3.2479280161997748E-3</v>
      </c>
      <c r="S335" s="1">
        <f t="shared" si="60"/>
        <v>1.1952671098247603E-3</v>
      </c>
      <c r="T335" s="1">
        <f t="shared" si="61"/>
        <v>-1.5038400790426065E-2</v>
      </c>
      <c r="U335" s="1">
        <f t="shared" si="62"/>
        <v>2.2752270429611476E-2</v>
      </c>
      <c r="V335" s="1">
        <f t="shared" si="63"/>
        <v>7.3911152426198168E-3</v>
      </c>
      <c r="W335" s="1">
        <f t="shared" si="64"/>
        <v>4.2785905985620598E-3</v>
      </c>
      <c r="X335" s="1">
        <f t="shared" si="65"/>
        <v>8.5089209649937825E-3</v>
      </c>
      <c r="Y335" s="1">
        <f t="shared" si="66"/>
        <v>9.7236359403942707E-3</v>
      </c>
      <c r="Z335" s="1">
        <f t="shared" si="67"/>
        <v>0</v>
      </c>
      <c r="AA335" s="24">
        <f t="shared" si="68"/>
        <v>1.6493528003107549E-3</v>
      </c>
    </row>
    <row r="336" spans="1:27" x14ac:dyDescent="0.2">
      <c r="A336" s="18">
        <v>42488</v>
      </c>
      <c r="B336" s="1">
        <v>88.885932922363281</v>
      </c>
      <c r="C336" s="2">
        <v>46.221874237060547</v>
      </c>
      <c r="D336" s="2">
        <v>602</v>
      </c>
      <c r="E336" s="2">
        <v>691.02001953125</v>
      </c>
      <c r="F336" s="2">
        <v>116.73000335693359</v>
      </c>
      <c r="G336" s="2">
        <v>90.279998779296875</v>
      </c>
      <c r="H336" s="2">
        <v>35.586208343505859</v>
      </c>
      <c r="I336" s="2">
        <v>79.729164123535156</v>
      </c>
      <c r="J336" s="2">
        <v>86.75</v>
      </c>
      <c r="K336" s="2">
        <v>624.5999755859375</v>
      </c>
      <c r="L336" s="2">
        <v>455.09698486328119</v>
      </c>
      <c r="M336" s="2">
        <v>0.2099999934434891</v>
      </c>
      <c r="N336" s="3">
        <v>2075.81005859375</v>
      </c>
      <c r="O336" s="1">
        <f t="shared" si="69"/>
        <v>-3.0566334245785698E-2</v>
      </c>
      <c r="P336" s="1">
        <f t="shared" si="57"/>
        <v>-2.0416157038854466E-2</v>
      </c>
      <c r="Q336" s="1">
        <f t="shared" si="58"/>
        <v>-7.5341795160274172E-3</v>
      </c>
      <c r="R336" s="1">
        <f t="shared" si="59"/>
        <v>-2.0996269353329544E-2</v>
      </c>
      <c r="S336" s="1">
        <f t="shared" si="60"/>
        <v>7.1999302151070754E-2</v>
      </c>
      <c r="T336" s="1">
        <f t="shared" si="61"/>
        <v>-8.3480022911648355E-3</v>
      </c>
      <c r="U336" s="1">
        <f t="shared" si="62"/>
        <v>-2.9750524064315775E-2</v>
      </c>
      <c r="V336" s="1">
        <f t="shared" si="63"/>
        <v>2.2010470581579344E-3</v>
      </c>
      <c r="W336" s="1">
        <f t="shared" si="64"/>
        <v>2.6627218934911268E-2</v>
      </c>
      <c r="X336" s="1">
        <f t="shared" si="65"/>
        <v>2.3263352889780542E-2</v>
      </c>
      <c r="Y336" s="1">
        <f t="shared" si="66"/>
        <v>1.3554230788261235E-2</v>
      </c>
      <c r="Z336" s="1">
        <f t="shared" si="67"/>
        <v>-0.14285718630076061</v>
      </c>
      <c r="AA336" s="24">
        <f t="shared" si="68"/>
        <v>-9.2307685136826523E-3</v>
      </c>
    </row>
    <row r="337" spans="1:27" x14ac:dyDescent="0.2">
      <c r="A337" s="18">
        <v>42489</v>
      </c>
      <c r="B337" s="1">
        <v>87.864234924316406</v>
      </c>
      <c r="C337" s="2">
        <v>46.194080352783203</v>
      </c>
      <c r="D337" s="2">
        <v>659.59002685546875</v>
      </c>
      <c r="E337" s="2">
        <v>693.010009765625</v>
      </c>
      <c r="F337" s="2">
        <v>117.5800018310547</v>
      </c>
      <c r="G337" s="2">
        <v>90.029998779296875</v>
      </c>
      <c r="H337" s="2">
        <v>34.927558898925781</v>
      </c>
      <c r="I337" s="2">
        <v>78.425621032714844</v>
      </c>
      <c r="J337" s="2">
        <v>84.339996337890625</v>
      </c>
      <c r="K337" s="2">
        <v>627.9000244140625</v>
      </c>
      <c r="L337" s="2">
        <v>448.3179931640625</v>
      </c>
      <c r="M337" s="2">
        <v>0.193000003695488</v>
      </c>
      <c r="N337" s="3">
        <v>2065.300048828125</v>
      </c>
      <c r="O337" s="1">
        <f t="shared" si="69"/>
        <v>-1.1494484722788134E-2</v>
      </c>
      <c r="P337" s="1">
        <f t="shared" si="57"/>
        <v>-6.0131452339629021E-4</v>
      </c>
      <c r="Q337" s="1">
        <f t="shared" si="58"/>
        <v>9.5664496437655622E-2</v>
      </c>
      <c r="R337" s="1">
        <f t="shared" si="59"/>
        <v>2.8797866604861611E-3</v>
      </c>
      <c r="S337" s="1">
        <f t="shared" si="60"/>
        <v>7.2817480482889607E-3</v>
      </c>
      <c r="T337" s="1">
        <f t="shared" si="61"/>
        <v>-2.7691626426709082E-3</v>
      </c>
      <c r="U337" s="1">
        <f t="shared" si="62"/>
        <v>-1.8508559221097065E-2</v>
      </c>
      <c r="V337" s="1">
        <f t="shared" si="63"/>
        <v>-1.6349639497042268E-2</v>
      </c>
      <c r="W337" s="1">
        <f t="shared" si="64"/>
        <v>-2.7781022041606596E-2</v>
      </c>
      <c r="X337" s="1">
        <f t="shared" si="65"/>
        <v>5.2834597456223875E-3</v>
      </c>
      <c r="Y337" s="1">
        <f t="shared" si="66"/>
        <v>-1.4895707782496603E-2</v>
      </c>
      <c r="Z337" s="1">
        <f t="shared" si="67"/>
        <v>-8.0952334660790326E-2</v>
      </c>
      <c r="AA337" s="24">
        <f t="shared" si="68"/>
        <v>-5.0630883698217222E-3</v>
      </c>
    </row>
    <row r="338" spans="1:27" x14ac:dyDescent="0.2">
      <c r="A338" s="18">
        <v>42492</v>
      </c>
      <c r="B338" s="1">
        <v>87.770515441894531</v>
      </c>
      <c r="C338" s="2">
        <v>46.879543304443359</v>
      </c>
      <c r="D338" s="2">
        <v>683.8499755859375</v>
      </c>
      <c r="E338" s="2">
        <v>698.21002197265625</v>
      </c>
      <c r="F338" s="2">
        <v>118.5699996948242</v>
      </c>
      <c r="G338" s="2">
        <v>93.110000610351562</v>
      </c>
      <c r="H338" s="2">
        <v>35.389595031738281</v>
      </c>
      <c r="I338" s="2">
        <v>78.999565124511719</v>
      </c>
      <c r="J338" s="2">
        <v>83</v>
      </c>
      <c r="K338" s="2">
        <v>625</v>
      </c>
      <c r="L338" s="2">
        <v>450.30398559570312</v>
      </c>
      <c r="M338" s="2">
        <v>0.18500000238418579</v>
      </c>
      <c r="N338" s="3">
        <v>2081.429931640625</v>
      </c>
      <c r="O338" s="1">
        <f t="shared" si="69"/>
        <v>-1.0666397141294581E-3</v>
      </c>
      <c r="P338" s="1">
        <f t="shared" si="57"/>
        <v>1.483876172932308E-2</v>
      </c>
      <c r="Q338" s="1">
        <f t="shared" si="58"/>
        <v>3.678034497599314E-2</v>
      </c>
      <c r="R338" s="1">
        <f t="shared" si="59"/>
        <v>7.5035167367782929E-3</v>
      </c>
      <c r="S338" s="1">
        <f t="shared" si="60"/>
        <v>8.4197809861576989E-3</v>
      </c>
      <c r="T338" s="1">
        <f t="shared" si="61"/>
        <v>3.4210839418149064E-2</v>
      </c>
      <c r="U338" s="1">
        <f t="shared" si="62"/>
        <v>1.3228411815138674E-2</v>
      </c>
      <c r="V338" s="1">
        <f t="shared" si="63"/>
        <v>7.318323836510654E-3</v>
      </c>
      <c r="W338" s="1">
        <f t="shared" si="64"/>
        <v>-1.5888029358244293E-2</v>
      </c>
      <c r="X338" s="1">
        <f t="shared" si="65"/>
        <v>-4.6186085384670728E-3</v>
      </c>
      <c r="Y338" s="1">
        <f t="shared" si="66"/>
        <v>4.4298744683972657E-3</v>
      </c>
      <c r="Z338" s="1">
        <f t="shared" si="67"/>
        <v>-4.1450783202701236E-2</v>
      </c>
      <c r="AA338" s="24">
        <f t="shared" si="68"/>
        <v>7.8099464635428273E-3</v>
      </c>
    </row>
    <row r="339" spans="1:27" x14ac:dyDescent="0.2">
      <c r="A339" s="18">
        <v>42493</v>
      </c>
      <c r="B339" s="1">
        <v>89.213973999023438</v>
      </c>
      <c r="C339" s="2">
        <v>46.1107177734375</v>
      </c>
      <c r="D339" s="2">
        <v>671.32000732421875</v>
      </c>
      <c r="E339" s="2">
        <v>692.3599853515625</v>
      </c>
      <c r="F339" s="2">
        <v>117.4300003051758</v>
      </c>
      <c r="G339" s="2">
        <v>91.540000915527344</v>
      </c>
      <c r="H339" s="2">
        <v>34.966888427734382</v>
      </c>
      <c r="I339" s="2">
        <v>76.908088684082031</v>
      </c>
      <c r="J339" s="2">
        <v>82.160003662109375</v>
      </c>
      <c r="K339" s="2">
        <v>609.0999755859375</v>
      </c>
      <c r="L339" s="2">
        <v>446.72198486328119</v>
      </c>
      <c r="M339" s="2">
        <v>0.20299999415874481</v>
      </c>
      <c r="N339" s="3">
        <v>2063.3701171875</v>
      </c>
      <c r="O339" s="1">
        <f t="shared" si="69"/>
        <v>1.6445825228000421E-2</v>
      </c>
      <c r="P339" s="1">
        <f t="shared" si="57"/>
        <v>-1.6400021775233253E-2</v>
      </c>
      <c r="Q339" s="1">
        <f t="shared" si="58"/>
        <v>-1.8322685836148156E-2</v>
      </c>
      <c r="R339" s="1">
        <f t="shared" si="59"/>
        <v>-8.3786202388869135E-3</v>
      </c>
      <c r="S339" s="1">
        <f t="shared" si="60"/>
        <v>-9.6145685467027286E-3</v>
      </c>
      <c r="T339" s="1">
        <f t="shared" si="61"/>
        <v>-1.686177300539804E-2</v>
      </c>
      <c r="U339" s="1">
        <f t="shared" si="62"/>
        <v>-1.1944375278236552E-2</v>
      </c>
      <c r="V339" s="1">
        <f t="shared" si="63"/>
        <v>-2.647453105764952E-2</v>
      </c>
      <c r="W339" s="1">
        <f t="shared" si="64"/>
        <v>-1.0120437805911098E-2</v>
      </c>
      <c r="X339" s="1">
        <f t="shared" si="65"/>
        <v>-2.5440039062500031E-2</v>
      </c>
      <c r="Y339" s="1">
        <f t="shared" si="66"/>
        <v>-7.9546280890304688E-3</v>
      </c>
      <c r="Z339" s="1">
        <f t="shared" si="67"/>
        <v>9.7297251581536681E-2</v>
      </c>
      <c r="AA339" s="24">
        <f t="shared" si="68"/>
        <v>-8.6766381988606645E-3</v>
      </c>
    </row>
    <row r="340" spans="1:27" x14ac:dyDescent="0.2">
      <c r="A340" s="18">
        <v>42494</v>
      </c>
      <c r="B340" s="1">
        <v>88.286033630371094</v>
      </c>
      <c r="C340" s="2">
        <v>46.194080352783203</v>
      </c>
      <c r="D340" s="2">
        <v>670.9000244140625</v>
      </c>
      <c r="E340" s="2">
        <v>695.70001220703125</v>
      </c>
      <c r="F340" s="2">
        <v>118.05999755859381</v>
      </c>
      <c r="G340" s="2">
        <v>90.790000915527344</v>
      </c>
      <c r="H340" s="2">
        <v>34.170612335205078</v>
      </c>
      <c r="I340" s="2">
        <v>77.627960205078125</v>
      </c>
      <c r="J340" s="2">
        <v>80.629997253417969</v>
      </c>
      <c r="K340" s="2">
        <v>596.70001220703125</v>
      </c>
      <c r="L340" s="2">
        <v>447.97601318359381</v>
      </c>
      <c r="M340" s="2">
        <v>0.19799999892711639</v>
      </c>
      <c r="N340" s="3">
        <v>2051.1201171875</v>
      </c>
      <c r="O340" s="1">
        <f t="shared" si="69"/>
        <v>-1.0401289473580655E-2</v>
      </c>
      <c r="P340" s="1">
        <f t="shared" si="57"/>
        <v>1.8078785881256998E-3</v>
      </c>
      <c r="Q340" s="1">
        <f t="shared" si="58"/>
        <v>-6.2560761719321345E-4</v>
      </c>
      <c r="R340" s="1">
        <f t="shared" si="59"/>
        <v>4.8241188487703202E-3</v>
      </c>
      <c r="S340" s="1">
        <f t="shared" si="60"/>
        <v>5.3648748342056685E-3</v>
      </c>
      <c r="T340" s="1">
        <f t="shared" si="61"/>
        <v>-8.1931395291562348E-3</v>
      </c>
      <c r="U340" s="1">
        <f t="shared" si="62"/>
        <v>-2.2772289109308619E-2</v>
      </c>
      <c r="V340" s="1">
        <f t="shared" si="63"/>
        <v>9.360153571793095E-3</v>
      </c>
      <c r="W340" s="1">
        <f t="shared" si="64"/>
        <v>-1.8622277756750072E-2</v>
      </c>
      <c r="X340" s="1">
        <f t="shared" si="65"/>
        <v>-2.0357845798594565E-2</v>
      </c>
      <c r="Y340" s="1">
        <f t="shared" si="66"/>
        <v>2.8071784304424252E-3</v>
      </c>
      <c r="Z340" s="1">
        <f t="shared" si="67"/>
        <v>-2.4630519091140668E-2</v>
      </c>
      <c r="AA340" s="24">
        <f t="shared" si="68"/>
        <v>-5.936889314214544E-3</v>
      </c>
    </row>
    <row r="341" spans="1:27" x14ac:dyDescent="0.2">
      <c r="A341" s="18">
        <v>42495</v>
      </c>
      <c r="B341" s="1">
        <v>87.927696228027344</v>
      </c>
      <c r="C341" s="2">
        <v>46.258922576904297</v>
      </c>
      <c r="D341" s="2">
        <v>659.09002685546875</v>
      </c>
      <c r="E341" s="2">
        <v>701.42999267578125</v>
      </c>
      <c r="F341" s="2">
        <v>117.80999755859381</v>
      </c>
      <c r="G341" s="2">
        <v>89.370002746582031</v>
      </c>
      <c r="H341" s="2">
        <v>34.377063751220703</v>
      </c>
      <c r="I341" s="2">
        <v>78.415916442871094</v>
      </c>
      <c r="J341" s="2">
        <v>84</v>
      </c>
      <c r="K341" s="2">
        <v>600.95001220703125</v>
      </c>
      <c r="L341" s="2">
        <v>459.60299682617188</v>
      </c>
      <c r="M341" s="2">
        <v>0.18299999833106989</v>
      </c>
      <c r="N341" s="3">
        <v>2050.6298828125</v>
      </c>
      <c r="O341" s="1">
        <f t="shared" si="69"/>
        <v>-4.0588232091613996E-3</v>
      </c>
      <c r="P341" s="1">
        <f t="shared" ref="P341:P404" si="70">(C341/C340)-1</f>
        <v>1.4036912008181801E-3</v>
      </c>
      <c r="Q341" s="1">
        <f t="shared" ref="Q341:Q404" si="71">(D341/D340)-1</f>
        <v>-1.7603215276237538E-2</v>
      </c>
      <c r="R341" s="1">
        <f t="shared" ref="R341:R404" si="72">(E341/E340)-1</f>
        <v>8.2362805350142398E-3</v>
      </c>
      <c r="S341" s="1">
        <f t="shared" ref="S341:S404" si="73">(F341/F340)-1</f>
        <v>-2.1175673824312957E-3</v>
      </c>
      <c r="T341" s="1">
        <f t="shared" ref="T341:T404" si="74">(G341/G340)-1</f>
        <v>-1.5640468714902878E-2</v>
      </c>
      <c r="U341" s="1">
        <f t="shared" ref="U341:U404" si="75">(H341/H340)-1</f>
        <v>6.0417827456642481E-3</v>
      </c>
      <c r="V341" s="1">
        <f t="shared" ref="V341:V404" si="76">(I341/I340)-1</f>
        <v>1.0150417912712539E-2</v>
      </c>
      <c r="W341" s="1">
        <f t="shared" ref="W341:W404" si="77">(J341/J340)-1</f>
        <v>4.1795893108990123E-2</v>
      </c>
      <c r="X341" s="1">
        <f t="shared" ref="X341:X404" si="78">(K341/K340)-1</f>
        <v>7.1225069767979488E-3</v>
      </c>
      <c r="Y341" s="1">
        <f t="shared" ref="Y341:Y404" si="79">(L341/L340)-1</f>
        <v>2.5954478142589776E-2</v>
      </c>
      <c r="Z341" s="1">
        <f t="shared" ref="Z341:Z404" si="80">(M341/M340)-1</f>
        <v>-7.5757579178411971E-2</v>
      </c>
      <c r="AA341" s="24">
        <f t="shared" ref="AA341:AA404" si="81">(N341/N340)-1</f>
        <v>-2.3900812580013309E-4</v>
      </c>
    </row>
    <row r="342" spans="1:27" x14ac:dyDescent="0.2">
      <c r="A342" s="18">
        <v>42496</v>
      </c>
      <c r="B342" s="1">
        <v>87.437324523925781</v>
      </c>
      <c r="C342" s="2">
        <v>46.675754547119141</v>
      </c>
      <c r="D342" s="2">
        <v>673.95001220703125</v>
      </c>
      <c r="E342" s="2">
        <v>711.1199951171875</v>
      </c>
      <c r="F342" s="2">
        <v>119.4899978637695</v>
      </c>
      <c r="G342" s="2">
        <v>90.839996337890625</v>
      </c>
      <c r="H342" s="2">
        <v>34.73095703125</v>
      </c>
      <c r="I342" s="2">
        <v>78.698013305664062</v>
      </c>
      <c r="J342" s="2">
        <v>85.540000915527344</v>
      </c>
      <c r="K342" s="2">
        <v>607.45001220703125</v>
      </c>
      <c r="L342" s="2">
        <v>458.5360107421875</v>
      </c>
      <c r="M342" s="2">
        <v>0.1800000071525574</v>
      </c>
      <c r="N342" s="3">
        <v>2057.139892578125</v>
      </c>
      <c r="O342" s="1">
        <f t="shared" si="69"/>
        <v>-5.5769879700914293E-3</v>
      </c>
      <c r="P342" s="1">
        <f t="shared" si="70"/>
        <v>9.0108447623671317E-3</v>
      </c>
      <c r="Q342" s="1">
        <f t="shared" si="71"/>
        <v>2.2546214850890367E-2</v>
      </c>
      <c r="R342" s="1">
        <f t="shared" si="72"/>
        <v>1.3814639440268728E-2</v>
      </c>
      <c r="S342" s="1">
        <f t="shared" si="73"/>
        <v>1.4260252440291721E-2</v>
      </c>
      <c r="T342" s="1">
        <f t="shared" si="74"/>
        <v>1.6448400426672505E-2</v>
      </c>
      <c r="U342" s="1">
        <f t="shared" si="75"/>
        <v>1.0294459194954753E-2</v>
      </c>
      <c r="V342" s="1">
        <f t="shared" si="76"/>
        <v>3.5974439321702079E-3</v>
      </c>
      <c r="W342" s="1">
        <f t="shared" si="77"/>
        <v>1.8333344232468463E-2</v>
      </c>
      <c r="X342" s="1">
        <f t="shared" si="78"/>
        <v>1.0816207451478821E-2</v>
      </c>
      <c r="Y342" s="1">
        <f t="shared" si="79"/>
        <v>-2.3215385699234536E-3</v>
      </c>
      <c r="Z342" s="1">
        <f t="shared" si="80"/>
        <v>-1.6393394567606134E-2</v>
      </c>
      <c r="AA342" s="24">
        <f t="shared" si="81"/>
        <v>3.1746390805036384E-3</v>
      </c>
    </row>
    <row r="343" spans="1:27" x14ac:dyDescent="0.2">
      <c r="A343" s="18">
        <v>42499</v>
      </c>
      <c r="B343" s="1">
        <v>87.503318786621094</v>
      </c>
      <c r="C343" s="2">
        <v>46.379344940185547</v>
      </c>
      <c r="D343" s="2">
        <v>679.75</v>
      </c>
      <c r="E343" s="2">
        <v>712.9000244140625</v>
      </c>
      <c r="F343" s="2">
        <v>119.2399978637695</v>
      </c>
      <c r="G343" s="2">
        <v>90.540000915527344</v>
      </c>
      <c r="H343" s="2">
        <v>34.681800842285163</v>
      </c>
      <c r="I343" s="2">
        <v>78.775840759277344</v>
      </c>
      <c r="J343" s="2">
        <v>88.05999755859375</v>
      </c>
      <c r="K343" s="2">
        <v>584.3499755859375</v>
      </c>
      <c r="L343" s="2">
        <v>450.89498901367188</v>
      </c>
      <c r="M343" s="2">
        <v>0.20299999415874481</v>
      </c>
      <c r="N343" s="3">
        <v>2058.68994140625</v>
      </c>
      <c r="O343" s="1">
        <f t="shared" si="69"/>
        <v>7.5476077355562943E-4</v>
      </c>
      <c r="P343" s="1">
        <f t="shared" si="70"/>
        <v>-6.3503977559563607E-3</v>
      </c>
      <c r="Q343" s="1">
        <f t="shared" si="71"/>
        <v>8.6059614035396415E-3</v>
      </c>
      <c r="R343" s="1">
        <f t="shared" si="72"/>
        <v>2.5031349267314873E-3</v>
      </c>
      <c r="S343" s="1">
        <f t="shared" si="73"/>
        <v>-2.0922253282239511E-3</v>
      </c>
      <c r="T343" s="1">
        <f t="shared" si="74"/>
        <v>-3.3024596483625102E-3</v>
      </c>
      <c r="U343" s="1">
        <f t="shared" si="75"/>
        <v>-1.4153421951663692E-3</v>
      </c>
      <c r="V343" s="1">
        <f t="shared" si="76"/>
        <v>9.8893797116583748E-4</v>
      </c>
      <c r="W343" s="1">
        <f t="shared" si="77"/>
        <v>2.945986224099939E-2</v>
      </c>
      <c r="X343" s="1">
        <f t="shared" si="78"/>
        <v>-3.80278807422606E-2</v>
      </c>
      <c r="Y343" s="1">
        <f t="shared" si="79"/>
        <v>-1.6663951248120812E-2</v>
      </c>
      <c r="Z343" s="1">
        <f t="shared" si="80"/>
        <v>0.12777770051250048</v>
      </c>
      <c r="AA343" s="24">
        <f t="shared" si="81"/>
        <v>7.5349704398686157E-4</v>
      </c>
    </row>
    <row r="344" spans="1:27" x14ac:dyDescent="0.2">
      <c r="A344" s="18">
        <v>42500</v>
      </c>
      <c r="B344" s="1">
        <v>88.097427368164062</v>
      </c>
      <c r="C344" s="2">
        <v>47.259319305419922</v>
      </c>
      <c r="D344" s="2">
        <v>703.07000732421875</v>
      </c>
      <c r="E344" s="2">
        <v>723.17999267578125</v>
      </c>
      <c r="F344" s="2">
        <v>120.5</v>
      </c>
      <c r="G344" s="2">
        <v>92.889999389648438</v>
      </c>
      <c r="H344" s="2">
        <v>35.350265502929688</v>
      </c>
      <c r="I344" s="2">
        <v>78.727195739746094</v>
      </c>
      <c r="J344" s="2">
        <v>89.080001831054688</v>
      </c>
      <c r="K344" s="2">
        <v>592.45001220703125</v>
      </c>
      <c r="L344" s="2">
        <v>452.72799682617188</v>
      </c>
      <c r="M344" s="2">
        <v>0.24300000071525571</v>
      </c>
      <c r="N344" s="3">
        <v>2084.389892578125</v>
      </c>
      <c r="O344" s="1">
        <f t="shared" si="69"/>
        <v>6.7895548395338068E-3</v>
      </c>
      <c r="P344" s="1">
        <f t="shared" si="70"/>
        <v>1.8973410822624937E-2</v>
      </c>
      <c r="Q344" s="1">
        <f t="shared" si="71"/>
        <v>3.4306741190465173E-2</v>
      </c>
      <c r="R344" s="1">
        <f t="shared" si="72"/>
        <v>1.4419929737227832E-2</v>
      </c>
      <c r="S344" s="1">
        <f t="shared" si="73"/>
        <v>1.0566941955752363E-2</v>
      </c>
      <c r="T344" s="1">
        <f t="shared" si="74"/>
        <v>2.595536172253432E-2</v>
      </c>
      <c r="U344" s="1">
        <f t="shared" si="75"/>
        <v>1.9274220035007783E-2</v>
      </c>
      <c r="V344" s="1">
        <f t="shared" si="76"/>
        <v>-6.1751190545711321E-4</v>
      </c>
      <c r="W344" s="1">
        <f t="shared" si="77"/>
        <v>1.1583060421756608E-2</v>
      </c>
      <c r="X344" s="1">
        <f t="shared" si="78"/>
        <v>1.3861618823499899E-2</v>
      </c>
      <c r="Y344" s="1">
        <f t="shared" si="79"/>
        <v>4.0652654324451198E-3</v>
      </c>
      <c r="Z344" s="1">
        <f t="shared" si="80"/>
        <v>0.19704437294333665</v>
      </c>
      <c r="AA344" s="24">
        <f t="shared" si="81"/>
        <v>1.2483643435067249E-2</v>
      </c>
    </row>
    <row r="345" spans="1:27" x14ac:dyDescent="0.2">
      <c r="A345" s="18">
        <v>42501</v>
      </c>
      <c r="B345" s="1">
        <v>87.239273071289062</v>
      </c>
      <c r="C345" s="2">
        <v>47.287109375</v>
      </c>
      <c r="D345" s="2">
        <v>713.22998046875</v>
      </c>
      <c r="E345" s="2">
        <v>715.28997802734375</v>
      </c>
      <c r="F345" s="2">
        <v>119.51999664306641</v>
      </c>
      <c r="G345" s="2">
        <v>90.019996643066406</v>
      </c>
      <c r="H345" s="2">
        <v>35.448574066162109</v>
      </c>
      <c r="I345" s="2">
        <v>78.065696716308594</v>
      </c>
      <c r="J345" s="2">
        <v>83.629997253417969</v>
      </c>
      <c r="K345" s="2">
        <v>608.29998779296875</v>
      </c>
      <c r="L345" s="2">
        <v>454.7659912109375</v>
      </c>
      <c r="M345" s="2">
        <v>0.24799999594688421</v>
      </c>
      <c r="N345" s="3">
        <v>2064.4599609375</v>
      </c>
      <c r="O345" s="1">
        <f t="shared" si="69"/>
        <v>-9.7409688626742819E-3</v>
      </c>
      <c r="P345" s="1">
        <f t="shared" si="70"/>
        <v>5.8803364052884E-4</v>
      </c>
      <c r="Q345" s="1">
        <f t="shared" si="71"/>
        <v>1.4450869811953204E-2</v>
      </c>
      <c r="R345" s="1">
        <f t="shared" si="72"/>
        <v>-1.0910167217492162E-2</v>
      </c>
      <c r="S345" s="1">
        <f t="shared" si="73"/>
        <v>-8.1328079413576226E-3</v>
      </c>
      <c r="T345" s="1">
        <f t="shared" si="74"/>
        <v>-3.0896789379265099E-2</v>
      </c>
      <c r="U345" s="1">
        <f t="shared" si="75"/>
        <v>2.7809851449143164E-3</v>
      </c>
      <c r="V345" s="1">
        <f t="shared" si="76"/>
        <v>-8.4024207546304908E-3</v>
      </c>
      <c r="W345" s="1">
        <f t="shared" si="77"/>
        <v>-6.1181011064334823E-2</v>
      </c>
      <c r="X345" s="1">
        <f t="shared" si="78"/>
        <v>2.6753270755944802E-2</v>
      </c>
      <c r="Y345" s="1">
        <f t="shared" si="79"/>
        <v>4.5015868226681022E-3</v>
      </c>
      <c r="Z345" s="1">
        <f t="shared" si="80"/>
        <v>2.0576112003750202E-2</v>
      </c>
      <c r="AA345" s="24">
        <f t="shared" si="81"/>
        <v>-9.5615180785463272E-3</v>
      </c>
    </row>
    <row r="346" spans="1:27" x14ac:dyDescent="0.2">
      <c r="A346" s="18">
        <v>42502</v>
      </c>
      <c r="B346" s="1">
        <v>85.192909240722656</v>
      </c>
      <c r="C346" s="2">
        <v>47.713199615478523</v>
      </c>
      <c r="D346" s="2">
        <v>717.92999267578125</v>
      </c>
      <c r="E346" s="2">
        <v>713.30999755859375</v>
      </c>
      <c r="F346" s="2">
        <v>120.2799987792969</v>
      </c>
      <c r="G346" s="2">
        <v>87.739997863769531</v>
      </c>
      <c r="H346" s="2">
        <v>34.966888427734382</v>
      </c>
      <c r="I346" s="2">
        <v>75.57537841796875</v>
      </c>
      <c r="J346" s="2">
        <v>82.099998474121094</v>
      </c>
      <c r="K346" s="2">
        <v>596.9000244140625</v>
      </c>
      <c r="L346" s="2">
        <v>455.67001342773438</v>
      </c>
      <c r="M346" s="2">
        <v>0.25799998641014099</v>
      </c>
      <c r="N346" s="3">
        <v>2064.110107421875</v>
      </c>
      <c r="O346" s="1">
        <f t="shared" si="69"/>
        <v>-2.345691061517885E-2</v>
      </c>
      <c r="P346" s="1">
        <f t="shared" si="70"/>
        <v>9.0107060065673927E-3</v>
      </c>
      <c r="Q346" s="1">
        <f t="shared" si="71"/>
        <v>6.589756930776014E-3</v>
      </c>
      <c r="R346" s="1">
        <f t="shared" si="72"/>
        <v>-2.7680808197683149E-3</v>
      </c>
      <c r="S346" s="1">
        <f t="shared" si="73"/>
        <v>6.3587864589735865E-3</v>
      </c>
      <c r="T346" s="1">
        <f t="shared" si="74"/>
        <v>-2.5327692338594221E-2</v>
      </c>
      <c r="U346" s="1">
        <f t="shared" si="75"/>
        <v>-1.3588293778155847E-2</v>
      </c>
      <c r="V346" s="1">
        <f t="shared" si="76"/>
        <v>-3.1900289155039285E-2</v>
      </c>
      <c r="W346" s="1">
        <f t="shared" si="77"/>
        <v>-1.8294856266234616E-2</v>
      </c>
      <c r="X346" s="1">
        <f t="shared" si="78"/>
        <v>-1.8740693091689131E-2</v>
      </c>
      <c r="Y346" s="1">
        <f t="shared" si="79"/>
        <v>1.9878843938827551E-3</v>
      </c>
      <c r="Z346" s="1">
        <f t="shared" si="80"/>
        <v>4.0322542849551279E-2</v>
      </c>
      <c r="AA346" s="24">
        <f t="shared" si="81"/>
        <v>-1.6946490716440721E-4</v>
      </c>
    </row>
    <row r="347" spans="1:27" x14ac:dyDescent="0.2">
      <c r="A347" s="18">
        <v>42503</v>
      </c>
      <c r="B347" s="1">
        <v>85.362655639648438</v>
      </c>
      <c r="C347" s="2">
        <v>47.314903259277337</v>
      </c>
      <c r="D347" s="2">
        <v>709.91998291015625</v>
      </c>
      <c r="E347" s="2">
        <v>710.83001708984375</v>
      </c>
      <c r="F347" s="2">
        <v>119.80999755859381</v>
      </c>
      <c r="G347" s="2">
        <v>87.879997253417969</v>
      </c>
      <c r="H347" s="2">
        <v>40.285152435302727</v>
      </c>
      <c r="I347" s="2">
        <v>75.799125671386719</v>
      </c>
      <c r="J347" s="2">
        <v>81.379997253417969</v>
      </c>
      <c r="K347" s="2">
        <v>592.20001220703125</v>
      </c>
      <c r="L347" s="2">
        <v>455.67098999023438</v>
      </c>
      <c r="M347" s="2">
        <v>0.25799998641014099</v>
      </c>
      <c r="N347" s="3">
        <v>2046.609985351562</v>
      </c>
      <c r="O347" s="1">
        <f t="shared" si="69"/>
        <v>1.9924944509894793E-3</v>
      </c>
      <c r="P347" s="1">
        <f t="shared" si="70"/>
        <v>-8.3477184387352743E-3</v>
      </c>
      <c r="Q347" s="1">
        <f t="shared" si="71"/>
        <v>-1.1157090311509466E-2</v>
      </c>
      <c r="R347" s="1">
        <f t="shared" si="72"/>
        <v>-3.4767218702079772E-3</v>
      </c>
      <c r="S347" s="1">
        <f t="shared" si="73"/>
        <v>-3.9075592407138426E-3</v>
      </c>
      <c r="T347" s="1">
        <f t="shared" si="74"/>
        <v>1.5956165153525603E-3</v>
      </c>
      <c r="U347" s="1">
        <f t="shared" si="75"/>
        <v>0.15209428824527893</v>
      </c>
      <c r="V347" s="1">
        <f t="shared" si="76"/>
        <v>2.9605839640065579E-3</v>
      </c>
      <c r="W347" s="1">
        <f t="shared" si="77"/>
        <v>-8.769807966928056E-3</v>
      </c>
      <c r="X347" s="1">
        <f t="shared" si="78"/>
        <v>-7.8740358766863361E-3</v>
      </c>
      <c r="Y347" s="1">
        <f t="shared" si="79"/>
        <v>2.1431353198764214E-6</v>
      </c>
      <c r="Z347" s="1">
        <f t="shared" si="80"/>
        <v>0</v>
      </c>
      <c r="AA347" s="24">
        <f t="shared" si="81"/>
        <v>-8.478289025080632E-3</v>
      </c>
    </row>
    <row r="348" spans="1:27" x14ac:dyDescent="0.2">
      <c r="A348" s="18">
        <v>42506</v>
      </c>
      <c r="B348" s="1">
        <v>88.531227111816406</v>
      </c>
      <c r="C348" s="2">
        <v>48.009616851806641</v>
      </c>
      <c r="D348" s="2">
        <v>710.65997314453125</v>
      </c>
      <c r="E348" s="2">
        <v>716.489990234375</v>
      </c>
      <c r="F348" s="2">
        <v>118.6699981689453</v>
      </c>
      <c r="G348" s="2">
        <v>89.120002746582031</v>
      </c>
      <c r="H348" s="2">
        <v>41.474628448486328</v>
      </c>
      <c r="I348" s="2">
        <v>75.692115783691406</v>
      </c>
      <c r="J348" s="2">
        <v>82.139999389648438</v>
      </c>
      <c r="K348" s="2">
        <v>590.79998779296875</v>
      </c>
      <c r="L348" s="2">
        <v>453.78298950195312</v>
      </c>
      <c r="M348" s="2">
        <v>0.25799998641014099</v>
      </c>
      <c r="N348" s="3">
        <v>2066.659912109375</v>
      </c>
      <c r="O348" s="1">
        <f t="shared" si="69"/>
        <v>3.7118942099737762E-2</v>
      </c>
      <c r="P348" s="1">
        <f t="shared" si="70"/>
        <v>1.4682764724729402E-2</v>
      </c>
      <c r="Q348" s="1">
        <f t="shared" si="71"/>
        <v>1.0423572405182657E-3</v>
      </c>
      <c r="R348" s="1">
        <f t="shared" si="72"/>
        <v>7.9624847128760834E-3</v>
      </c>
      <c r="S348" s="1">
        <f t="shared" si="73"/>
        <v>-9.5150606199702059E-3</v>
      </c>
      <c r="T348" s="1">
        <f t="shared" si="74"/>
        <v>1.4110213153378792E-2</v>
      </c>
      <c r="U348" s="1">
        <f t="shared" si="75"/>
        <v>2.952641212153484E-2</v>
      </c>
      <c r="V348" s="1">
        <f t="shared" si="76"/>
        <v>-1.4117562273637807E-3</v>
      </c>
      <c r="W348" s="1">
        <f t="shared" si="77"/>
        <v>9.3389304728508371E-3</v>
      </c>
      <c r="X348" s="1">
        <f t="shared" si="78"/>
        <v>-2.3641073711647698E-3</v>
      </c>
      <c r="Y348" s="1">
        <f t="shared" si="79"/>
        <v>-4.1433414234285371E-3</v>
      </c>
      <c r="Z348" s="1">
        <f t="shared" si="80"/>
        <v>0</v>
      </c>
      <c r="AA348" s="24">
        <f t="shared" si="81"/>
        <v>9.7966524649633069E-3</v>
      </c>
    </row>
    <row r="349" spans="1:27" x14ac:dyDescent="0.2">
      <c r="A349" s="18">
        <v>42507</v>
      </c>
      <c r="B349" s="1">
        <v>88.163444519042969</v>
      </c>
      <c r="C349" s="2">
        <v>47.114151000976562</v>
      </c>
      <c r="D349" s="2">
        <v>695.27001953125</v>
      </c>
      <c r="E349" s="2">
        <v>706.22998046875</v>
      </c>
      <c r="F349" s="2">
        <v>117.34999847412109</v>
      </c>
      <c r="G349" s="2">
        <v>88.629997253417969</v>
      </c>
      <c r="H349" s="2">
        <v>41.563106536865227</v>
      </c>
      <c r="I349" s="2">
        <v>75.16680908203125</v>
      </c>
      <c r="J349" s="2">
        <v>80.709999084472656</v>
      </c>
      <c r="K349" s="2">
        <v>584.4000244140625</v>
      </c>
      <c r="L349" s="2">
        <v>454.61898803710938</v>
      </c>
      <c r="M349" s="2">
        <v>0.26800000667572021</v>
      </c>
      <c r="N349" s="3">
        <v>2047.2099609375</v>
      </c>
      <c r="O349" s="1">
        <f t="shared" si="69"/>
        <v>-4.1542696828196224E-3</v>
      </c>
      <c r="P349" s="1">
        <f t="shared" si="70"/>
        <v>-1.8651801650368283E-2</v>
      </c>
      <c r="Q349" s="1">
        <f t="shared" si="71"/>
        <v>-2.1655861023357925E-2</v>
      </c>
      <c r="R349" s="1">
        <f t="shared" si="72"/>
        <v>-1.4319822894202305E-2</v>
      </c>
      <c r="S349" s="1">
        <f t="shared" si="73"/>
        <v>-1.1123280653842937E-2</v>
      </c>
      <c r="T349" s="1">
        <f t="shared" si="74"/>
        <v>-5.4982661362502627E-3</v>
      </c>
      <c r="U349" s="1">
        <f t="shared" si="75"/>
        <v>2.1333063535167174E-3</v>
      </c>
      <c r="V349" s="1">
        <f t="shared" si="76"/>
        <v>-6.9400451582215528E-3</v>
      </c>
      <c r="W349" s="1">
        <f t="shared" si="77"/>
        <v>-1.7409305037759615E-2</v>
      </c>
      <c r="X349" s="1">
        <f t="shared" si="78"/>
        <v>-1.0832707364829774E-2</v>
      </c>
      <c r="Y349" s="1">
        <f t="shared" si="79"/>
        <v>1.8422870722276663E-3</v>
      </c>
      <c r="Z349" s="1">
        <f t="shared" si="80"/>
        <v>3.8759770512864389E-2</v>
      </c>
      <c r="AA349" s="24">
        <f t="shared" si="81"/>
        <v>-9.4112974553336448E-3</v>
      </c>
    </row>
    <row r="350" spans="1:27" x14ac:dyDescent="0.2">
      <c r="A350" s="18">
        <v>42508</v>
      </c>
      <c r="B350" s="1">
        <v>89.172477722167969</v>
      </c>
      <c r="C350" s="2">
        <v>47.39398193359375</v>
      </c>
      <c r="D350" s="2">
        <v>697.45001220703125</v>
      </c>
      <c r="E350" s="2">
        <v>706.6300048828125</v>
      </c>
      <c r="F350" s="2">
        <v>117.65000152587891</v>
      </c>
      <c r="G350" s="2">
        <v>90.5</v>
      </c>
      <c r="H350" s="2">
        <v>42.624794006347663</v>
      </c>
      <c r="I350" s="2">
        <v>74.495597839355469</v>
      </c>
      <c r="J350" s="2">
        <v>81.709999084472656</v>
      </c>
      <c r="K350" s="2">
        <v>579.4000244140625</v>
      </c>
      <c r="L350" s="2">
        <v>438.71499633789062</v>
      </c>
      <c r="M350" s="2">
        <v>0.27000001072883612</v>
      </c>
      <c r="N350" s="3">
        <v>2047.630004882812</v>
      </c>
      <c r="O350" s="1">
        <f t="shared" si="69"/>
        <v>1.1445029270686691E-2</v>
      </c>
      <c r="P350" s="1">
        <f t="shared" si="70"/>
        <v>5.939424284890249E-3</v>
      </c>
      <c r="Q350" s="1">
        <f t="shared" si="71"/>
        <v>3.1354619278003426E-3</v>
      </c>
      <c r="R350" s="1">
        <f t="shared" si="72"/>
        <v>5.6642230594206033E-4</v>
      </c>
      <c r="S350" s="1">
        <f t="shared" si="73"/>
        <v>2.5564810878457855E-3</v>
      </c>
      <c r="T350" s="1">
        <f t="shared" si="74"/>
        <v>2.1098982337042882E-2</v>
      </c>
      <c r="U350" s="1">
        <f t="shared" si="75"/>
        <v>2.5543987395185486E-2</v>
      </c>
      <c r="V350" s="1">
        <f t="shared" si="76"/>
        <v>-8.9296226735297024E-3</v>
      </c>
      <c r="W350" s="1">
        <f t="shared" si="77"/>
        <v>1.2390038549664473E-2</v>
      </c>
      <c r="X350" s="1">
        <f t="shared" si="78"/>
        <v>-8.5557833523589588E-3</v>
      </c>
      <c r="Y350" s="1">
        <f t="shared" si="79"/>
        <v>-3.4983122389776966E-2</v>
      </c>
      <c r="Z350" s="1">
        <f t="shared" si="80"/>
        <v>7.4627015048396306E-3</v>
      </c>
      <c r="AA350" s="24">
        <f t="shared" si="81"/>
        <v>2.05178732678446E-4</v>
      </c>
    </row>
    <row r="351" spans="1:27" x14ac:dyDescent="0.2">
      <c r="A351" s="18">
        <v>42509</v>
      </c>
      <c r="B351" s="1">
        <v>88.832984924316406</v>
      </c>
      <c r="C351" s="2">
        <v>46.936923980712891</v>
      </c>
      <c r="D351" s="2">
        <v>698.52001953125</v>
      </c>
      <c r="E351" s="2">
        <v>700.32000732421875</v>
      </c>
      <c r="F351" s="2">
        <v>116.80999755859381</v>
      </c>
      <c r="G351" s="2">
        <v>89.550003051757812</v>
      </c>
      <c r="H351" s="2">
        <v>42.811576843261719</v>
      </c>
      <c r="I351" s="2">
        <v>74.63177490234375</v>
      </c>
      <c r="J351" s="2">
        <v>81.010002136230469</v>
      </c>
      <c r="K351" s="2">
        <v>558.25</v>
      </c>
      <c r="L351" s="2">
        <v>442.67599487304688</v>
      </c>
      <c r="M351" s="2">
        <v>0.28999999165534968</v>
      </c>
      <c r="N351" s="3">
        <v>2040.0400390625</v>
      </c>
      <c r="O351" s="1">
        <f t="shared" si="69"/>
        <v>-3.8071477492114258E-3</v>
      </c>
      <c r="P351" s="1">
        <f t="shared" si="70"/>
        <v>-9.6437972551297602E-3</v>
      </c>
      <c r="Q351" s="1">
        <f t="shared" si="71"/>
        <v>1.5341706294229596E-3</v>
      </c>
      <c r="R351" s="1">
        <f t="shared" si="72"/>
        <v>-8.9297051002528161E-3</v>
      </c>
      <c r="S351" s="1">
        <f t="shared" si="73"/>
        <v>-7.1398551329413529E-3</v>
      </c>
      <c r="T351" s="1">
        <f t="shared" si="74"/>
        <v>-1.0497203847979919E-2</v>
      </c>
      <c r="U351" s="1">
        <f t="shared" si="75"/>
        <v>4.3820232160238781E-3</v>
      </c>
      <c r="V351" s="1">
        <f t="shared" si="76"/>
        <v>1.8279880548370819E-3</v>
      </c>
      <c r="W351" s="1">
        <f t="shared" si="77"/>
        <v>-8.5668456258153336E-3</v>
      </c>
      <c r="X351" s="1">
        <f t="shared" si="78"/>
        <v>-3.6503319853068983E-2</v>
      </c>
      <c r="Y351" s="1">
        <f t="shared" si="79"/>
        <v>9.0286371977710278E-3</v>
      </c>
      <c r="Z351" s="1">
        <f t="shared" si="80"/>
        <v>7.4074000488095315E-2</v>
      </c>
      <c r="AA351" s="24">
        <f t="shared" si="81"/>
        <v>-3.706707658225783E-3</v>
      </c>
    </row>
    <row r="352" spans="1:27" x14ac:dyDescent="0.2">
      <c r="A352" s="18">
        <v>42510</v>
      </c>
      <c r="B352" s="1">
        <v>89.794868469238281</v>
      </c>
      <c r="C352" s="2">
        <v>47.216754913330078</v>
      </c>
      <c r="D352" s="2">
        <v>702.79998779296875</v>
      </c>
      <c r="E352" s="2">
        <v>709.739990234375</v>
      </c>
      <c r="F352" s="2">
        <v>117.34999847412109</v>
      </c>
      <c r="G352" s="2">
        <v>92.489997863769531</v>
      </c>
      <c r="H352" s="2">
        <v>43.578346252441413</v>
      </c>
      <c r="I352" s="2">
        <v>75.020896911621094</v>
      </c>
      <c r="J352" s="2">
        <v>84.699996948242188</v>
      </c>
      <c r="K352" s="2">
        <v>558.70001220703125</v>
      </c>
      <c r="L352" s="2">
        <v>443.18798828125</v>
      </c>
      <c r="M352" s="2">
        <v>0.29800000786781311</v>
      </c>
      <c r="N352" s="3">
        <v>2052.320068359375</v>
      </c>
      <c r="O352" s="1">
        <f t="shared" si="69"/>
        <v>1.0827999821703349E-2</v>
      </c>
      <c r="P352" s="1">
        <f t="shared" si="70"/>
        <v>5.9618506899210555E-3</v>
      </c>
      <c r="Q352" s="1">
        <f t="shared" si="71"/>
        <v>6.1271948434504786E-3</v>
      </c>
      <c r="R352" s="1">
        <f t="shared" si="72"/>
        <v>1.3450969287809089E-2</v>
      </c>
      <c r="S352" s="1">
        <f t="shared" si="73"/>
        <v>4.6228998100648067E-3</v>
      </c>
      <c r="T352" s="1">
        <f t="shared" si="74"/>
        <v>3.2830761717701717E-2</v>
      </c>
      <c r="U352" s="1">
        <f t="shared" si="75"/>
        <v>1.7910328600764469E-2</v>
      </c>
      <c r="V352" s="1">
        <f t="shared" si="76"/>
        <v>5.2138919352582302E-3</v>
      </c>
      <c r="W352" s="1">
        <f t="shared" si="77"/>
        <v>4.5549866864667443E-2</v>
      </c>
      <c r="X352" s="1">
        <f t="shared" si="78"/>
        <v>8.0611232786620413E-4</v>
      </c>
      <c r="Y352" s="1">
        <f t="shared" si="79"/>
        <v>1.156587242436613E-3</v>
      </c>
      <c r="Z352" s="1">
        <f t="shared" si="80"/>
        <v>2.7586263595383409E-2</v>
      </c>
      <c r="AA352" s="24">
        <f t="shared" si="81"/>
        <v>6.0195040595960592E-3</v>
      </c>
    </row>
    <row r="353" spans="1:27" x14ac:dyDescent="0.2">
      <c r="A353" s="18">
        <v>42513</v>
      </c>
      <c r="B353" s="1">
        <v>90.935935974121094</v>
      </c>
      <c r="C353" s="2">
        <v>46.666435241699219</v>
      </c>
      <c r="D353" s="2">
        <v>696.75</v>
      </c>
      <c r="E353" s="2">
        <v>704.239990234375</v>
      </c>
      <c r="F353" s="2">
        <v>115.9700012207031</v>
      </c>
      <c r="G353" s="2">
        <v>94.889999389648438</v>
      </c>
      <c r="H353" s="2">
        <v>43.647159576416023</v>
      </c>
      <c r="I353" s="2">
        <v>74.1453857421875</v>
      </c>
      <c r="J353" s="2">
        <v>84.419998168945312</v>
      </c>
      <c r="K353" s="2">
        <v>550.04998779296875</v>
      </c>
      <c r="L353" s="2">
        <v>445.98098754882812</v>
      </c>
      <c r="M353" s="2">
        <v>0.31299999356269842</v>
      </c>
      <c r="N353" s="3">
        <v>2048.0400390625</v>
      </c>
      <c r="O353" s="1">
        <f t="shared" si="69"/>
        <v>1.2707491244599467E-2</v>
      </c>
      <c r="P353" s="1">
        <f t="shared" si="70"/>
        <v>-1.1655177757154522E-2</v>
      </c>
      <c r="Q353" s="1">
        <f t="shared" si="71"/>
        <v>-8.6084062294420338E-3</v>
      </c>
      <c r="R353" s="1">
        <f t="shared" si="72"/>
        <v>-7.7493167577943334E-3</v>
      </c>
      <c r="S353" s="1">
        <f t="shared" si="73"/>
        <v>-1.1759669973258058E-2</v>
      </c>
      <c r="T353" s="1">
        <f t="shared" si="74"/>
        <v>2.594876831345494E-2</v>
      </c>
      <c r="U353" s="1">
        <f t="shared" si="75"/>
        <v>1.5790714860079991E-3</v>
      </c>
      <c r="V353" s="1">
        <f t="shared" si="76"/>
        <v>-1.1670230635405399E-2</v>
      </c>
      <c r="W353" s="1">
        <f t="shared" si="77"/>
        <v>-3.3057708309951472E-3</v>
      </c>
      <c r="X353" s="1">
        <f t="shared" si="78"/>
        <v>-1.5482413146712393E-2</v>
      </c>
      <c r="Y353" s="1">
        <f t="shared" si="79"/>
        <v>6.3020644544311555E-3</v>
      </c>
      <c r="Z353" s="1">
        <f t="shared" si="80"/>
        <v>5.0335521137096828E-2</v>
      </c>
      <c r="AA353" s="24">
        <f t="shared" si="81"/>
        <v>-2.0854589704891735E-3</v>
      </c>
    </row>
    <row r="354" spans="1:27" x14ac:dyDescent="0.2">
      <c r="A354" s="18">
        <v>42514</v>
      </c>
      <c r="B354" s="1">
        <v>92.322189331054688</v>
      </c>
      <c r="C354" s="2">
        <v>48.121551513671882</v>
      </c>
      <c r="D354" s="2">
        <v>704.20001220703125</v>
      </c>
      <c r="E354" s="2">
        <v>720.09002685546875</v>
      </c>
      <c r="F354" s="2">
        <v>117.6999969482422</v>
      </c>
      <c r="G354" s="2">
        <v>97.889999389648438</v>
      </c>
      <c r="H354" s="2">
        <v>44.706684112548828</v>
      </c>
      <c r="I354" s="2">
        <v>75.44891357421875</v>
      </c>
      <c r="J354" s="2">
        <v>88.419998168945312</v>
      </c>
      <c r="K354" s="2">
        <v>537.75</v>
      </c>
      <c r="L354" s="2">
        <v>449.5989990234375</v>
      </c>
      <c r="M354" s="2">
        <v>0.34299999475479132</v>
      </c>
      <c r="N354" s="3">
        <v>2076.06005859375</v>
      </c>
      <c r="O354" s="1">
        <f t="shared" si="69"/>
        <v>1.5244285354121256E-2</v>
      </c>
      <c r="P354" s="1">
        <f t="shared" si="70"/>
        <v>3.1181217601820022E-2</v>
      </c>
      <c r="Q354" s="1">
        <f t="shared" si="71"/>
        <v>1.0692518416980601E-2</v>
      </c>
      <c r="R354" s="1">
        <f t="shared" si="72"/>
        <v>2.2506584177105271E-2</v>
      </c>
      <c r="S354" s="1">
        <f t="shared" si="73"/>
        <v>1.4917614118557632E-2</v>
      </c>
      <c r="T354" s="1">
        <f t="shared" si="74"/>
        <v>3.1615555056345279E-2</v>
      </c>
      <c r="U354" s="1">
        <f t="shared" si="75"/>
        <v>2.4274764873939203E-2</v>
      </c>
      <c r="V354" s="1">
        <f t="shared" si="76"/>
        <v>1.758070065969819E-2</v>
      </c>
      <c r="W354" s="1">
        <f t="shared" si="77"/>
        <v>4.7382137962085791E-2</v>
      </c>
      <c r="X354" s="1">
        <f t="shared" si="78"/>
        <v>-2.2361581794268282E-2</v>
      </c>
      <c r="Y354" s="1">
        <f t="shared" si="79"/>
        <v>8.1124791765103677E-3</v>
      </c>
      <c r="Z354" s="1">
        <f t="shared" si="80"/>
        <v>9.5846651147241779E-2</v>
      </c>
      <c r="AA354" s="24">
        <f t="shared" si="81"/>
        <v>1.3681382686285826E-2</v>
      </c>
    </row>
    <row r="355" spans="1:27" x14ac:dyDescent="0.2">
      <c r="A355" s="18">
        <v>42515</v>
      </c>
      <c r="B355" s="1">
        <v>93.944206237792969</v>
      </c>
      <c r="C355" s="2">
        <v>48.615913391113281</v>
      </c>
      <c r="D355" s="2">
        <v>708.3499755859375</v>
      </c>
      <c r="E355" s="2">
        <v>725.27001953125</v>
      </c>
      <c r="F355" s="2">
        <v>117.88999938964839</v>
      </c>
      <c r="G355" s="2">
        <v>100.1999969482422</v>
      </c>
      <c r="H355" s="2">
        <v>44.5194091796875</v>
      </c>
      <c r="I355" s="2">
        <v>75.614295959472656</v>
      </c>
      <c r="J355" s="2">
        <v>89.55999755859375</v>
      </c>
      <c r="K355" s="2">
        <v>530.20001220703125</v>
      </c>
      <c r="L355" s="2">
        <v>453.38400268554688</v>
      </c>
      <c r="M355" s="2">
        <v>0.31499999761581421</v>
      </c>
      <c r="N355" s="3">
        <v>2090.5400390625</v>
      </c>
      <c r="O355" s="1">
        <f t="shared" si="69"/>
        <v>1.7569090578235302E-2</v>
      </c>
      <c r="P355" s="1">
        <f t="shared" si="70"/>
        <v>1.0273190740762939E-2</v>
      </c>
      <c r="Q355" s="1">
        <f t="shared" si="71"/>
        <v>5.8931600496567871E-3</v>
      </c>
      <c r="R355" s="1">
        <f t="shared" si="72"/>
        <v>7.1935348117533326E-3</v>
      </c>
      <c r="S355" s="1">
        <f t="shared" si="73"/>
        <v>1.614294361364621E-3</v>
      </c>
      <c r="T355" s="1">
        <f t="shared" si="74"/>
        <v>2.3597891235026758E-2</v>
      </c>
      <c r="U355" s="1">
        <f t="shared" si="75"/>
        <v>-4.1889694254636511E-3</v>
      </c>
      <c r="V355" s="1">
        <f t="shared" si="76"/>
        <v>2.1919783522292846E-3</v>
      </c>
      <c r="W355" s="1">
        <f t="shared" si="77"/>
        <v>1.2893003995207319E-2</v>
      </c>
      <c r="X355" s="1">
        <f t="shared" si="78"/>
        <v>-1.4039958703800592E-2</v>
      </c>
      <c r="Y355" s="1">
        <f t="shared" si="79"/>
        <v>8.4186211942880451E-3</v>
      </c>
      <c r="Z355" s="1">
        <f t="shared" si="80"/>
        <v>-8.1632645968388817E-2</v>
      </c>
      <c r="AA355" s="24">
        <f t="shared" si="81"/>
        <v>6.9747406433695591E-3</v>
      </c>
    </row>
    <row r="356" spans="1:27" x14ac:dyDescent="0.2">
      <c r="A356" s="18">
        <v>42516</v>
      </c>
      <c r="B356" s="1">
        <v>94.689178466796875</v>
      </c>
      <c r="C356" s="2">
        <v>48.401371002197273</v>
      </c>
      <c r="D356" s="2">
        <v>714.90997314453125</v>
      </c>
      <c r="E356" s="2">
        <v>724.1199951171875</v>
      </c>
      <c r="F356" s="2">
        <v>119.4700012207031</v>
      </c>
      <c r="G356" s="2">
        <v>102.80999755859381</v>
      </c>
      <c r="H356" s="2">
        <v>44.992496490478523</v>
      </c>
      <c r="I356" s="2">
        <v>75.098731994628906</v>
      </c>
      <c r="J356" s="2">
        <v>89.19000244140625</v>
      </c>
      <c r="K356" s="2">
        <v>543.20001220703125</v>
      </c>
      <c r="L356" s="2">
        <v>473.4639892578125</v>
      </c>
      <c r="M356" s="2">
        <v>0.27500000596046448</v>
      </c>
      <c r="N356" s="3">
        <v>2090.10009765625</v>
      </c>
      <c r="O356" s="1">
        <f t="shared" si="69"/>
        <v>7.9299433018595877E-3</v>
      </c>
      <c r="P356" s="1">
        <f t="shared" si="70"/>
        <v>-4.4130074691803856E-3</v>
      </c>
      <c r="Q356" s="1">
        <f t="shared" si="71"/>
        <v>9.2609554382596659E-3</v>
      </c>
      <c r="R356" s="1">
        <f t="shared" si="72"/>
        <v>-1.585650010468842E-3</v>
      </c>
      <c r="S356" s="1">
        <f t="shared" si="73"/>
        <v>1.3402339801805496E-2</v>
      </c>
      <c r="T356" s="1">
        <f t="shared" si="74"/>
        <v>2.6047911076282571E-2</v>
      </c>
      <c r="U356" s="1">
        <f t="shared" si="75"/>
        <v>1.0626540637176163E-2</v>
      </c>
      <c r="V356" s="1">
        <f t="shared" si="76"/>
        <v>-6.8183398165880815E-3</v>
      </c>
      <c r="W356" s="1">
        <f t="shared" si="77"/>
        <v>-4.1312542125231388E-3</v>
      </c>
      <c r="X356" s="1">
        <f t="shared" si="78"/>
        <v>2.4519048850802028E-2</v>
      </c>
      <c r="Y356" s="1">
        <f t="shared" si="79"/>
        <v>4.428913780222743E-2</v>
      </c>
      <c r="Z356" s="1">
        <f t="shared" si="80"/>
        <v>-0.12698410145429662</v>
      </c>
      <c r="AA356" s="24">
        <f t="shared" si="81"/>
        <v>-2.1044390350322129E-4</v>
      </c>
    </row>
    <row r="357" spans="1:27" x14ac:dyDescent="0.2">
      <c r="A357" s="18">
        <v>42521</v>
      </c>
      <c r="B357" s="1">
        <v>94.170524597167969</v>
      </c>
      <c r="C357" s="2">
        <v>49.436759948730469</v>
      </c>
      <c r="D357" s="2">
        <v>722.78997802734375</v>
      </c>
      <c r="E357" s="2">
        <v>735.719970703125</v>
      </c>
      <c r="F357" s="2">
        <v>118.80999755859381</v>
      </c>
      <c r="G357" s="2">
        <v>102.5699996948242</v>
      </c>
      <c r="H357" s="2">
        <v>46.047088623046882</v>
      </c>
      <c r="I357" s="2">
        <v>75.896400451660156</v>
      </c>
      <c r="J357" s="2">
        <v>93.150001525878906</v>
      </c>
      <c r="K357" s="2">
        <v>547.75</v>
      </c>
      <c r="L357" s="2">
        <v>536.91998291015625</v>
      </c>
      <c r="M357" s="2">
        <v>0.28299999237060552</v>
      </c>
      <c r="N357" s="3">
        <v>2096.949951171875</v>
      </c>
      <c r="O357" s="1">
        <f t="shared" si="69"/>
        <v>-5.4774355214284309E-3</v>
      </c>
      <c r="P357" s="1">
        <f t="shared" si="70"/>
        <v>2.1391727653462311E-2</v>
      </c>
      <c r="Q357" s="1">
        <f t="shared" si="71"/>
        <v>1.1022373695742882E-2</v>
      </c>
      <c r="R357" s="1">
        <f t="shared" si="72"/>
        <v>1.6019410683529411E-2</v>
      </c>
      <c r="S357" s="1">
        <f t="shared" si="73"/>
        <v>-5.5244300273340485E-3</v>
      </c>
      <c r="T357" s="1">
        <f t="shared" si="74"/>
        <v>-2.3343825451686007E-3</v>
      </c>
      <c r="U357" s="1">
        <f t="shared" si="75"/>
        <v>2.3439289099939975E-2</v>
      </c>
      <c r="V357" s="1">
        <f t="shared" si="76"/>
        <v>1.0621596874475836E-2</v>
      </c>
      <c r="W357" s="1">
        <f t="shared" si="77"/>
        <v>4.4399584887041543E-2</v>
      </c>
      <c r="X357" s="1">
        <f t="shared" si="78"/>
        <v>8.3762659991153399E-3</v>
      </c>
      <c r="Y357" s="1">
        <f t="shared" si="79"/>
        <v>0.13402496302161304</v>
      </c>
      <c r="Z357" s="1">
        <f t="shared" si="80"/>
        <v>2.9090859042712802E-2</v>
      </c>
      <c r="AA357" s="24">
        <f t="shared" si="81"/>
        <v>3.2772849124815817E-3</v>
      </c>
    </row>
    <row r="358" spans="1:27" x14ac:dyDescent="0.2">
      <c r="A358" s="18">
        <v>42522</v>
      </c>
      <c r="B358" s="1">
        <v>92.850273132324219</v>
      </c>
      <c r="C358" s="2">
        <v>49.296829223632812</v>
      </c>
      <c r="D358" s="2">
        <v>719.44000244140625</v>
      </c>
      <c r="E358" s="2">
        <v>734.1500244140625</v>
      </c>
      <c r="F358" s="2">
        <v>118.7799987792969</v>
      </c>
      <c r="G358" s="2">
        <v>101.5100021362305</v>
      </c>
      <c r="H358" s="2">
        <v>46.135791778564453</v>
      </c>
      <c r="I358" s="2">
        <v>76.23687744140625</v>
      </c>
      <c r="J358" s="2">
        <v>93.900001525878906</v>
      </c>
      <c r="K358" s="2">
        <v>547.29998779296875</v>
      </c>
      <c r="L358" s="2">
        <v>537.97198486328125</v>
      </c>
      <c r="M358" s="2">
        <v>0.29499998688697809</v>
      </c>
      <c r="N358" s="3">
        <v>2099.330078125</v>
      </c>
      <c r="O358" s="1">
        <f t="shared" si="69"/>
        <v>-1.4019795158743964E-2</v>
      </c>
      <c r="P358" s="1">
        <f t="shared" si="70"/>
        <v>-2.8304995158010549E-3</v>
      </c>
      <c r="Q358" s="1">
        <f t="shared" si="71"/>
        <v>-4.6347842219399693E-3</v>
      </c>
      <c r="R358" s="1">
        <f t="shared" si="72"/>
        <v>-2.1338910884287632E-3</v>
      </c>
      <c r="S358" s="1">
        <f t="shared" si="73"/>
        <v>-2.5249372875468801E-4</v>
      </c>
      <c r="T358" s="1">
        <f t="shared" si="74"/>
        <v>-1.0334382000073195E-2</v>
      </c>
      <c r="U358" s="1">
        <f t="shared" si="75"/>
        <v>1.9263575216170725E-3</v>
      </c>
      <c r="V358" s="1">
        <f t="shared" si="76"/>
        <v>4.4860755940980823E-3</v>
      </c>
      <c r="W358" s="1">
        <f t="shared" si="77"/>
        <v>8.0515296587690965E-3</v>
      </c>
      <c r="X358" s="1">
        <f t="shared" si="78"/>
        <v>-8.215649603491304E-4</v>
      </c>
      <c r="Y358" s="1">
        <f t="shared" si="79"/>
        <v>1.9593272491424951E-3</v>
      </c>
      <c r="Z358" s="1">
        <f t="shared" si="80"/>
        <v>4.2402808621485155E-2</v>
      </c>
      <c r="AA358" s="24">
        <f t="shared" si="81"/>
        <v>1.1350423274503196E-3</v>
      </c>
    </row>
    <row r="359" spans="1:27" x14ac:dyDescent="0.2">
      <c r="A359" s="18">
        <v>42523</v>
      </c>
      <c r="B359" s="1">
        <v>92.152458190917969</v>
      </c>
      <c r="C359" s="2">
        <v>48.95172119140625</v>
      </c>
      <c r="D359" s="2">
        <v>728.239990234375</v>
      </c>
      <c r="E359" s="2">
        <v>730.4000244140625</v>
      </c>
      <c r="F359" s="2">
        <v>118.9300003051758</v>
      </c>
      <c r="G359" s="2">
        <v>101.25</v>
      </c>
      <c r="H359" s="2">
        <v>46.461044311523438</v>
      </c>
      <c r="I359" s="2">
        <v>76.830268859863281</v>
      </c>
      <c r="J359" s="2">
        <v>95.819999694824219</v>
      </c>
      <c r="K359" s="2">
        <v>535.5999755859375</v>
      </c>
      <c r="L359" s="2">
        <v>569.1939697265625</v>
      </c>
      <c r="M359" s="2">
        <v>0.27000001072883612</v>
      </c>
      <c r="N359" s="3">
        <v>2105.260009765625</v>
      </c>
      <c r="O359" s="1">
        <f t="shared" si="69"/>
        <v>-7.5154861463010425E-3</v>
      </c>
      <c r="P359" s="1">
        <f t="shared" si="70"/>
        <v>-7.0006131765797397E-3</v>
      </c>
      <c r="Q359" s="1">
        <f t="shared" si="71"/>
        <v>1.2231718785591816E-2</v>
      </c>
      <c r="R359" s="1">
        <f t="shared" si="72"/>
        <v>-5.1079477971726073E-3</v>
      </c>
      <c r="S359" s="1">
        <f t="shared" si="73"/>
        <v>1.2628517210007129E-3</v>
      </c>
      <c r="T359" s="1">
        <f t="shared" si="74"/>
        <v>-2.5613449981172209E-3</v>
      </c>
      <c r="U359" s="1">
        <f t="shared" si="75"/>
        <v>7.0498959792448801E-3</v>
      </c>
      <c r="V359" s="1">
        <f t="shared" si="76"/>
        <v>7.7835220745117173E-3</v>
      </c>
      <c r="W359" s="1">
        <f t="shared" si="77"/>
        <v>2.0447264512729157E-2</v>
      </c>
      <c r="X359" s="1">
        <f t="shared" si="78"/>
        <v>-2.1377694989931362E-2</v>
      </c>
      <c r="Y359" s="1">
        <f t="shared" si="79"/>
        <v>5.8036451231221475E-2</v>
      </c>
      <c r="Z359" s="1">
        <f t="shared" si="80"/>
        <v>-8.4745685659030512E-2</v>
      </c>
      <c r="AA359" s="24">
        <f t="shared" si="81"/>
        <v>2.8246780734553223E-3</v>
      </c>
    </row>
    <row r="360" spans="1:27" x14ac:dyDescent="0.2">
      <c r="A360" s="18">
        <v>42524</v>
      </c>
      <c r="B360" s="1">
        <v>92.341049194335938</v>
      </c>
      <c r="C360" s="2">
        <v>48.308094024658203</v>
      </c>
      <c r="D360" s="2">
        <v>725.53997802734375</v>
      </c>
      <c r="E360" s="2">
        <v>722.34002685546875</v>
      </c>
      <c r="F360" s="2">
        <v>118.4700012207031</v>
      </c>
      <c r="G360" s="2">
        <v>99.589996337890625</v>
      </c>
      <c r="H360" s="2">
        <v>45.810543060302727</v>
      </c>
      <c r="I360" s="2">
        <v>76.013137817382812</v>
      </c>
      <c r="J360" s="2">
        <v>93.959999084472656</v>
      </c>
      <c r="K360" s="2">
        <v>549.25</v>
      </c>
      <c r="L360" s="2">
        <v>572.72698974609375</v>
      </c>
      <c r="M360" s="2">
        <v>0.27000001072883612</v>
      </c>
      <c r="N360" s="3">
        <v>2099.1298828125</v>
      </c>
      <c r="O360" s="1">
        <f t="shared" si="69"/>
        <v>2.0465108269520638E-3</v>
      </c>
      <c r="P360" s="1">
        <f t="shared" si="70"/>
        <v>-1.3148202986191238E-2</v>
      </c>
      <c r="Q360" s="1">
        <f t="shared" si="71"/>
        <v>-3.7075857454110794E-3</v>
      </c>
      <c r="R360" s="1">
        <f t="shared" si="72"/>
        <v>-1.1035045576647695E-2</v>
      </c>
      <c r="S360" s="1">
        <f t="shared" si="73"/>
        <v>-3.8678136995907719E-3</v>
      </c>
      <c r="T360" s="1">
        <f t="shared" si="74"/>
        <v>-1.6395097897376587E-2</v>
      </c>
      <c r="U360" s="1">
        <f t="shared" si="75"/>
        <v>-1.4001003654999011E-2</v>
      </c>
      <c r="V360" s="1">
        <f t="shared" si="76"/>
        <v>-1.0635535376960603E-2</v>
      </c>
      <c r="W360" s="1">
        <f t="shared" si="77"/>
        <v>-1.9411402799785593E-2</v>
      </c>
      <c r="X360" s="1">
        <f t="shared" si="78"/>
        <v>2.548548363754044E-2</v>
      </c>
      <c r="Y360" s="1">
        <f t="shared" si="79"/>
        <v>6.2070580635780193E-3</v>
      </c>
      <c r="Z360" s="1">
        <f t="shared" si="80"/>
        <v>0</v>
      </c>
      <c r="AA360" s="24">
        <f t="shared" si="81"/>
        <v>-2.9118146569494519E-3</v>
      </c>
    </row>
    <row r="361" spans="1:27" x14ac:dyDescent="0.2">
      <c r="A361" s="18">
        <v>42527</v>
      </c>
      <c r="B361" s="1">
        <v>93.010589599609375</v>
      </c>
      <c r="C361" s="2">
        <v>48.625251770019531</v>
      </c>
      <c r="D361" s="2">
        <v>726.72998046875</v>
      </c>
      <c r="E361" s="2">
        <v>716.54998779296875</v>
      </c>
      <c r="F361" s="2">
        <v>118.7900009155273</v>
      </c>
      <c r="G361" s="2">
        <v>100.7399978637695</v>
      </c>
      <c r="H361" s="2">
        <v>45.574008941650391</v>
      </c>
      <c r="I361" s="2">
        <v>76.528701782226562</v>
      </c>
      <c r="J361" s="2">
        <v>96.089996337890625</v>
      </c>
      <c r="K361" s="2">
        <v>557.04998779296875</v>
      </c>
      <c r="L361" s="2">
        <v>576.59698486328125</v>
      </c>
      <c r="M361" s="2">
        <v>0.25</v>
      </c>
      <c r="N361" s="3">
        <v>2109.409912109375</v>
      </c>
      <c r="O361" s="1">
        <f t="shared" si="69"/>
        <v>7.2507342196681535E-3</v>
      </c>
      <c r="P361" s="1">
        <f t="shared" si="70"/>
        <v>6.5653127444738058E-3</v>
      </c>
      <c r="Q361" s="1">
        <f t="shared" si="71"/>
        <v>1.6401610902843089E-3</v>
      </c>
      <c r="R361" s="1">
        <f t="shared" si="72"/>
        <v>-8.0156696946527273E-3</v>
      </c>
      <c r="S361" s="1">
        <f t="shared" si="73"/>
        <v>2.7011031613655145E-3</v>
      </c>
      <c r="T361" s="1">
        <f t="shared" si="74"/>
        <v>1.1547359857079664E-2</v>
      </c>
      <c r="U361" s="1">
        <f t="shared" si="75"/>
        <v>-5.163311824113781E-3</v>
      </c>
      <c r="V361" s="1">
        <f t="shared" si="76"/>
        <v>6.7825639047076614E-3</v>
      </c>
      <c r="W361" s="1">
        <f t="shared" si="77"/>
        <v>2.2669191934570287E-2</v>
      </c>
      <c r="X361" s="1">
        <f t="shared" si="78"/>
        <v>1.4201161207043622E-2</v>
      </c>
      <c r="Y361" s="1">
        <f t="shared" si="79"/>
        <v>6.7571376702593167E-3</v>
      </c>
      <c r="Z361" s="1">
        <f t="shared" si="80"/>
        <v>-7.4074110867063392E-2</v>
      </c>
      <c r="AA361" s="24">
        <f t="shared" si="81"/>
        <v>4.8972811930538818E-3</v>
      </c>
    </row>
    <row r="362" spans="1:27" x14ac:dyDescent="0.2">
      <c r="A362" s="18">
        <v>42528</v>
      </c>
      <c r="B362" s="1">
        <v>93.387809753417969</v>
      </c>
      <c r="C362" s="2">
        <v>48.597263336181641</v>
      </c>
      <c r="D362" s="2">
        <v>723.739990234375</v>
      </c>
      <c r="E362" s="2">
        <v>716.6500244140625</v>
      </c>
      <c r="F362" s="2">
        <v>117.7600021362305</v>
      </c>
      <c r="G362" s="2">
        <v>99.889999389648438</v>
      </c>
      <c r="H362" s="2">
        <v>45.662708282470703</v>
      </c>
      <c r="I362" s="2">
        <v>77.083183288574219</v>
      </c>
      <c r="J362" s="2">
        <v>94.769996643066406</v>
      </c>
      <c r="K362" s="2">
        <v>552.95001220703125</v>
      </c>
      <c r="L362" s="2">
        <v>581.64501953125</v>
      </c>
      <c r="M362" s="2">
        <v>0.26499998569488531</v>
      </c>
      <c r="N362" s="3">
        <v>2112.1298828125</v>
      </c>
      <c r="O362" s="1">
        <f t="shared" si="69"/>
        <v>4.0556688806343555E-3</v>
      </c>
      <c r="P362" s="1">
        <f t="shared" si="70"/>
        <v>-5.7559463075407269E-4</v>
      </c>
      <c r="Q362" s="1">
        <f t="shared" si="71"/>
        <v>-4.1143069843443403E-3</v>
      </c>
      <c r="R362" s="1">
        <f t="shared" si="72"/>
        <v>1.3960871229912186E-4</v>
      </c>
      <c r="S362" s="1">
        <f t="shared" si="73"/>
        <v>-8.6707531893129852E-3</v>
      </c>
      <c r="T362" s="1">
        <f t="shared" si="74"/>
        <v>-8.4375470731150592E-3</v>
      </c>
      <c r="U362" s="1">
        <f t="shared" si="75"/>
        <v>1.9462703167911766E-3</v>
      </c>
      <c r="V362" s="1">
        <f t="shared" si="76"/>
        <v>7.2454058860884629E-3</v>
      </c>
      <c r="W362" s="1">
        <f t="shared" si="77"/>
        <v>-1.3737118796243619E-2</v>
      </c>
      <c r="X362" s="1">
        <f t="shared" si="78"/>
        <v>-7.3601573930224262E-3</v>
      </c>
      <c r="Y362" s="1">
        <f t="shared" si="79"/>
        <v>8.7548752430013366E-3</v>
      </c>
      <c r="Z362" s="1">
        <f t="shared" si="80"/>
        <v>5.9999942779541238E-2</v>
      </c>
      <c r="AA362" s="24">
        <f t="shared" si="81"/>
        <v>1.2894462510633087E-3</v>
      </c>
    </row>
    <row r="363" spans="1:27" x14ac:dyDescent="0.2">
      <c r="A363" s="18">
        <v>42529</v>
      </c>
      <c r="B363" s="1">
        <v>93.302932739257812</v>
      </c>
      <c r="C363" s="2">
        <v>48.541286468505859</v>
      </c>
      <c r="D363" s="2">
        <v>726.6400146484375</v>
      </c>
      <c r="E363" s="2">
        <v>728.280029296875</v>
      </c>
      <c r="F363" s="2">
        <v>118.38999938964839</v>
      </c>
      <c r="G363" s="2">
        <v>97.860000610351562</v>
      </c>
      <c r="H363" s="2">
        <v>45.514862060546882</v>
      </c>
      <c r="I363" s="2">
        <v>78.775840759277344</v>
      </c>
      <c r="J363" s="2">
        <v>94.589996337890625</v>
      </c>
      <c r="K363" s="2">
        <v>562</v>
      </c>
      <c r="L363" s="2">
        <v>574.6300048828125</v>
      </c>
      <c r="M363" s="2">
        <v>0.23499999940395361</v>
      </c>
      <c r="N363" s="3">
        <v>2119.1201171875</v>
      </c>
      <c r="O363" s="1">
        <f t="shared" si="69"/>
        <v>-9.08866097023453E-4</v>
      </c>
      <c r="P363" s="1">
        <f t="shared" si="70"/>
        <v>-1.1518522614853977E-3</v>
      </c>
      <c r="Q363" s="1">
        <f t="shared" si="71"/>
        <v>4.0069976140510999E-3</v>
      </c>
      <c r="R363" s="1">
        <f t="shared" si="72"/>
        <v>1.6228290639243692E-2</v>
      </c>
      <c r="S363" s="1">
        <f t="shared" si="73"/>
        <v>5.3498407098284684E-3</v>
      </c>
      <c r="T363" s="1">
        <f t="shared" si="74"/>
        <v>-2.0322342493749646E-2</v>
      </c>
      <c r="U363" s="1">
        <f t="shared" si="75"/>
        <v>-3.2377891606700793E-3</v>
      </c>
      <c r="V363" s="1">
        <f t="shared" si="76"/>
        <v>2.1958842363403397E-2</v>
      </c>
      <c r="W363" s="1">
        <f t="shared" si="77"/>
        <v>-1.8993385201195867E-3</v>
      </c>
      <c r="X363" s="1">
        <f t="shared" si="78"/>
        <v>1.6366737667383058E-2</v>
      </c>
      <c r="Y363" s="1">
        <f t="shared" si="79"/>
        <v>-1.2060645948779758E-2</v>
      </c>
      <c r="Z363" s="1">
        <f t="shared" si="80"/>
        <v>-0.11320750154859616</v>
      </c>
      <c r="AA363" s="24">
        <f t="shared" si="81"/>
        <v>3.3095665337075086E-3</v>
      </c>
    </row>
    <row r="364" spans="1:27" x14ac:dyDescent="0.2">
      <c r="A364" s="18">
        <v>42530</v>
      </c>
      <c r="B364" s="1">
        <v>93.972480773925781</v>
      </c>
      <c r="C364" s="2">
        <v>48.149520874023438</v>
      </c>
      <c r="D364" s="2">
        <v>727.6500244140625</v>
      </c>
      <c r="E364" s="2">
        <v>728.58001708984375</v>
      </c>
      <c r="F364" s="2">
        <v>118.55999755859381</v>
      </c>
      <c r="G364" s="2">
        <v>97.089996337890625</v>
      </c>
      <c r="H364" s="2">
        <v>46.697586059570312</v>
      </c>
      <c r="I364" s="2">
        <v>78.824478149414062</v>
      </c>
      <c r="J364" s="2">
        <v>92.489997863769531</v>
      </c>
      <c r="K364" s="2">
        <v>561.45001220703125</v>
      </c>
      <c r="L364" s="2">
        <v>577.469970703125</v>
      </c>
      <c r="M364" s="2">
        <v>0.239999994635582</v>
      </c>
      <c r="N364" s="3">
        <v>2115.47998046875</v>
      </c>
      <c r="O364" s="1">
        <f t="shared" si="69"/>
        <v>7.1760663358682031E-3</v>
      </c>
      <c r="P364" s="1">
        <f t="shared" si="70"/>
        <v>-8.0707707393912198E-3</v>
      </c>
      <c r="Q364" s="1">
        <f t="shared" si="71"/>
        <v>1.3899726759663E-3</v>
      </c>
      <c r="R364" s="1">
        <f t="shared" si="72"/>
        <v>4.1191269964979682E-4</v>
      </c>
      <c r="S364" s="1">
        <f t="shared" si="73"/>
        <v>1.4359166299673376E-3</v>
      </c>
      <c r="T364" s="1">
        <f t="shared" si="74"/>
        <v>-7.8684270146988089E-3</v>
      </c>
      <c r="U364" s="1">
        <f t="shared" si="75"/>
        <v>2.5985446192281048E-2</v>
      </c>
      <c r="V364" s="1">
        <f t="shared" si="76"/>
        <v>6.1741505603651881E-4</v>
      </c>
      <c r="W364" s="1">
        <f t="shared" si="77"/>
        <v>-2.2201063066115023E-2</v>
      </c>
      <c r="X364" s="1">
        <f t="shared" si="78"/>
        <v>-9.7862596613651487E-4</v>
      </c>
      <c r="Y364" s="1">
        <f t="shared" si="79"/>
        <v>4.9422511810737202E-3</v>
      </c>
      <c r="Z364" s="1">
        <f t="shared" si="80"/>
        <v>2.1276575507703122E-2</v>
      </c>
      <c r="AA364" s="24">
        <f t="shared" si="81"/>
        <v>-1.7177585589538413E-3</v>
      </c>
    </row>
    <row r="365" spans="1:27" x14ac:dyDescent="0.2">
      <c r="A365" s="18">
        <v>42531</v>
      </c>
      <c r="B365" s="1">
        <v>93.199211120605469</v>
      </c>
      <c r="C365" s="2">
        <v>48.018939971923828</v>
      </c>
      <c r="D365" s="2">
        <v>717.90997314453125</v>
      </c>
      <c r="E365" s="2">
        <v>719.40997314453125</v>
      </c>
      <c r="F365" s="2">
        <v>116.620002746582</v>
      </c>
      <c r="G365" s="2">
        <v>93.75</v>
      </c>
      <c r="H365" s="2">
        <v>45.534572601318359</v>
      </c>
      <c r="I365" s="2">
        <v>77.384765625</v>
      </c>
      <c r="J365" s="2">
        <v>91.489997863769531</v>
      </c>
      <c r="K365" s="2">
        <v>547.1500244140625</v>
      </c>
      <c r="L365" s="2">
        <v>606.72698974609375</v>
      </c>
      <c r="M365" s="2">
        <v>0.239999994635582</v>
      </c>
      <c r="N365" s="3">
        <v>2096.070068359375</v>
      </c>
      <c r="O365" s="1">
        <f t="shared" si="69"/>
        <v>-8.228681917854308E-3</v>
      </c>
      <c r="P365" s="1">
        <f t="shared" si="70"/>
        <v>-2.7119875697466655E-3</v>
      </c>
      <c r="Q365" s="1">
        <f t="shared" si="71"/>
        <v>-1.3385626252640281E-2</v>
      </c>
      <c r="R365" s="1">
        <f t="shared" si="72"/>
        <v>-1.2586186458887871E-2</v>
      </c>
      <c r="S365" s="1">
        <f t="shared" si="73"/>
        <v>-1.6362979520584409E-2</v>
      </c>
      <c r="T365" s="1">
        <f t="shared" si="74"/>
        <v>-3.4401034749932835E-2</v>
      </c>
      <c r="U365" s="1">
        <f t="shared" si="75"/>
        <v>-2.4905215802126124E-2</v>
      </c>
      <c r="V365" s="1">
        <f t="shared" si="76"/>
        <v>-1.8264789798989156E-2</v>
      </c>
      <c r="W365" s="1">
        <f t="shared" si="77"/>
        <v>-1.0811979923201265E-2</v>
      </c>
      <c r="X365" s="1">
        <f t="shared" si="78"/>
        <v>-2.5469743489284546E-2</v>
      </c>
      <c r="Y365" s="1">
        <f t="shared" si="79"/>
        <v>5.066413930986835E-2</v>
      </c>
      <c r="Z365" s="1">
        <f t="shared" si="80"/>
        <v>0</v>
      </c>
      <c r="AA365" s="24">
        <f t="shared" si="81"/>
        <v>-9.1751811827943675E-3</v>
      </c>
    </row>
    <row r="366" spans="1:27" x14ac:dyDescent="0.2">
      <c r="A366" s="18">
        <v>42534</v>
      </c>
      <c r="B366" s="1">
        <v>91.794082641601562</v>
      </c>
      <c r="C366" s="2">
        <v>46.769023895263672</v>
      </c>
      <c r="D366" s="2">
        <v>715.239990234375</v>
      </c>
      <c r="E366" s="2">
        <v>718.3599853515625</v>
      </c>
      <c r="F366" s="2">
        <v>113.9499969482422</v>
      </c>
      <c r="G366" s="2">
        <v>93.849998474121094</v>
      </c>
      <c r="H366" s="2">
        <v>46.116092681884773</v>
      </c>
      <c r="I366" s="2">
        <v>75.82830810546875</v>
      </c>
      <c r="J366" s="2">
        <v>90.540000915527344</v>
      </c>
      <c r="K366" s="2">
        <v>546.6500244140625</v>
      </c>
      <c r="L366" s="2">
        <v>685.55902099609375</v>
      </c>
      <c r="M366" s="2">
        <v>0.24500000476837161</v>
      </c>
      <c r="N366" s="3">
        <v>2079.06005859375</v>
      </c>
      <c r="O366" s="1">
        <f t="shared" si="69"/>
        <v>-1.5076613440274556E-2</v>
      </c>
      <c r="P366" s="1">
        <f t="shared" si="70"/>
        <v>-2.602964741393643E-2</v>
      </c>
      <c r="Q366" s="1">
        <f t="shared" si="71"/>
        <v>-3.7191054728790141E-3</v>
      </c>
      <c r="R366" s="1">
        <f t="shared" si="72"/>
        <v>-1.4595124229085377E-3</v>
      </c>
      <c r="S366" s="1">
        <f t="shared" si="73"/>
        <v>-2.2894921415340663E-2</v>
      </c>
      <c r="T366" s="1">
        <f t="shared" si="74"/>
        <v>1.0666503906249236E-3</v>
      </c>
      <c r="U366" s="1">
        <f t="shared" si="75"/>
        <v>1.2770957260496596E-2</v>
      </c>
      <c r="V366" s="1">
        <f t="shared" si="76"/>
        <v>-2.0113229095681584E-2</v>
      </c>
      <c r="W366" s="1">
        <f t="shared" si="77"/>
        <v>-1.038361537243393E-2</v>
      </c>
      <c r="X366" s="1">
        <f t="shared" si="78"/>
        <v>-9.1382614948332108E-4</v>
      </c>
      <c r="Y366" s="1">
        <f t="shared" si="79"/>
        <v>0.12992998924110832</v>
      </c>
      <c r="Z366" s="1">
        <f t="shared" si="80"/>
        <v>2.0833376018952299E-2</v>
      </c>
      <c r="AA366" s="24">
        <f t="shared" si="81"/>
        <v>-8.1151913871557735E-3</v>
      </c>
    </row>
    <row r="367" spans="1:27" x14ac:dyDescent="0.2">
      <c r="A367" s="18">
        <v>42535</v>
      </c>
      <c r="B367" s="1">
        <v>91.907257080078125</v>
      </c>
      <c r="C367" s="2">
        <v>46.479873657226562</v>
      </c>
      <c r="D367" s="2">
        <v>719.29998779296875</v>
      </c>
      <c r="E367" s="2">
        <v>718.27001953125</v>
      </c>
      <c r="F367" s="2">
        <v>114.94000244140619</v>
      </c>
      <c r="G367" s="2">
        <v>94.120002746582031</v>
      </c>
      <c r="H367" s="2">
        <v>46.204784393310547</v>
      </c>
      <c r="I367" s="2">
        <v>75.886672973632812</v>
      </c>
      <c r="J367" s="2">
        <v>91.370002746582031</v>
      </c>
      <c r="K367" s="2">
        <v>536.54998779296875</v>
      </c>
      <c r="L367" s="2">
        <v>694.468994140625</v>
      </c>
      <c r="M367" s="2">
        <v>0.2630000114440918</v>
      </c>
      <c r="N367" s="3">
        <v>2075.320068359375</v>
      </c>
      <c r="O367" s="1">
        <f t="shared" si="69"/>
        <v>1.2329164933042591E-3</v>
      </c>
      <c r="P367" s="1">
        <f t="shared" si="70"/>
        <v>-6.1825159893147408E-3</v>
      </c>
      <c r="Q367" s="1">
        <f t="shared" si="71"/>
        <v>5.6764129719080181E-3</v>
      </c>
      <c r="R367" s="1">
        <f t="shared" si="72"/>
        <v>-1.2523779462536577E-4</v>
      </c>
      <c r="S367" s="1">
        <f t="shared" si="73"/>
        <v>8.6880695013415998E-3</v>
      </c>
      <c r="T367" s="1">
        <f t="shared" si="74"/>
        <v>2.8769768444416588E-3</v>
      </c>
      <c r="U367" s="1">
        <f t="shared" si="75"/>
        <v>1.9232269315958561E-3</v>
      </c>
      <c r="V367" s="1">
        <f t="shared" si="76"/>
        <v>7.6969761850520513E-4</v>
      </c>
      <c r="W367" s="1">
        <f t="shared" si="77"/>
        <v>9.1672390397816717E-3</v>
      </c>
      <c r="X367" s="1">
        <f t="shared" si="78"/>
        <v>-1.8476239220733048E-2</v>
      </c>
      <c r="Y367" s="1">
        <f t="shared" si="79"/>
        <v>1.2996653638348121E-2</v>
      </c>
      <c r="Z367" s="1">
        <f t="shared" si="80"/>
        <v>7.346941357302339E-2</v>
      </c>
      <c r="AA367" s="24">
        <f t="shared" si="81"/>
        <v>-1.7988851350955182E-3</v>
      </c>
    </row>
    <row r="368" spans="1:27" x14ac:dyDescent="0.2">
      <c r="A368" s="18">
        <v>42536</v>
      </c>
      <c r="B368" s="1">
        <v>91.605484008789062</v>
      </c>
      <c r="C368" s="2">
        <v>46.349285125732422</v>
      </c>
      <c r="D368" s="2">
        <v>714.260009765625</v>
      </c>
      <c r="E368" s="2">
        <v>718.91998291015625</v>
      </c>
      <c r="F368" s="2">
        <v>114.59999847412109</v>
      </c>
      <c r="G368" s="2">
        <v>94.290000915527344</v>
      </c>
      <c r="H368" s="2">
        <v>46.677871704101562</v>
      </c>
      <c r="I368" s="2">
        <v>75.692115783691406</v>
      </c>
      <c r="J368" s="2">
        <v>90.839996337890625</v>
      </c>
      <c r="K368" s="2">
        <v>533.29998779296875</v>
      </c>
      <c r="L368" s="2">
        <v>766.3079833984375</v>
      </c>
      <c r="M368" s="2">
        <v>0.25499999523162842</v>
      </c>
      <c r="N368" s="3">
        <v>2071.5</v>
      </c>
      <c r="O368" s="1">
        <f t="shared" si="69"/>
        <v>-3.2834520458611127E-3</v>
      </c>
      <c r="P368" s="1">
        <f t="shared" si="70"/>
        <v>-2.8095715676248467E-3</v>
      </c>
      <c r="Q368" s="1">
        <f t="shared" si="71"/>
        <v>-7.0067817501400231E-3</v>
      </c>
      <c r="R368" s="1">
        <f t="shared" si="72"/>
        <v>9.0490116701569256E-4</v>
      </c>
      <c r="S368" s="1">
        <f t="shared" si="73"/>
        <v>-2.9580995307393332E-3</v>
      </c>
      <c r="T368" s="1">
        <f t="shared" si="74"/>
        <v>1.8061853377016046E-3</v>
      </c>
      <c r="U368" s="1">
        <f t="shared" si="75"/>
        <v>1.0238924756448053E-2</v>
      </c>
      <c r="V368" s="1">
        <f t="shared" si="76"/>
        <v>-2.5637860024382286E-3</v>
      </c>
      <c r="W368" s="1">
        <f t="shared" si="77"/>
        <v>-5.8006609692394795E-3</v>
      </c>
      <c r="X368" s="1">
        <f t="shared" si="78"/>
        <v>-6.0572175453185162E-3</v>
      </c>
      <c r="Y368" s="1">
        <f t="shared" si="79"/>
        <v>0.10344448760698111</v>
      </c>
      <c r="Z368" s="1">
        <f t="shared" si="80"/>
        <v>-3.0418311271305787E-2</v>
      </c>
      <c r="AA368" s="24">
        <f t="shared" si="81"/>
        <v>-1.8407128700851372E-3</v>
      </c>
    </row>
    <row r="369" spans="1:27" x14ac:dyDescent="0.2">
      <c r="A369" s="18">
        <v>42537</v>
      </c>
      <c r="B369" s="1">
        <v>91.992149353027344</v>
      </c>
      <c r="C369" s="2">
        <v>47.002223968505859</v>
      </c>
      <c r="D369" s="2">
        <v>717.510009765625</v>
      </c>
      <c r="E369" s="2">
        <v>710.3599853515625</v>
      </c>
      <c r="F369" s="2">
        <v>114.38999938964839</v>
      </c>
      <c r="G369" s="2">
        <v>95.44000244140625</v>
      </c>
      <c r="H369" s="2">
        <v>46.865131378173828</v>
      </c>
      <c r="I369" s="2">
        <v>75.546195983886719</v>
      </c>
      <c r="J369" s="2">
        <v>90.410003662109375</v>
      </c>
      <c r="K369" s="2">
        <v>535.8499755859375</v>
      </c>
      <c r="L369" s="2">
        <v>748.90899658203125</v>
      </c>
      <c r="M369" s="2">
        <v>0.24500000476837161</v>
      </c>
      <c r="N369" s="3">
        <v>2077.989990234375</v>
      </c>
      <c r="O369" s="1">
        <f t="shared" si="69"/>
        <v>4.2209846759957426E-3</v>
      </c>
      <c r="P369" s="1">
        <f t="shared" si="70"/>
        <v>1.4087355198730611E-2</v>
      </c>
      <c r="Q369" s="1">
        <f t="shared" si="71"/>
        <v>4.5501637436855535E-3</v>
      </c>
      <c r="R369" s="1">
        <f t="shared" si="72"/>
        <v>-1.190674589951346E-2</v>
      </c>
      <c r="S369" s="1">
        <f t="shared" si="73"/>
        <v>-1.832452768488646E-3</v>
      </c>
      <c r="T369" s="1">
        <f t="shared" si="74"/>
        <v>1.2196431378860284E-2</v>
      </c>
      <c r="U369" s="1">
        <f t="shared" si="75"/>
        <v>4.0117440499287671E-3</v>
      </c>
      <c r="V369" s="1">
        <f t="shared" si="76"/>
        <v>-1.9278071209118952E-3</v>
      </c>
      <c r="W369" s="1">
        <f t="shared" si="77"/>
        <v>-4.73351709726888E-3</v>
      </c>
      <c r="X369" s="1">
        <f t="shared" si="78"/>
        <v>4.7815260666359549E-3</v>
      </c>
      <c r="Y369" s="1">
        <f t="shared" si="79"/>
        <v>-2.270495309111209E-2</v>
      </c>
      <c r="Z369" s="1">
        <f t="shared" si="80"/>
        <v>-3.9215649608829839E-2</v>
      </c>
      <c r="AA369" s="24">
        <f t="shared" si="81"/>
        <v>3.1329906996742096E-3</v>
      </c>
    </row>
    <row r="370" spans="1:27" x14ac:dyDescent="0.2">
      <c r="A370" s="18">
        <v>42538</v>
      </c>
      <c r="B370" s="1">
        <v>89.898605346679688</v>
      </c>
      <c r="C370" s="2">
        <v>46.75970458984375</v>
      </c>
      <c r="D370" s="2">
        <v>706.3900146484375</v>
      </c>
      <c r="E370" s="2">
        <v>691.719970703125</v>
      </c>
      <c r="F370" s="2">
        <v>113.01999664306641</v>
      </c>
      <c r="G370" s="2">
        <v>94.449996948242188</v>
      </c>
      <c r="H370" s="2">
        <v>46.047088623046882</v>
      </c>
      <c r="I370" s="2">
        <v>75.322463989257812</v>
      </c>
      <c r="J370" s="2">
        <v>86.730003356933594</v>
      </c>
      <c r="K370" s="2">
        <v>532.6500244140625</v>
      </c>
      <c r="L370" s="2">
        <v>756.22698974609375</v>
      </c>
      <c r="M370" s="2">
        <v>0.24799999594688421</v>
      </c>
      <c r="N370" s="3">
        <v>2071.219970703125</v>
      </c>
      <c r="O370" s="1">
        <f t="shared" si="69"/>
        <v>-2.2757855111239067E-2</v>
      </c>
      <c r="P370" s="1">
        <f t="shared" si="70"/>
        <v>-5.1597426288724213E-3</v>
      </c>
      <c r="Q370" s="1">
        <f t="shared" si="71"/>
        <v>-1.5498034822984397E-2</v>
      </c>
      <c r="R370" s="1">
        <f t="shared" si="72"/>
        <v>-2.6240237390641297E-2</v>
      </c>
      <c r="S370" s="1">
        <f t="shared" si="73"/>
        <v>-1.1976595453203287E-2</v>
      </c>
      <c r="T370" s="1">
        <f t="shared" si="74"/>
        <v>-1.0373066511307538E-2</v>
      </c>
      <c r="U370" s="1">
        <f t="shared" si="75"/>
        <v>-1.7455253641045498E-2</v>
      </c>
      <c r="V370" s="1">
        <f t="shared" si="76"/>
        <v>-2.9615256164139403E-3</v>
      </c>
      <c r="W370" s="1">
        <f t="shared" si="77"/>
        <v>-4.0703463733162804E-2</v>
      </c>
      <c r="X370" s="1">
        <f t="shared" si="78"/>
        <v>-5.9717296214784055E-3</v>
      </c>
      <c r="Y370" s="1">
        <f t="shared" si="79"/>
        <v>9.7715385947576561E-3</v>
      </c>
      <c r="Z370" s="1">
        <f t="shared" si="80"/>
        <v>1.2244861714794109E-2</v>
      </c>
      <c r="AA370" s="24">
        <f t="shared" si="81"/>
        <v>-3.2579654199809127E-3</v>
      </c>
    </row>
    <row r="371" spans="1:27" x14ac:dyDescent="0.2">
      <c r="A371" s="18">
        <v>42541</v>
      </c>
      <c r="B371" s="1">
        <v>89.681716918945312</v>
      </c>
      <c r="C371" s="2">
        <v>46.703742980957031</v>
      </c>
      <c r="D371" s="2">
        <v>714.010009765625</v>
      </c>
      <c r="E371" s="2">
        <v>693.71002197265625</v>
      </c>
      <c r="F371" s="2">
        <v>113.370002746582</v>
      </c>
      <c r="G371" s="2">
        <v>93.800003051757812</v>
      </c>
      <c r="H371" s="2">
        <v>46.875</v>
      </c>
      <c r="I371" s="2">
        <v>76.431427001953125</v>
      </c>
      <c r="J371" s="2">
        <v>86.720001220703125</v>
      </c>
      <c r="K371" s="2">
        <v>550.54998779296875</v>
      </c>
      <c r="L371" s="2">
        <v>666.6519775390625</v>
      </c>
      <c r="M371" s="2">
        <v>0.24799999594688421</v>
      </c>
      <c r="N371" s="3">
        <v>2083.25</v>
      </c>
      <c r="O371" s="1">
        <f t="shared" si="69"/>
        <v>-2.4125894600698361E-3</v>
      </c>
      <c r="P371" s="1">
        <f t="shared" si="70"/>
        <v>-1.1967913265832353E-3</v>
      </c>
      <c r="Q371" s="1">
        <f t="shared" si="71"/>
        <v>1.0787235038960619E-2</v>
      </c>
      <c r="R371" s="1">
        <f t="shared" si="72"/>
        <v>2.8769608422731796E-3</v>
      </c>
      <c r="S371" s="1">
        <f t="shared" si="73"/>
        <v>3.0968511229121365E-3</v>
      </c>
      <c r="T371" s="1">
        <f t="shared" si="74"/>
        <v>-6.8818837213998618E-3</v>
      </c>
      <c r="U371" s="1">
        <f t="shared" si="75"/>
        <v>1.7979668242016578E-2</v>
      </c>
      <c r="V371" s="1">
        <f t="shared" si="76"/>
        <v>1.472287222114077E-2</v>
      </c>
      <c r="W371" s="1">
        <f t="shared" si="77"/>
        <v>-1.1532498378108436E-4</v>
      </c>
      <c r="X371" s="1">
        <f t="shared" si="78"/>
        <v>3.3605486827109399E-2</v>
      </c>
      <c r="Y371" s="1">
        <f t="shared" si="79"/>
        <v>-0.11844990118258858</v>
      </c>
      <c r="Z371" s="1">
        <f t="shared" si="80"/>
        <v>0</v>
      </c>
      <c r="AA371" s="24">
        <f t="shared" si="81"/>
        <v>5.8081852565332603E-3</v>
      </c>
    </row>
    <row r="372" spans="1:27" x14ac:dyDescent="0.2">
      <c r="A372" s="18">
        <v>42542</v>
      </c>
      <c r="B372" s="1">
        <v>90.445556640625</v>
      </c>
      <c r="C372" s="2">
        <v>47.748435974121087</v>
      </c>
      <c r="D372" s="2">
        <v>715.82000732421875</v>
      </c>
      <c r="E372" s="2">
        <v>695.94000244140625</v>
      </c>
      <c r="F372" s="2">
        <v>114.379997253418</v>
      </c>
      <c r="G372" s="2">
        <v>90.989997863769531</v>
      </c>
      <c r="H372" s="2">
        <v>46.58917236328125</v>
      </c>
      <c r="I372" s="2">
        <v>76.606529235839844</v>
      </c>
      <c r="J372" s="2">
        <v>85.279998779296875</v>
      </c>
      <c r="K372" s="2">
        <v>554.04998779296875</v>
      </c>
      <c r="L372" s="2">
        <v>596.11602783203125</v>
      </c>
      <c r="M372" s="2">
        <v>0.26499998569488531</v>
      </c>
      <c r="N372" s="3">
        <v>2088.89990234375</v>
      </c>
      <c r="O372" s="1">
        <f t="shared" si="69"/>
        <v>8.5172290174824195E-3</v>
      </c>
      <c r="P372" s="1">
        <f t="shared" si="70"/>
        <v>2.236850681518221E-2</v>
      </c>
      <c r="Q372" s="1">
        <f t="shared" si="71"/>
        <v>2.5349750477419164E-3</v>
      </c>
      <c r="R372" s="1">
        <f t="shared" si="72"/>
        <v>3.2145715041116407E-3</v>
      </c>
      <c r="S372" s="1">
        <f t="shared" si="73"/>
        <v>8.9088337511435967E-3</v>
      </c>
      <c r="T372" s="1">
        <f t="shared" si="74"/>
        <v>-2.9957410411146301E-2</v>
      </c>
      <c r="U372" s="1">
        <f t="shared" si="75"/>
        <v>-6.0976562500000275E-3</v>
      </c>
      <c r="V372" s="1">
        <f t="shared" si="76"/>
        <v>2.2909716690524551E-3</v>
      </c>
      <c r="W372" s="1">
        <f t="shared" si="77"/>
        <v>-1.6605193970666954E-2</v>
      </c>
      <c r="X372" s="1">
        <f t="shared" si="78"/>
        <v>6.3572792255082167E-3</v>
      </c>
      <c r="Y372" s="1">
        <f t="shared" si="79"/>
        <v>-0.10580625586293746</v>
      </c>
      <c r="Z372" s="1">
        <f t="shared" si="80"/>
        <v>6.8548346878368971E-2</v>
      </c>
      <c r="AA372" s="24">
        <f t="shared" si="81"/>
        <v>2.7120616074642889E-3</v>
      </c>
    </row>
    <row r="373" spans="1:27" x14ac:dyDescent="0.2">
      <c r="A373" s="18">
        <v>42543</v>
      </c>
      <c r="B373" s="1">
        <v>90.106094360351562</v>
      </c>
      <c r="C373" s="2">
        <v>47.561893463134773</v>
      </c>
      <c r="D373" s="2">
        <v>710.5999755859375</v>
      </c>
      <c r="E373" s="2">
        <v>697.46002197265625</v>
      </c>
      <c r="F373" s="2">
        <v>113.9100036621094</v>
      </c>
      <c r="G373" s="2">
        <v>90.010002136230469</v>
      </c>
      <c r="H373" s="2">
        <v>46.549739837646477</v>
      </c>
      <c r="I373" s="2">
        <v>77.141563415527344</v>
      </c>
      <c r="J373" s="2">
        <v>85.220001220703125</v>
      </c>
      <c r="K373" s="2">
        <v>564.95001220703125</v>
      </c>
      <c r="L373" s="2">
        <v>623.97698974609375</v>
      </c>
      <c r="M373" s="2">
        <v>0.26800000667572021</v>
      </c>
      <c r="N373" s="3">
        <v>2085.449951171875</v>
      </c>
      <c r="O373" s="1">
        <f t="shared" si="69"/>
        <v>-3.7532223017019417E-3</v>
      </c>
      <c r="P373" s="1">
        <f t="shared" si="70"/>
        <v>-3.9067774091577911E-3</v>
      </c>
      <c r="Q373" s="1">
        <f t="shared" si="71"/>
        <v>-7.2923803258784226E-3</v>
      </c>
      <c r="R373" s="1">
        <f t="shared" si="72"/>
        <v>2.1841243870415195E-3</v>
      </c>
      <c r="S373" s="1">
        <f t="shared" si="73"/>
        <v>-4.1090540531075748E-3</v>
      </c>
      <c r="T373" s="1">
        <f t="shared" si="74"/>
        <v>-1.0770367628827882E-2</v>
      </c>
      <c r="U373" s="1">
        <f t="shared" si="75"/>
        <v>-8.4638819782623109E-4</v>
      </c>
      <c r="V373" s="1">
        <f t="shared" si="76"/>
        <v>6.9841850952463425E-3</v>
      </c>
      <c r="W373" s="1">
        <f t="shared" si="77"/>
        <v>-7.0353610990336879E-4</v>
      </c>
      <c r="X373" s="1">
        <f t="shared" si="78"/>
        <v>1.9673359180968797E-2</v>
      </c>
      <c r="Y373" s="1">
        <f t="shared" si="79"/>
        <v>4.6737481653341684E-2</v>
      </c>
      <c r="Z373" s="1">
        <f t="shared" si="80"/>
        <v>1.1320834501059363E-2</v>
      </c>
      <c r="AA373" s="24">
        <f t="shared" si="81"/>
        <v>-1.6515636618127383E-3</v>
      </c>
    </row>
    <row r="374" spans="1:27" x14ac:dyDescent="0.2">
      <c r="A374" s="18">
        <v>42544</v>
      </c>
      <c r="B374" s="1">
        <v>90.624740600585938</v>
      </c>
      <c r="C374" s="2">
        <v>48.420032501220703</v>
      </c>
      <c r="D374" s="2">
        <v>722.08001708984375</v>
      </c>
      <c r="E374" s="2">
        <v>701.8699951171875</v>
      </c>
      <c r="F374" s="2">
        <v>115.0800018310547</v>
      </c>
      <c r="G374" s="2">
        <v>91.660003662109375</v>
      </c>
      <c r="H374" s="2">
        <v>47.791603088378913</v>
      </c>
      <c r="I374" s="2">
        <v>77.579307556152344</v>
      </c>
      <c r="J374" s="2">
        <v>88.199996948242188</v>
      </c>
      <c r="K374" s="2">
        <v>568.25</v>
      </c>
      <c r="L374" s="2">
        <v>665.29901123046875</v>
      </c>
      <c r="M374" s="2">
        <v>0.27500000596046448</v>
      </c>
      <c r="N374" s="3">
        <v>2113.320068359375</v>
      </c>
      <c r="O374" s="1">
        <f t="shared" si="69"/>
        <v>5.7559507369191465E-3</v>
      </c>
      <c r="P374" s="1">
        <f t="shared" si="70"/>
        <v>1.8042575171046904E-2</v>
      </c>
      <c r="Q374" s="1">
        <f t="shared" si="71"/>
        <v>1.6155420628096939E-2</v>
      </c>
      <c r="R374" s="1">
        <f t="shared" si="72"/>
        <v>6.3229045473578438E-3</v>
      </c>
      <c r="S374" s="1">
        <f t="shared" si="73"/>
        <v>1.0271250384785047E-2</v>
      </c>
      <c r="T374" s="1">
        <f t="shared" si="74"/>
        <v>1.8331313039873232E-2</v>
      </c>
      <c r="U374" s="1">
        <f t="shared" si="75"/>
        <v>2.6678199600335795E-2</v>
      </c>
      <c r="V374" s="1">
        <f t="shared" si="76"/>
        <v>5.6745562475453148E-3</v>
      </c>
      <c r="W374" s="1">
        <f t="shared" si="77"/>
        <v>3.4968266661032477E-2</v>
      </c>
      <c r="X374" s="1">
        <f t="shared" si="78"/>
        <v>5.8412031536685394E-3</v>
      </c>
      <c r="Y374" s="1">
        <f t="shared" si="79"/>
        <v>6.6223630299555802E-2</v>
      </c>
      <c r="Z374" s="1">
        <f t="shared" si="80"/>
        <v>2.6119399665591292E-2</v>
      </c>
      <c r="AA374" s="24">
        <f t="shared" si="81"/>
        <v>1.336407865930278E-2</v>
      </c>
    </row>
    <row r="375" spans="1:27" x14ac:dyDescent="0.2">
      <c r="A375" s="18">
        <v>42545</v>
      </c>
      <c r="B375" s="1">
        <v>88.078582763671875</v>
      </c>
      <c r="C375" s="2">
        <v>46.479873657226562</v>
      </c>
      <c r="D375" s="2">
        <v>698.96002197265625</v>
      </c>
      <c r="E375" s="2">
        <v>675.219970703125</v>
      </c>
      <c r="F375" s="2">
        <v>112.0800018310547</v>
      </c>
      <c r="G375" s="2">
        <v>88.44000244140625</v>
      </c>
      <c r="H375" s="2">
        <v>45.071342468261719</v>
      </c>
      <c r="I375" s="2">
        <v>74.63177490234375</v>
      </c>
      <c r="J375" s="2">
        <v>81.900001525878906</v>
      </c>
      <c r="K375" s="2">
        <v>548.79998779296875</v>
      </c>
      <c r="L375" s="2">
        <v>665.12298583984375</v>
      </c>
      <c r="M375" s="2">
        <v>0.23800000548362729</v>
      </c>
      <c r="N375" s="3">
        <v>2037.410034179688</v>
      </c>
      <c r="O375" s="1">
        <f t="shared" si="69"/>
        <v>-2.8095615171312316E-2</v>
      </c>
      <c r="P375" s="1">
        <f t="shared" si="70"/>
        <v>-4.0069342042371114E-2</v>
      </c>
      <c r="Q375" s="1">
        <f t="shared" si="71"/>
        <v>-3.2018605376127995E-2</v>
      </c>
      <c r="R375" s="1">
        <f t="shared" si="72"/>
        <v>-3.7970029491876001E-2</v>
      </c>
      <c r="S375" s="1">
        <f t="shared" si="73"/>
        <v>-2.6068821274474852E-2</v>
      </c>
      <c r="T375" s="1">
        <f t="shared" si="74"/>
        <v>-3.5129839538007968E-2</v>
      </c>
      <c r="U375" s="1">
        <f t="shared" si="75"/>
        <v>-5.6919216856708865E-2</v>
      </c>
      <c r="V375" s="1">
        <f t="shared" si="76"/>
        <v>-3.7993799463538092E-2</v>
      </c>
      <c r="W375" s="1">
        <f t="shared" si="77"/>
        <v>-7.1428521999385874E-2</v>
      </c>
      <c r="X375" s="1">
        <f t="shared" si="78"/>
        <v>-3.422791413467885E-2</v>
      </c>
      <c r="Y375" s="1">
        <f t="shared" si="79"/>
        <v>-2.6458086913350165E-4</v>
      </c>
      <c r="Z375" s="1">
        <f t="shared" si="80"/>
        <v>-0.13454545336321377</v>
      </c>
      <c r="AA375" s="24">
        <f t="shared" si="81"/>
        <v>-3.5919799994431512E-2</v>
      </c>
    </row>
    <row r="376" spans="1:27" x14ac:dyDescent="0.2">
      <c r="A376" s="18">
        <v>42548</v>
      </c>
      <c r="B376" s="1">
        <v>86.796043395996094</v>
      </c>
      <c r="C376" s="2">
        <v>45.173995971679688</v>
      </c>
      <c r="D376" s="2">
        <v>691.3599853515625</v>
      </c>
      <c r="E376" s="2">
        <v>668.260009765625</v>
      </c>
      <c r="F376" s="2">
        <v>108.9700012207031</v>
      </c>
      <c r="G376" s="2">
        <v>85.330001831054688</v>
      </c>
      <c r="H376" s="2">
        <v>44.588405609130859</v>
      </c>
      <c r="I376" s="2">
        <v>72.404121398925781</v>
      </c>
      <c r="J376" s="2">
        <v>79.839996337890625</v>
      </c>
      <c r="K376" s="2">
        <v>559.75</v>
      </c>
      <c r="L376" s="2">
        <v>647.0009765625</v>
      </c>
      <c r="M376" s="2">
        <v>0.23499999940395361</v>
      </c>
      <c r="N376" s="3">
        <v>2000.5400390625</v>
      </c>
      <c r="O376" s="1">
        <f t="shared" si="69"/>
        <v>-1.4561307952888236E-2</v>
      </c>
      <c r="P376" s="1">
        <f t="shared" si="70"/>
        <v>-2.8095551532202556E-2</v>
      </c>
      <c r="Q376" s="1">
        <f t="shared" si="71"/>
        <v>-1.0873349522400932E-2</v>
      </c>
      <c r="R376" s="1">
        <f t="shared" si="72"/>
        <v>-1.0307694143365409E-2</v>
      </c>
      <c r="S376" s="1">
        <f t="shared" si="73"/>
        <v>-2.7748042108702964E-2</v>
      </c>
      <c r="T376" s="1">
        <f t="shared" si="74"/>
        <v>-3.516508960311282E-2</v>
      </c>
      <c r="U376" s="1">
        <f t="shared" si="75"/>
        <v>-1.0714942859111232E-2</v>
      </c>
      <c r="V376" s="1">
        <f t="shared" si="76"/>
        <v>-2.9848593395144007E-2</v>
      </c>
      <c r="W376" s="1">
        <f t="shared" si="77"/>
        <v>-2.5152688029405734E-2</v>
      </c>
      <c r="X376" s="1">
        <f t="shared" si="78"/>
        <v>1.9952646593647705E-2</v>
      </c>
      <c r="Y376" s="1">
        <f t="shared" si="79"/>
        <v>-2.7246102845868814E-2</v>
      </c>
      <c r="Z376" s="1">
        <f t="shared" si="80"/>
        <v>-1.2605067271227677E-2</v>
      </c>
      <c r="AA376" s="24">
        <f t="shared" si="81"/>
        <v>-1.8096502176123241E-2</v>
      </c>
    </row>
    <row r="377" spans="1:27" x14ac:dyDescent="0.2">
      <c r="A377" s="18">
        <v>42549</v>
      </c>
      <c r="B377" s="1">
        <v>88.25775146484375</v>
      </c>
      <c r="C377" s="2">
        <v>46.1160888671875</v>
      </c>
      <c r="D377" s="2">
        <v>707.95001220703125</v>
      </c>
      <c r="E377" s="2">
        <v>680.03997802734375</v>
      </c>
      <c r="F377" s="2">
        <v>112.6999969482422</v>
      </c>
      <c r="G377" s="2">
        <v>87.970001220703125</v>
      </c>
      <c r="H377" s="2">
        <v>45.238899230957031</v>
      </c>
      <c r="I377" s="2">
        <v>73.863288879394531</v>
      </c>
      <c r="J377" s="2">
        <v>83.44000244140625</v>
      </c>
      <c r="K377" s="2">
        <v>572.25</v>
      </c>
      <c r="L377" s="2">
        <v>639.8900146484375</v>
      </c>
      <c r="M377" s="2">
        <v>0.25999999046325678</v>
      </c>
      <c r="N377" s="3">
        <v>2036.089965820312</v>
      </c>
      <c r="O377" s="1">
        <f t="shared" si="69"/>
        <v>1.6840722360796923E-2</v>
      </c>
      <c r="P377" s="1">
        <f t="shared" si="70"/>
        <v>2.08547611351102E-2</v>
      </c>
      <c r="Q377" s="1">
        <f t="shared" si="71"/>
        <v>2.3996220792316336E-2</v>
      </c>
      <c r="R377" s="1">
        <f t="shared" si="72"/>
        <v>1.762782164063692E-2</v>
      </c>
      <c r="S377" s="1">
        <f t="shared" si="73"/>
        <v>3.4229564887170438E-2</v>
      </c>
      <c r="T377" s="1">
        <f t="shared" si="74"/>
        <v>3.0938700726567347E-2</v>
      </c>
      <c r="U377" s="1">
        <f t="shared" si="75"/>
        <v>1.4588851360340271E-2</v>
      </c>
      <c r="V377" s="1">
        <f t="shared" si="76"/>
        <v>2.0153099744545822E-2</v>
      </c>
      <c r="W377" s="1">
        <f t="shared" si="77"/>
        <v>4.5090258875765121E-2</v>
      </c>
      <c r="X377" s="1">
        <f t="shared" si="78"/>
        <v>2.2331397945511311E-2</v>
      </c>
      <c r="Y377" s="1">
        <f t="shared" si="79"/>
        <v>-1.0990650975278071E-2</v>
      </c>
      <c r="Z377" s="1">
        <f t="shared" si="80"/>
        <v>0.10638294094771217</v>
      </c>
      <c r="AA377" s="24">
        <f t="shared" si="81"/>
        <v>1.7770165087258816E-2</v>
      </c>
    </row>
    <row r="378" spans="1:27" x14ac:dyDescent="0.2">
      <c r="A378" s="18">
        <v>42550</v>
      </c>
      <c r="B378" s="1">
        <v>89.021591186523438</v>
      </c>
      <c r="C378" s="2">
        <v>47.142135620117188</v>
      </c>
      <c r="D378" s="2">
        <v>715.5999755859375</v>
      </c>
      <c r="E378" s="2">
        <v>684.1099853515625</v>
      </c>
      <c r="F378" s="2">
        <v>114.1600036621094</v>
      </c>
      <c r="G378" s="2">
        <v>91.05999755859375</v>
      </c>
      <c r="H378" s="2">
        <v>45.978096008300781</v>
      </c>
      <c r="I378" s="2">
        <v>74.952804565429688</v>
      </c>
      <c r="J378" s="2">
        <v>85</v>
      </c>
      <c r="K378" s="2">
        <v>591.54998779296875</v>
      </c>
      <c r="L378" s="2">
        <v>673.33697509765625</v>
      </c>
      <c r="M378" s="2">
        <v>0.25499999523162842</v>
      </c>
      <c r="N378" s="3">
        <v>2070.77001953125</v>
      </c>
      <c r="O378" s="1">
        <f t="shared" si="69"/>
        <v>8.6546474275854823E-3</v>
      </c>
      <c r="P378" s="1">
        <f t="shared" si="70"/>
        <v>2.2249214496152581E-2</v>
      </c>
      <c r="Q378" s="1">
        <f t="shared" si="71"/>
        <v>1.0805795955928454E-2</v>
      </c>
      <c r="R378" s="1">
        <f t="shared" si="72"/>
        <v>5.9849530258868633E-3</v>
      </c>
      <c r="S378" s="1">
        <f t="shared" si="73"/>
        <v>1.2954807039947891E-2</v>
      </c>
      <c r="T378" s="1">
        <f t="shared" si="74"/>
        <v>3.5125568887265368E-2</v>
      </c>
      <c r="U378" s="1">
        <f t="shared" si="75"/>
        <v>1.6339848889115327E-2</v>
      </c>
      <c r="V378" s="1">
        <f t="shared" si="76"/>
        <v>1.4750435602916889E-2</v>
      </c>
      <c r="W378" s="1">
        <f t="shared" si="77"/>
        <v>1.8696039225181149E-2</v>
      </c>
      <c r="X378" s="1">
        <f t="shared" si="78"/>
        <v>3.3726496798547334E-2</v>
      </c>
      <c r="Y378" s="1">
        <f t="shared" si="79"/>
        <v>5.2269858387452572E-2</v>
      </c>
      <c r="Z378" s="1">
        <f t="shared" si="80"/>
        <v>-1.9230751596258089E-2</v>
      </c>
      <c r="AA378" s="24">
        <f t="shared" si="81"/>
        <v>1.7032672570028495E-2</v>
      </c>
    </row>
    <row r="379" spans="1:27" x14ac:dyDescent="0.2">
      <c r="A379" s="18">
        <v>42551</v>
      </c>
      <c r="B379" s="1">
        <v>90.153221130371094</v>
      </c>
      <c r="C379" s="2">
        <v>47.729782104492188</v>
      </c>
      <c r="D379" s="2">
        <v>715.6199951171875</v>
      </c>
      <c r="E379" s="2">
        <v>692.0999755859375</v>
      </c>
      <c r="F379" s="2">
        <v>114.2799987792969</v>
      </c>
      <c r="G379" s="2">
        <v>91.480003356933594</v>
      </c>
      <c r="H379" s="2">
        <v>46.332920074462891</v>
      </c>
      <c r="I379" s="2">
        <v>74.913902282714844</v>
      </c>
      <c r="J379" s="2">
        <v>86.019996643066406</v>
      </c>
      <c r="K379" s="2">
        <v>598.1500244140625</v>
      </c>
      <c r="L379" s="2">
        <v>676.2960205078125</v>
      </c>
      <c r="M379" s="2">
        <v>0.24799999594688421</v>
      </c>
      <c r="N379" s="3">
        <v>2098.860107421875</v>
      </c>
      <c r="O379" s="1">
        <f t="shared" si="69"/>
        <v>1.2711859322718677E-2</v>
      </c>
      <c r="P379" s="1">
        <f t="shared" si="70"/>
        <v>1.2465419240027531E-2</v>
      </c>
      <c r="Q379" s="1">
        <f t="shared" si="71"/>
        <v>2.79758691070775E-5</v>
      </c>
      <c r="R379" s="1">
        <f t="shared" si="72"/>
        <v>1.1679394257443798E-2</v>
      </c>
      <c r="S379" s="1">
        <f t="shared" si="73"/>
        <v>1.0511134665225352E-3</v>
      </c>
      <c r="T379" s="1">
        <f t="shared" si="74"/>
        <v>4.6124073094728768E-3</v>
      </c>
      <c r="U379" s="1">
        <f t="shared" si="75"/>
        <v>7.7172414033424008E-3</v>
      </c>
      <c r="V379" s="1">
        <f t="shared" si="76"/>
        <v>-5.1902371019196814E-4</v>
      </c>
      <c r="W379" s="1">
        <f t="shared" si="77"/>
        <v>1.1999960506663632E-2</v>
      </c>
      <c r="X379" s="1">
        <f t="shared" si="78"/>
        <v>1.1157191712095171E-2</v>
      </c>
      <c r="Y379" s="1">
        <f t="shared" si="79"/>
        <v>4.3945981278201707E-3</v>
      </c>
      <c r="Z379" s="1">
        <f t="shared" si="80"/>
        <v>-2.7450978100551637E-2</v>
      </c>
      <c r="AA379" s="24">
        <f t="shared" si="81"/>
        <v>1.3565044705922347E-2</v>
      </c>
    </row>
    <row r="380" spans="1:27" x14ac:dyDescent="0.2">
      <c r="A380" s="18">
        <v>42552</v>
      </c>
      <c r="B380" s="1">
        <v>90.42669677734375</v>
      </c>
      <c r="C380" s="2">
        <v>47.720455169677727</v>
      </c>
      <c r="D380" s="2">
        <v>725.67999267578125</v>
      </c>
      <c r="E380" s="2">
        <v>699.21002197265625</v>
      </c>
      <c r="F380" s="2">
        <v>114.19000244140619</v>
      </c>
      <c r="G380" s="2">
        <v>96.669998168945312</v>
      </c>
      <c r="H380" s="2">
        <v>45.987945556640618</v>
      </c>
      <c r="I380" s="2">
        <v>74.57342529296875</v>
      </c>
      <c r="J380" s="2">
        <v>87.739997863769531</v>
      </c>
      <c r="K380" s="2">
        <v>606.1500244140625</v>
      </c>
      <c r="L380" s="2">
        <v>703.7020263671875</v>
      </c>
      <c r="M380" s="2">
        <v>0.24300000071525571</v>
      </c>
      <c r="N380" s="3">
        <v>2102.949951171875</v>
      </c>
      <c r="O380" s="1">
        <f t="shared" si="69"/>
        <v>3.0334539747303157E-3</v>
      </c>
      <c r="P380" s="1">
        <f t="shared" si="70"/>
        <v>-1.9541121713151366E-4</v>
      </c>
      <c r="Q380" s="1">
        <f t="shared" si="71"/>
        <v>1.4057736825738631E-2</v>
      </c>
      <c r="R380" s="1">
        <f t="shared" si="72"/>
        <v>1.0273149310111362E-2</v>
      </c>
      <c r="S380" s="1">
        <f t="shared" si="73"/>
        <v>-7.8750734032217995E-4</v>
      </c>
      <c r="T380" s="1">
        <f t="shared" si="74"/>
        <v>5.673365349322923E-2</v>
      </c>
      <c r="U380" s="1">
        <f t="shared" si="75"/>
        <v>-7.445559599262408E-3</v>
      </c>
      <c r="V380" s="1">
        <f t="shared" si="76"/>
        <v>-4.5449106156715269E-3</v>
      </c>
      <c r="W380" s="1">
        <f t="shared" si="77"/>
        <v>1.9995364889865641E-2</v>
      </c>
      <c r="X380" s="1">
        <f t="shared" si="78"/>
        <v>1.337457104985762E-2</v>
      </c>
      <c r="Y380" s="1">
        <f t="shared" si="79"/>
        <v>4.052368345860824E-2</v>
      </c>
      <c r="Z380" s="1">
        <f t="shared" si="80"/>
        <v>-2.0161271424776084E-2</v>
      </c>
      <c r="AA380" s="24">
        <f t="shared" si="81"/>
        <v>1.9486023558872301E-3</v>
      </c>
    </row>
    <row r="381" spans="1:27" x14ac:dyDescent="0.2">
      <c r="A381" s="18">
        <v>42556</v>
      </c>
      <c r="B381" s="1">
        <v>89.577995300292969</v>
      </c>
      <c r="C381" s="2">
        <v>47.729782104492188</v>
      </c>
      <c r="D381" s="2">
        <v>728.0999755859375</v>
      </c>
      <c r="E381" s="2">
        <v>694.95001220703125</v>
      </c>
      <c r="F381" s="2">
        <v>114.1999969482422</v>
      </c>
      <c r="G381" s="2">
        <v>97.910003662109375</v>
      </c>
      <c r="H381" s="2">
        <v>46.668010711669922</v>
      </c>
      <c r="I381" s="2">
        <v>74.038383483886719</v>
      </c>
      <c r="J381" s="2">
        <v>86.510002136230469</v>
      </c>
      <c r="K381" s="2">
        <v>603.1500244140625</v>
      </c>
      <c r="L381" s="2">
        <v>677.33099365234375</v>
      </c>
      <c r="M381" s="2">
        <v>0.23800000548362729</v>
      </c>
      <c r="N381" s="3">
        <v>2088.550048828125</v>
      </c>
      <c r="O381" s="1">
        <f t="shared" si="69"/>
        <v>-9.3855189595227762E-3</v>
      </c>
      <c r="P381" s="1">
        <f t="shared" si="70"/>
        <v>1.9544941013860395E-4</v>
      </c>
      <c r="Q381" s="1">
        <f t="shared" si="71"/>
        <v>3.3347797025973236E-3</v>
      </c>
      <c r="R381" s="1">
        <f t="shared" si="72"/>
        <v>-6.0926039841453505E-3</v>
      </c>
      <c r="S381" s="1">
        <f t="shared" si="73"/>
        <v>8.7525235329843909E-5</v>
      </c>
      <c r="T381" s="1">
        <f t="shared" si="74"/>
        <v>1.2827200958429374E-2</v>
      </c>
      <c r="U381" s="1">
        <f t="shared" si="75"/>
        <v>1.4787900324699343E-2</v>
      </c>
      <c r="V381" s="1">
        <f t="shared" si="76"/>
        <v>-7.1746980506804947E-3</v>
      </c>
      <c r="W381" s="1">
        <f t="shared" si="77"/>
        <v>-1.4018643235538142E-2</v>
      </c>
      <c r="X381" s="1">
        <f t="shared" si="78"/>
        <v>-4.9492697833345423E-3</v>
      </c>
      <c r="Y381" s="1">
        <f t="shared" si="79"/>
        <v>-3.7474714760993844E-2</v>
      </c>
      <c r="Z381" s="1">
        <f t="shared" si="80"/>
        <v>-2.057611200374998E-2</v>
      </c>
      <c r="AA381" s="24">
        <f t="shared" si="81"/>
        <v>-6.8474774379322367E-3</v>
      </c>
    </row>
    <row r="382" spans="1:27" x14ac:dyDescent="0.2">
      <c r="A382" s="18">
        <v>42557</v>
      </c>
      <c r="B382" s="1">
        <v>90.087226867675781</v>
      </c>
      <c r="C382" s="2">
        <v>47.925666809082031</v>
      </c>
      <c r="D382" s="2">
        <v>737.6099853515625</v>
      </c>
      <c r="E382" s="2">
        <v>697.77001953125</v>
      </c>
      <c r="F382" s="2">
        <v>116.6999969482422</v>
      </c>
      <c r="G382" s="2">
        <v>94.599998474121094</v>
      </c>
      <c r="H382" s="2">
        <v>46.963699340820312</v>
      </c>
      <c r="I382" s="2">
        <v>74.096755981445312</v>
      </c>
      <c r="J382" s="2">
        <v>89.660003662109375</v>
      </c>
      <c r="K382" s="2">
        <v>608.04998779296875</v>
      </c>
      <c r="L382" s="2">
        <v>640.56201171875</v>
      </c>
      <c r="M382" s="2">
        <v>0.2630000114440918</v>
      </c>
      <c r="N382" s="3">
        <v>2099.72998046875</v>
      </c>
      <c r="O382" s="1">
        <f t="shared" si="69"/>
        <v>5.6847841445402114E-3</v>
      </c>
      <c r="P382" s="1">
        <f t="shared" si="70"/>
        <v>4.1040351736993941E-3</v>
      </c>
      <c r="Q382" s="1">
        <f t="shared" si="71"/>
        <v>1.3061406516284846E-2</v>
      </c>
      <c r="R382" s="1">
        <f t="shared" si="72"/>
        <v>4.0578563561182168E-3</v>
      </c>
      <c r="S382" s="1">
        <f t="shared" si="73"/>
        <v>2.1891419148925673E-2</v>
      </c>
      <c r="T382" s="1">
        <f t="shared" si="74"/>
        <v>-3.3806608765037049E-2</v>
      </c>
      <c r="U382" s="1">
        <f t="shared" si="75"/>
        <v>6.3360024273855231E-3</v>
      </c>
      <c r="V382" s="1">
        <f t="shared" si="76"/>
        <v>7.8840859040774092E-4</v>
      </c>
      <c r="W382" s="1">
        <f t="shared" si="77"/>
        <v>3.6411992233204238E-2</v>
      </c>
      <c r="X382" s="1">
        <f t="shared" si="78"/>
        <v>8.1239545396127877E-3</v>
      </c>
      <c r="Y382" s="1">
        <f t="shared" si="79"/>
        <v>-5.4285101786537004E-2</v>
      </c>
      <c r="Z382" s="1">
        <f t="shared" si="80"/>
        <v>0.10504203943047519</v>
      </c>
      <c r="AA382" s="24">
        <f t="shared" si="81"/>
        <v>5.3529632420816764E-3</v>
      </c>
    </row>
    <row r="383" spans="1:27" x14ac:dyDescent="0.2">
      <c r="A383" s="18">
        <v>42558</v>
      </c>
      <c r="B383" s="1">
        <v>90.473869323730469</v>
      </c>
      <c r="C383" s="2">
        <v>47.925666809082031</v>
      </c>
      <c r="D383" s="2">
        <v>736.57000732421875</v>
      </c>
      <c r="E383" s="2">
        <v>695.3599853515625</v>
      </c>
      <c r="F383" s="2">
        <v>115.84999847412109</v>
      </c>
      <c r="G383" s="2">
        <v>95.099998474121094</v>
      </c>
      <c r="H383" s="2">
        <v>48.185836791992188</v>
      </c>
      <c r="I383" s="2">
        <v>74.894439697265625</v>
      </c>
      <c r="J383" s="2">
        <v>90.050003051757812</v>
      </c>
      <c r="K383" s="2">
        <v>612.8499755859375</v>
      </c>
      <c r="L383" s="2">
        <v>666.52301025390625</v>
      </c>
      <c r="M383" s="2">
        <v>0.27000001072883612</v>
      </c>
      <c r="N383" s="3">
        <v>2097.89990234375</v>
      </c>
      <c r="O383" s="1">
        <f t="shared" si="69"/>
        <v>4.2918676653529442E-3</v>
      </c>
      <c r="P383" s="1">
        <f t="shared" si="70"/>
        <v>0</v>
      </c>
      <c r="Q383" s="1">
        <f t="shared" si="71"/>
        <v>-1.4099294315383926E-3</v>
      </c>
      <c r="R383" s="1">
        <f t="shared" si="72"/>
        <v>-3.453909041988501E-3</v>
      </c>
      <c r="S383" s="1">
        <f t="shared" si="73"/>
        <v>-7.283620362887322E-3</v>
      </c>
      <c r="T383" s="1">
        <f t="shared" si="74"/>
        <v>5.2854123474090908E-3</v>
      </c>
      <c r="U383" s="1">
        <f t="shared" si="75"/>
        <v>2.6023023491030806E-2</v>
      </c>
      <c r="V383" s="1">
        <f t="shared" si="76"/>
        <v>1.0765433725871354E-2</v>
      </c>
      <c r="W383" s="1">
        <f t="shared" si="77"/>
        <v>4.3497587967782358E-3</v>
      </c>
      <c r="X383" s="1">
        <f t="shared" si="78"/>
        <v>7.8940677400409776E-3</v>
      </c>
      <c r="Y383" s="1">
        <f t="shared" si="79"/>
        <v>4.0528470406007822E-2</v>
      </c>
      <c r="Z383" s="1">
        <f t="shared" si="80"/>
        <v>2.6615965703987721E-2</v>
      </c>
      <c r="AA383" s="24">
        <f t="shared" si="81"/>
        <v>-8.7157784192393173E-4</v>
      </c>
    </row>
    <row r="384" spans="1:27" x14ac:dyDescent="0.2">
      <c r="A384" s="18">
        <v>42559</v>
      </c>
      <c r="B384" s="1">
        <v>91.171707153320312</v>
      </c>
      <c r="C384" s="2">
        <v>48.783809661865227</v>
      </c>
      <c r="D384" s="2">
        <v>745.80999755859375</v>
      </c>
      <c r="E384" s="2">
        <v>705.6300048828125</v>
      </c>
      <c r="F384" s="2">
        <v>117.2399978637695</v>
      </c>
      <c r="G384" s="2">
        <v>97.05999755859375</v>
      </c>
      <c r="H384" s="2">
        <v>50.117603302001953</v>
      </c>
      <c r="I384" s="2">
        <v>76.081222534179688</v>
      </c>
      <c r="J384" s="2">
        <v>88.959999084472656</v>
      </c>
      <c r="K384" s="2">
        <v>617.5999755859375</v>
      </c>
      <c r="L384" s="2">
        <v>650.96002197265625</v>
      </c>
      <c r="M384" s="2">
        <v>0.27300000190734858</v>
      </c>
      <c r="N384" s="3">
        <v>2129.89990234375</v>
      </c>
      <c r="O384" s="1">
        <f t="shared" si="69"/>
        <v>7.7131423117637876E-3</v>
      </c>
      <c r="P384" s="1">
        <f t="shared" si="70"/>
        <v>1.7905705020270668E-2</v>
      </c>
      <c r="Q384" s="1">
        <f t="shared" si="71"/>
        <v>1.2544619170608895E-2</v>
      </c>
      <c r="R384" s="1">
        <f t="shared" si="72"/>
        <v>1.4769356516909138E-2</v>
      </c>
      <c r="S384" s="1">
        <f t="shared" si="73"/>
        <v>1.1998268519260336E-2</v>
      </c>
      <c r="T384" s="1">
        <f t="shared" si="74"/>
        <v>2.0609875035970893E-2</v>
      </c>
      <c r="U384" s="1">
        <f t="shared" si="75"/>
        <v>4.0089923484130541E-2</v>
      </c>
      <c r="V384" s="1">
        <f t="shared" si="76"/>
        <v>1.5846074043830427E-2</v>
      </c>
      <c r="W384" s="1">
        <f t="shared" si="77"/>
        <v>-1.2104430098227259E-2</v>
      </c>
      <c r="X384" s="1">
        <f t="shared" si="78"/>
        <v>7.7506733935308603E-3</v>
      </c>
      <c r="Y384" s="1">
        <f t="shared" si="79"/>
        <v>-2.3349513882981232E-2</v>
      </c>
      <c r="Z384" s="1">
        <f t="shared" si="80"/>
        <v>1.1111077997420393E-2</v>
      </c>
      <c r="AA384" s="24">
        <f t="shared" si="81"/>
        <v>1.5253349296718177E-2</v>
      </c>
    </row>
    <row r="385" spans="1:27" x14ac:dyDescent="0.2">
      <c r="A385" s="18">
        <v>42562</v>
      </c>
      <c r="B385" s="1">
        <v>91.454612731933594</v>
      </c>
      <c r="C385" s="2">
        <v>49.0543212890625</v>
      </c>
      <c r="D385" s="2">
        <v>753.780029296875</v>
      </c>
      <c r="E385" s="2">
        <v>715.09002685546875</v>
      </c>
      <c r="F385" s="2">
        <v>117.870002746582</v>
      </c>
      <c r="G385" s="2">
        <v>94.669998168945312</v>
      </c>
      <c r="H385" s="2">
        <v>51.270755767822273</v>
      </c>
      <c r="I385" s="2">
        <v>76.032600402832031</v>
      </c>
      <c r="J385" s="2">
        <v>90.099998474121094</v>
      </c>
      <c r="K385" s="2">
        <v>625.79998779296875</v>
      </c>
      <c r="L385" s="2">
        <v>664.551025390625</v>
      </c>
      <c r="M385" s="2">
        <v>0.27500000596046448</v>
      </c>
      <c r="N385" s="3">
        <v>2137.159912109375</v>
      </c>
      <c r="O385" s="1">
        <f t="shared" si="69"/>
        <v>3.1029974917275993E-3</v>
      </c>
      <c r="P385" s="1">
        <f t="shared" si="70"/>
        <v>5.5451107462141103E-3</v>
      </c>
      <c r="Q385" s="1">
        <f t="shared" si="71"/>
        <v>1.0686410432108939E-2</v>
      </c>
      <c r="R385" s="1">
        <f t="shared" si="72"/>
        <v>1.3406490522221093E-2</v>
      </c>
      <c r="S385" s="1">
        <f t="shared" si="73"/>
        <v>5.3736343764227978E-3</v>
      </c>
      <c r="T385" s="1">
        <f t="shared" si="74"/>
        <v>-2.4623938283180213E-2</v>
      </c>
      <c r="U385" s="1">
        <f t="shared" si="75"/>
        <v>2.3008930791673654E-2</v>
      </c>
      <c r="V385" s="1">
        <f t="shared" si="76"/>
        <v>-6.3908188812045186E-4</v>
      </c>
      <c r="W385" s="1">
        <f t="shared" si="77"/>
        <v>1.2814741472354729E-2</v>
      </c>
      <c r="X385" s="1">
        <f t="shared" si="78"/>
        <v>1.3277222362665375E-2</v>
      </c>
      <c r="Y385" s="1">
        <f t="shared" si="79"/>
        <v>2.0878399531791381E-2</v>
      </c>
      <c r="Z385" s="1">
        <f t="shared" si="80"/>
        <v>7.3260221214015431E-3</v>
      </c>
      <c r="AA385" s="24">
        <f t="shared" si="81"/>
        <v>3.4086154741994612E-3</v>
      </c>
    </row>
    <row r="386" spans="1:27" x14ac:dyDescent="0.2">
      <c r="A386" s="18">
        <v>42563</v>
      </c>
      <c r="B386" s="1">
        <v>91.869544982910156</v>
      </c>
      <c r="C386" s="2">
        <v>49.632633209228523</v>
      </c>
      <c r="D386" s="2">
        <v>748.21002197265625</v>
      </c>
      <c r="E386" s="2">
        <v>720.6400146484375</v>
      </c>
      <c r="F386" s="2">
        <v>117.9300003051758</v>
      </c>
      <c r="G386" s="2">
        <v>95.970001220703125</v>
      </c>
      <c r="H386" s="2">
        <v>52.039516448974609</v>
      </c>
      <c r="I386" s="2">
        <v>76.266067504882812</v>
      </c>
      <c r="J386" s="2">
        <v>89.629997253417969</v>
      </c>
      <c r="K386" s="2">
        <v>629</v>
      </c>
      <c r="L386" s="2">
        <v>654.468017578125</v>
      </c>
      <c r="M386" s="2">
        <v>0.29499998688697809</v>
      </c>
      <c r="N386" s="3">
        <v>2152.139892578125</v>
      </c>
      <c r="O386" s="1">
        <f t="shared" si="69"/>
        <v>4.5370292277415736E-3</v>
      </c>
      <c r="P386" s="1">
        <f t="shared" si="70"/>
        <v>1.1789214588419306E-2</v>
      </c>
      <c r="Q386" s="1">
        <f t="shared" si="71"/>
        <v>-7.3894333993094197E-3</v>
      </c>
      <c r="R386" s="1">
        <f t="shared" si="72"/>
        <v>7.7612434582177148E-3</v>
      </c>
      <c r="S386" s="1">
        <f t="shared" si="73"/>
        <v>5.0901465339570073E-4</v>
      </c>
      <c r="T386" s="1">
        <f t="shared" si="74"/>
        <v>1.3731943349548414E-2</v>
      </c>
      <c r="U386" s="1">
        <f t="shared" si="75"/>
        <v>1.4994135928747321E-2</v>
      </c>
      <c r="V386" s="1">
        <f t="shared" si="76"/>
        <v>3.0706184033406636E-3</v>
      </c>
      <c r="W386" s="1">
        <f t="shared" si="77"/>
        <v>-5.2164398297755987E-3</v>
      </c>
      <c r="X386" s="1">
        <f t="shared" si="78"/>
        <v>5.1134743839111874E-3</v>
      </c>
      <c r="Y386" s="1">
        <f t="shared" si="79"/>
        <v>-1.5172661582416813E-2</v>
      </c>
      <c r="Z386" s="1">
        <f t="shared" si="80"/>
        <v>7.2727201792820884E-2</v>
      </c>
      <c r="AA386" s="24">
        <f t="shared" si="81"/>
        <v>7.0092932137983954E-3</v>
      </c>
    </row>
    <row r="387" spans="1:27" x14ac:dyDescent="0.2">
      <c r="A387" s="18">
        <v>42564</v>
      </c>
      <c r="B387" s="1">
        <v>91.350860595703125</v>
      </c>
      <c r="C387" s="2">
        <v>49.912456512451172</v>
      </c>
      <c r="D387" s="2">
        <v>742.6300048828125</v>
      </c>
      <c r="E387" s="2">
        <v>716.97998046875</v>
      </c>
      <c r="F387" s="2">
        <v>116.7799987792969</v>
      </c>
      <c r="G387" s="2">
        <v>96.430000305175781</v>
      </c>
      <c r="H387" s="2">
        <v>52.019813537597663</v>
      </c>
      <c r="I387" s="2">
        <v>77.384765625</v>
      </c>
      <c r="J387" s="2">
        <v>87.779998779296875</v>
      </c>
      <c r="K387" s="2">
        <v>644.29998779296875</v>
      </c>
      <c r="L387" s="2">
        <v>658.0780029296875</v>
      </c>
      <c r="M387" s="2">
        <v>0.29800000786781311</v>
      </c>
      <c r="N387" s="3">
        <v>2152.429931640625</v>
      </c>
      <c r="O387" s="1">
        <f t="shared" si="69"/>
        <v>-5.6458795709015686E-3</v>
      </c>
      <c r="P387" s="1">
        <f t="shared" si="70"/>
        <v>5.6378895321358424E-3</v>
      </c>
      <c r="Q387" s="1">
        <f t="shared" si="71"/>
        <v>-7.457821902909112E-3</v>
      </c>
      <c r="R387" s="1">
        <f t="shared" si="72"/>
        <v>-5.0788661540992486E-3</v>
      </c>
      <c r="S387" s="1">
        <f t="shared" si="73"/>
        <v>-9.751560441812579E-3</v>
      </c>
      <c r="T387" s="1">
        <f t="shared" si="74"/>
        <v>4.7931549298909637E-3</v>
      </c>
      <c r="U387" s="1">
        <f t="shared" si="75"/>
        <v>-3.786144207597042E-4</v>
      </c>
      <c r="V387" s="1">
        <f t="shared" si="76"/>
        <v>1.4668359818677645E-2</v>
      </c>
      <c r="W387" s="1">
        <f t="shared" si="77"/>
        <v>-2.0640394185112432E-2</v>
      </c>
      <c r="X387" s="1">
        <f t="shared" si="78"/>
        <v>2.4324304917279438E-2</v>
      </c>
      <c r="Y387" s="1">
        <f t="shared" si="79"/>
        <v>5.5159079658642085E-3</v>
      </c>
      <c r="Z387" s="1">
        <f t="shared" si="80"/>
        <v>1.01695630989449E-2</v>
      </c>
      <c r="AA387" s="24">
        <f t="shared" si="81"/>
        <v>1.3476775533982632E-4</v>
      </c>
    </row>
    <row r="388" spans="1:27" x14ac:dyDescent="0.2">
      <c r="A388" s="18">
        <v>42565</v>
      </c>
      <c r="B388" s="1">
        <v>93.161491394042969</v>
      </c>
      <c r="C388" s="2">
        <v>50.127002716064453</v>
      </c>
      <c r="D388" s="2">
        <v>741.20001220703125</v>
      </c>
      <c r="E388" s="2">
        <v>720.95001220703125</v>
      </c>
      <c r="F388" s="2">
        <v>117.2900009155273</v>
      </c>
      <c r="G388" s="2">
        <v>98.019996643066406</v>
      </c>
      <c r="H388" s="2">
        <v>52.552028656005859</v>
      </c>
      <c r="I388" s="2">
        <v>76.178504943847656</v>
      </c>
      <c r="J388" s="2">
        <v>88.150001525878906</v>
      </c>
      <c r="K388" s="2">
        <v>651.5999755859375</v>
      </c>
      <c r="L388" s="2">
        <v>663.2550048828125</v>
      </c>
      <c r="M388" s="2">
        <v>0.30300000309944147</v>
      </c>
      <c r="N388" s="3">
        <v>2163.75</v>
      </c>
      <c r="O388" s="1">
        <f t="shared" si="69"/>
        <v>1.9820621136272143E-2</v>
      </c>
      <c r="P388" s="1">
        <f t="shared" si="70"/>
        <v>4.2984500985192575E-3</v>
      </c>
      <c r="Q388" s="1">
        <f t="shared" si="71"/>
        <v>-1.9255789106001897E-3</v>
      </c>
      <c r="R388" s="1">
        <f t="shared" si="72"/>
        <v>5.5371584234271687E-3</v>
      </c>
      <c r="S388" s="1">
        <f t="shared" si="73"/>
        <v>4.3672045004405913E-3</v>
      </c>
      <c r="T388" s="1">
        <f t="shared" si="74"/>
        <v>1.6488606583622278E-2</v>
      </c>
      <c r="U388" s="1">
        <f t="shared" si="75"/>
        <v>1.023100780673758E-2</v>
      </c>
      <c r="V388" s="1">
        <f t="shared" si="76"/>
        <v>-1.5587831421468468E-2</v>
      </c>
      <c r="W388" s="1">
        <f t="shared" si="77"/>
        <v>4.2151145104514232E-3</v>
      </c>
      <c r="X388" s="1">
        <f t="shared" si="78"/>
        <v>1.13301069863041E-2</v>
      </c>
      <c r="Y388" s="1">
        <f t="shared" si="79"/>
        <v>7.8668515435520447E-3</v>
      </c>
      <c r="Z388" s="1">
        <f t="shared" si="80"/>
        <v>1.6778507045698721E-2</v>
      </c>
      <c r="AA388" s="24">
        <f t="shared" si="81"/>
        <v>5.2592041176209303E-3</v>
      </c>
    </row>
    <row r="389" spans="1:27" x14ac:dyDescent="0.2">
      <c r="A389" s="18">
        <v>42566</v>
      </c>
      <c r="B389" s="1">
        <v>93.152061462402344</v>
      </c>
      <c r="C389" s="2">
        <v>50.089694976806641</v>
      </c>
      <c r="D389" s="2">
        <v>735.44000244140625</v>
      </c>
      <c r="E389" s="2">
        <v>719.8499755859375</v>
      </c>
      <c r="F389" s="2">
        <v>116.86000061035161</v>
      </c>
      <c r="G389" s="2">
        <v>98.389999389648438</v>
      </c>
      <c r="H389" s="2">
        <v>51.940959930419922</v>
      </c>
      <c r="I389" s="2">
        <v>76.567626953125</v>
      </c>
      <c r="J389" s="2">
        <v>90.209999084472656</v>
      </c>
      <c r="K389" s="2">
        <v>647.9000244140625</v>
      </c>
      <c r="L389" s="2">
        <v>660.76702880859375</v>
      </c>
      <c r="M389" s="2">
        <v>0.29800000786781311</v>
      </c>
      <c r="N389" s="3">
        <v>2161.739990234375</v>
      </c>
      <c r="O389" s="1">
        <f t="shared" si="69"/>
        <v>-1.0122134692691631E-4</v>
      </c>
      <c r="P389" s="1">
        <f t="shared" si="70"/>
        <v>-7.4426431337093479E-4</v>
      </c>
      <c r="Q389" s="1">
        <f t="shared" si="71"/>
        <v>-7.7711949146812564E-3</v>
      </c>
      <c r="R389" s="1">
        <f t="shared" si="72"/>
        <v>-1.525815385904794E-3</v>
      </c>
      <c r="S389" s="1">
        <f t="shared" si="73"/>
        <v>-3.6661292677914181E-3</v>
      </c>
      <c r="T389" s="1">
        <f t="shared" si="74"/>
        <v>3.774767998915296E-3</v>
      </c>
      <c r="U389" s="1">
        <f t="shared" si="75"/>
        <v>-1.1627880810955227E-2</v>
      </c>
      <c r="V389" s="1">
        <f t="shared" si="76"/>
        <v>5.1080289586173944E-3</v>
      </c>
      <c r="W389" s="1">
        <f t="shared" si="77"/>
        <v>2.336922884781778E-2</v>
      </c>
      <c r="X389" s="1">
        <f t="shared" si="78"/>
        <v>-5.6782555409826685E-3</v>
      </c>
      <c r="Y389" s="1">
        <f t="shared" si="79"/>
        <v>-3.7511606484723625E-3</v>
      </c>
      <c r="Z389" s="1">
        <f t="shared" si="80"/>
        <v>-1.6501634259018183E-2</v>
      </c>
      <c r="AA389" s="24">
        <f t="shared" si="81"/>
        <v>-9.2894732091275412E-4</v>
      </c>
    </row>
    <row r="390" spans="1:27" x14ac:dyDescent="0.2">
      <c r="A390" s="18">
        <v>42569</v>
      </c>
      <c r="B390" s="1">
        <v>94.142234802246094</v>
      </c>
      <c r="C390" s="2">
        <v>50.332210540771477</v>
      </c>
      <c r="D390" s="2">
        <v>736.07000732421875</v>
      </c>
      <c r="E390" s="2">
        <v>733.780029296875</v>
      </c>
      <c r="F390" s="2">
        <v>119.370002746582</v>
      </c>
      <c r="G390" s="2">
        <v>98.80999755859375</v>
      </c>
      <c r="H390" s="2">
        <v>52.207069396972663</v>
      </c>
      <c r="I390" s="2">
        <v>77.384765625</v>
      </c>
      <c r="J390" s="2">
        <v>89.419998168945312</v>
      </c>
      <c r="K390" s="2">
        <v>646.54998779296875</v>
      </c>
      <c r="L390" s="2">
        <v>672.864013671875</v>
      </c>
      <c r="M390" s="2">
        <v>0.28799998760223389</v>
      </c>
      <c r="N390" s="3">
        <v>2166.889892578125</v>
      </c>
      <c r="O390" s="1">
        <f t="shared" ref="O390:O453" si="82">(B390/B389)-1</f>
        <v>1.0629644951479778E-2</v>
      </c>
      <c r="P390" s="1">
        <f t="shared" si="70"/>
        <v>4.8416258888606123E-3</v>
      </c>
      <c r="Q390" s="1">
        <f t="shared" si="71"/>
        <v>8.5663668106317203E-4</v>
      </c>
      <c r="R390" s="1">
        <f t="shared" si="72"/>
        <v>1.9351329003795215E-2</v>
      </c>
      <c r="S390" s="1">
        <f t="shared" si="73"/>
        <v>2.1478710620578711E-2</v>
      </c>
      <c r="T390" s="1">
        <f t="shared" si="74"/>
        <v>4.2687079129051231E-3</v>
      </c>
      <c r="U390" s="1">
        <f t="shared" si="75"/>
        <v>5.123306671829253E-3</v>
      </c>
      <c r="V390" s="1">
        <f t="shared" si="76"/>
        <v>1.0672116981962354E-2</v>
      </c>
      <c r="W390" s="1">
        <f t="shared" si="77"/>
        <v>-8.7573542128914772E-3</v>
      </c>
      <c r="X390" s="1">
        <f t="shared" si="78"/>
        <v>-2.0837113292512255E-3</v>
      </c>
      <c r="Y390" s="1">
        <f t="shared" si="79"/>
        <v>1.8307488624383916E-2</v>
      </c>
      <c r="Z390" s="1">
        <f t="shared" si="80"/>
        <v>-3.3557114099188379E-2</v>
      </c>
      <c r="AA390" s="24">
        <f t="shared" si="81"/>
        <v>2.3822949878407051E-3</v>
      </c>
    </row>
    <row r="391" spans="1:27" x14ac:dyDescent="0.2">
      <c r="A391" s="18">
        <v>42570</v>
      </c>
      <c r="B391" s="1">
        <v>94.179954528808594</v>
      </c>
      <c r="C391" s="2">
        <v>49.520702362060547</v>
      </c>
      <c r="D391" s="2">
        <v>739.95001220703125</v>
      </c>
      <c r="E391" s="2">
        <v>736.96002197265625</v>
      </c>
      <c r="F391" s="2">
        <v>120.61000061035161</v>
      </c>
      <c r="G391" s="2">
        <v>85.839996337890625</v>
      </c>
      <c r="H391" s="2">
        <v>52.749153137207031</v>
      </c>
      <c r="I391" s="2">
        <v>77.199928283691406</v>
      </c>
      <c r="J391" s="2">
        <v>87.430000305175781</v>
      </c>
      <c r="K391" s="2">
        <v>656.9000244140625</v>
      </c>
      <c r="L391" s="2">
        <v>665.68499755859375</v>
      </c>
      <c r="M391" s="2">
        <v>0.31000000238418579</v>
      </c>
      <c r="N391" s="3">
        <v>2163.780029296875</v>
      </c>
      <c r="O391" s="1">
        <f t="shared" si="82"/>
        <v>4.0066742245636888E-4</v>
      </c>
      <c r="P391" s="1">
        <f t="shared" si="70"/>
        <v>-1.6123038706070125E-2</v>
      </c>
      <c r="Q391" s="1">
        <f t="shared" si="71"/>
        <v>5.2712443710580814E-3</v>
      </c>
      <c r="R391" s="1">
        <f t="shared" si="72"/>
        <v>4.3337138499508487E-3</v>
      </c>
      <c r="S391" s="1">
        <f t="shared" si="73"/>
        <v>1.0387851514103374E-2</v>
      </c>
      <c r="T391" s="1">
        <f t="shared" si="74"/>
        <v>-0.13126203361164934</v>
      </c>
      <c r="U391" s="1">
        <f t="shared" si="75"/>
        <v>1.0383339775547729E-2</v>
      </c>
      <c r="V391" s="1">
        <f t="shared" si="76"/>
        <v>-2.3885494750258696E-3</v>
      </c>
      <c r="W391" s="1">
        <f t="shared" si="77"/>
        <v>-2.2254505753956044E-2</v>
      </c>
      <c r="X391" s="1">
        <f t="shared" si="78"/>
        <v>1.6008099631126926E-2</v>
      </c>
      <c r="Y391" s="1">
        <f t="shared" si="79"/>
        <v>-1.0669341750207062E-2</v>
      </c>
      <c r="Z391" s="1">
        <f t="shared" si="80"/>
        <v>7.6388943503486573E-2</v>
      </c>
      <c r="AA391" s="24">
        <f t="shared" si="81"/>
        <v>-1.4351736522938419E-3</v>
      </c>
    </row>
    <row r="392" spans="1:27" x14ac:dyDescent="0.2">
      <c r="A392" s="18">
        <v>42571</v>
      </c>
      <c r="B392" s="1">
        <v>94.26483154296875</v>
      </c>
      <c r="C392" s="2">
        <v>52.151107788085938</v>
      </c>
      <c r="D392" s="2">
        <v>745.719970703125</v>
      </c>
      <c r="E392" s="2">
        <v>741.19000244140625</v>
      </c>
      <c r="F392" s="2">
        <v>121.9199981689453</v>
      </c>
      <c r="G392" s="2">
        <v>87.910003662109375</v>
      </c>
      <c r="H392" s="2">
        <v>53.439064025878913</v>
      </c>
      <c r="I392" s="2">
        <v>78.338081359863281</v>
      </c>
      <c r="J392" s="2">
        <v>91.150001525878906</v>
      </c>
      <c r="K392" s="2">
        <v>674.4000244140625</v>
      </c>
      <c r="L392" s="2">
        <v>665.01202392578125</v>
      </c>
      <c r="M392" s="2">
        <v>0.31499999761581421</v>
      </c>
      <c r="N392" s="3">
        <v>2173.02001953125</v>
      </c>
      <c r="O392" s="1">
        <f t="shared" si="82"/>
        <v>9.0122165151607092E-4</v>
      </c>
      <c r="P392" s="1">
        <f t="shared" si="70"/>
        <v>5.31172883371831E-2</v>
      </c>
      <c r="Q392" s="1">
        <f t="shared" si="71"/>
        <v>7.7977679585190529E-3</v>
      </c>
      <c r="R392" s="1">
        <f t="shared" si="72"/>
        <v>5.7397692447784809E-3</v>
      </c>
      <c r="S392" s="1">
        <f t="shared" si="73"/>
        <v>1.0861433976987023E-2</v>
      </c>
      <c r="T392" s="1">
        <f t="shared" si="74"/>
        <v>2.4114718226112331E-2</v>
      </c>
      <c r="U392" s="1">
        <f t="shared" si="75"/>
        <v>1.3079089381346831E-2</v>
      </c>
      <c r="V392" s="1">
        <f t="shared" si="76"/>
        <v>1.4742929190159737E-2</v>
      </c>
      <c r="W392" s="1">
        <f t="shared" si="77"/>
        <v>4.2548338187331503E-2</v>
      </c>
      <c r="X392" s="1">
        <f t="shared" si="78"/>
        <v>2.6640279113415266E-2</v>
      </c>
      <c r="Y392" s="1">
        <f t="shared" si="79"/>
        <v>-1.0109490754345307E-3</v>
      </c>
      <c r="Z392" s="1">
        <f t="shared" si="80"/>
        <v>1.6129016752173708E-2</v>
      </c>
      <c r="AA392" s="24">
        <f t="shared" si="81"/>
        <v>4.2703001734318846E-3</v>
      </c>
    </row>
    <row r="393" spans="1:27" x14ac:dyDescent="0.2">
      <c r="A393" s="18">
        <v>42572</v>
      </c>
      <c r="B393" s="1">
        <v>93.765029907226562</v>
      </c>
      <c r="C393" s="2">
        <v>52.048507690429688</v>
      </c>
      <c r="D393" s="2">
        <v>744.42999267578125</v>
      </c>
      <c r="E393" s="2">
        <v>738.6300048828125</v>
      </c>
      <c r="F393" s="2">
        <v>120.61000061035161</v>
      </c>
      <c r="G393" s="2">
        <v>85.989997863769531</v>
      </c>
      <c r="H393" s="2">
        <v>52.453472137451172</v>
      </c>
      <c r="I393" s="2">
        <v>78.435356140136719</v>
      </c>
      <c r="J393" s="2">
        <v>93.209999084472656</v>
      </c>
      <c r="K393" s="2">
        <v>683.8499755859375</v>
      </c>
      <c r="L393" s="2">
        <v>650.6190185546875</v>
      </c>
      <c r="M393" s="2">
        <v>0.30300000309944147</v>
      </c>
      <c r="N393" s="3">
        <v>2165.169921875</v>
      </c>
      <c r="O393" s="1">
        <f t="shared" si="82"/>
        <v>-5.3021007682421128E-3</v>
      </c>
      <c r="P393" s="1">
        <f t="shared" si="70"/>
        <v>-1.9673618070236154E-3</v>
      </c>
      <c r="Q393" s="1">
        <f t="shared" si="71"/>
        <v>-1.7298424046864325E-3</v>
      </c>
      <c r="R393" s="1">
        <f t="shared" si="72"/>
        <v>-3.4539019012147509E-3</v>
      </c>
      <c r="S393" s="1">
        <f t="shared" si="73"/>
        <v>-1.0744730792879631E-2</v>
      </c>
      <c r="T393" s="1">
        <f t="shared" si="74"/>
        <v>-2.1840583760177834E-2</v>
      </c>
      <c r="U393" s="1">
        <f t="shared" si="75"/>
        <v>-1.8443285008705401E-2</v>
      </c>
      <c r="V393" s="1">
        <f t="shared" si="76"/>
        <v>1.241730440481259E-3</v>
      </c>
      <c r="W393" s="1">
        <f t="shared" si="77"/>
        <v>2.2600082546448297E-2</v>
      </c>
      <c r="X393" s="1">
        <f t="shared" si="78"/>
        <v>1.4012382606429119E-2</v>
      </c>
      <c r="Y393" s="1">
        <f t="shared" si="79"/>
        <v>-2.1643225766245777E-2</v>
      </c>
      <c r="Z393" s="1">
        <f t="shared" si="80"/>
        <v>-3.8095220975234323E-2</v>
      </c>
      <c r="AA393" s="24">
        <f t="shared" si="81"/>
        <v>-3.6125289162974861E-3</v>
      </c>
    </row>
    <row r="394" spans="1:27" x14ac:dyDescent="0.2">
      <c r="A394" s="18">
        <v>42573</v>
      </c>
      <c r="B394" s="1">
        <v>93.038894653320312</v>
      </c>
      <c r="C394" s="2">
        <v>52.766742706298828</v>
      </c>
      <c r="D394" s="2">
        <v>744.8599853515625</v>
      </c>
      <c r="E394" s="2">
        <v>742.739990234375</v>
      </c>
      <c r="F394" s="2">
        <v>121</v>
      </c>
      <c r="G394" s="2">
        <v>85.889999389648438</v>
      </c>
      <c r="H394" s="2">
        <v>53.882587432861328</v>
      </c>
      <c r="I394" s="2">
        <v>78.162986755371094</v>
      </c>
      <c r="J394" s="2">
        <v>93.889999389648438</v>
      </c>
      <c r="K394" s="2">
        <v>684.45001220703125</v>
      </c>
      <c r="L394" s="2">
        <v>655.5560302734375</v>
      </c>
      <c r="M394" s="2">
        <v>0.30300000309944147</v>
      </c>
      <c r="N394" s="3">
        <v>2175.030029296875</v>
      </c>
      <c r="O394" s="1">
        <f t="shared" si="82"/>
        <v>-7.744201165665987E-3</v>
      </c>
      <c r="P394" s="1">
        <f t="shared" si="70"/>
        <v>1.379933926522936E-2</v>
      </c>
      <c r="Q394" s="1">
        <f t="shared" si="71"/>
        <v>5.7761331490113754E-4</v>
      </c>
      <c r="R394" s="1">
        <f t="shared" si="72"/>
        <v>5.5643357626862233E-3</v>
      </c>
      <c r="S394" s="1">
        <f t="shared" si="73"/>
        <v>3.2335576459230353E-3</v>
      </c>
      <c r="T394" s="1">
        <f t="shared" si="74"/>
        <v>-1.1629082056673345E-3</v>
      </c>
      <c r="U394" s="1">
        <f t="shared" si="75"/>
        <v>2.7245389812618148E-2</v>
      </c>
      <c r="V394" s="1">
        <f t="shared" si="76"/>
        <v>-3.4725332830642941E-3</v>
      </c>
      <c r="W394" s="1">
        <f t="shared" si="77"/>
        <v>7.2953579214127817E-3</v>
      </c>
      <c r="X394" s="1">
        <f t="shared" si="78"/>
        <v>8.7743897421299621E-4</v>
      </c>
      <c r="Y394" s="1">
        <f t="shared" si="79"/>
        <v>7.5881761491038979E-3</v>
      </c>
      <c r="Z394" s="1">
        <f t="shared" si="80"/>
        <v>0</v>
      </c>
      <c r="AA394" s="24">
        <f t="shared" si="81"/>
        <v>4.553964713003289E-3</v>
      </c>
    </row>
    <row r="395" spans="1:27" x14ac:dyDescent="0.2">
      <c r="A395" s="18">
        <v>42576</v>
      </c>
      <c r="B395" s="1">
        <v>91.794082641601562</v>
      </c>
      <c r="C395" s="2">
        <v>52.915969848632812</v>
      </c>
      <c r="D395" s="2">
        <v>739.6099853515625</v>
      </c>
      <c r="E395" s="2">
        <v>739.77001953125</v>
      </c>
      <c r="F395" s="2">
        <v>121.629997253418</v>
      </c>
      <c r="G395" s="2">
        <v>87.660003662109375</v>
      </c>
      <c r="H395" s="2">
        <v>54.878036499023438</v>
      </c>
      <c r="I395" s="2">
        <v>77.530670166015625</v>
      </c>
      <c r="J395" s="2">
        <v>95.769996643066406</v>
      </c>
      <c r="K395" s="2">
        <v>687.1500244140625</v>
      </c>
      <c r="L395" s="2">
        <v>651.78399658203125</v>
      </c>
      <c r="M395" s="2">
        <v>0.29800000786781311</v>
      </c>
      <c r="N395" s="3">
        <v>2168.47998046875</v>
      </c>
      <c r="O395" s="1">
        <f t="shared" si="82"/>
        <v>-1.3379479800970762E-2</v>
      </c>
      <c r="P395" s="1">
        <f t="shared" si="70"/>
        <v>2.8280529492712425E-3</v>
      </c>
      <c r="Q395" s="1">
        <f t="shared" si="71"/>
        <v>-7.0483045179585702E-3</v>
      </c>
      <c r="R395" s="1">
        <f t="shared" si="72"/>
        <v>-3.9986680967424304E-3</v>
      </c>
      <c r="S395" s="1">
        <f t="shared" si="73"/>
        <v>5.2065888712231612E-3</v>
      </c>
      <c r="T395" s="1">
        <f t="shared" si="74"/>
        <v>2.0607803993933471E-2</v>
      </c>
      <c r="U395" s="1">
        <f t="shared" si="75"/>
        <v>1.8474411003414737E-2</v>
      </c>
      <c r="V395" s="1">
        <f t="shared" si="76"/>
        <v>-8.0897188759488925E-3</v>
      </c>
      <c r="W395" s="1">
        <f t="shared" si="77"/>
        <v>2.0023402552340919E-2</v>
      </c>
      <c r="X395" s="1">
        <f t="shared" si="78"/>
        <v>3.9447909399912273E-3</v>
      </c>
      <c r="Y395" s="1">
        <f t="shared" si="79"/>
        <v>-5.7539455320591015E-3</v>
      </c>
      <c r="Z395" s="1">
        <f t="shared" si="80"/>
        <v>-1.6501634259018183E-2</v>
      </c>
      <c r="AA395" s="24">
        <f t="shared" si="81"/>
        <v>-3.0114751244342264E-3</v>
      </c>
    </row>
    <row r="396" spans="1:27" x14ac:dyDescent="0.2">
      <c r="A396" s="18">
        <v>42577</v>
      </c>
      <c r="B396" s="1">
        <v>91.162269592285156</v>
      </c>
      <c r="C396" s="2">
        <v>52.943954467773438</v>
      </c>
      <c r="D396" s="2">
        <v>735.59002685546875</v>
      </c>
      <c r="E396" s="2">
        <v>738.41998291015625</v>
      </c>
      <c r="F396" s="2">
        <v>121.2200012207031</v>
      </c>
      <c r="G396" s="2">
        <v>91.410003662109375</v>
      </c>
      <c r="H396" s="2">
        <v>55.814357757568359</v>
      </c>
      <c r="I396" s="2">
        <v>77.49176025390625</v>
      </c>
      <c r="J396" s="2">
        <v>94.980003356933594</v>
      </c>
      <c r="K396" s="2">
        <v>691.20001220703125</v>
      </c>
      <c r="L396" s="2">
        <v>654.35198974609375</v>
      </c>
      <c r="M396" s="2">
        <v>0.30799999833106989</v>
      </c>
      <c r="N396" s="3">
        <v>2169.179931640625</v>
      </c>
      <c r="O396" s="1">
        <f t="shared" si="82"/>
        <v>-6.8829387596065494E-3</v>
      </c>
      <c r="P396" s="1">
        <f t="shared" si="70"/>
        <v>5.2885016037085286E-4</v>
      </c>
      <c r="Q396" s="1">
        <f t="shared" si="71"/>
        <v>-5.4352409725552109E-3</v>
      </c>
      <c r="R396" s="1">
        <f t="shared" si="72"/>
        <v>-1.8249409755064505E-3</v>
      </c>
      <c r="S396" s="1">
        <f t="shared" si="73"/>
        <v>-3.3708463534753985E-3</v>
      </c>
      <c r="T396" s="1">
        <f t="shared" si="74"/>
        <v>4.2778916761794683E-2</v>
      </c>
      <c r="U396" s="1">
        <f t="shared" si="75"/>
        <v>1.7061857862964658E-2</v>
      </c>
      <c r="V396" s="1">
        <f t="shared" si="76"/>
        <v>-5.0186477204516855E-4</v>
      </c>
      <c r="W396" s="1">
        <f t="shared" si="77"/>
        <v>-8.2488599125372097E-3</v>
      </c>
      <c r="X396" s="1">
        <f t="shared" si="78"/>
        <v>5.8938916525865803E-3</v>
      </c>
      <c r="Y396" s="1">
        <f t="shared" si="79"/>
        <v>3.9399451007222641E-3</v>
      </c>
      <c r="Z396" s="1">
        <f t="shared" si="80"/>
        <v>3.3557014091397441E-2</v>
      </c>
      <c r="AA396" s="24">
        <f t="shared" si="81"/>
        <v>3.2278424434606379E-4</v>
      </c>
    </row>
    <row r="397" spans="1:27" x14ac:dyDescent="0.2">
      <c r="A397" s="18">
        <v>42578</v>
      </c>
      <c r="B397" s="1">
        <v>97.084442138671875</v>
      </c>
      <c r="C397" s="2">
        <v>52.412281036376953</v>
      </c>
      <c r="D397" s="2">
        <v>736.66998291015625</v>
      </c>
      <c r="E397" s="2">
        <v>741.77001953125</v>
      </c>
      <c r="F397" s="2">
        <v>123.3399963378906</v>
      </c>
      <c r="G397" s="2">
        <v>92.040000915527344</v>
      </c>
      <c r="H397" s="2">
        <v>55.252567291259773</v>
      </c>
      <c r="I397" s="2">
        <v>75.85748291015625</v>
      </c>
      <c r="J397" s="2">
        <v>96.010002136230469</v>
      </c>
      <c r="K397" s="2">
        <v>702.29998779296875</v>
      </c>
      <c r="L397" s="2">
        <v>655.03497314453125</v>
      </c>
      <c r="M397" s="2">
        <v>0.28299999237060552</v>
      </c>
      <c r="N397" s="3">
        <v>2166.580078125</v>
      </c>
      <c r="O397" s="1">
        <f t="shared" si="82"/>
        <v>6.4962978355772583E-2</v>
      </c>
      <c r="P397" s="1">
        <f t="shared" si="70"/>
        <v>-1.0042193423993484E-2</v>
      </c>
      <c r="Q397" s="1">
        <f t="shared" si="71"/>
        <v>1.4681493974355586E-3</v>
      </c>
      <c r="R397" s="1">
        <f t="shared" si="72"/>
        <v>4.5367632223209942E-3</v>
      </c>
      <c r="S397" s="1">
        <f t="shared" si="73"/>
        <v>1.7488822767190548E-2</v>
      </c>
      <c r="T397" s="1">
        <f t="shared" si="74"/>
        <v>6.8919946196119852E-3</v>
      </c>
      <c r="U397" s="1">
        <f t="shared" si="75"/>
        <v>-1.0065339616532776E-2</v>
      </c>
      <c r="V397" s="1">
        <f t="shared" si="76"/>
        <v>-2.1089691838141134E-2</v>
      </c>
      <c r="W397" s="1">
        <f t="shared" si="77"/>
        <v>1.0844375056780597E-2</v>
      </c>
      <c r="X397" s="1">
        <f t="shared" si="78"/>
        <v>1.6058992172894859E-2</v>
      </c>
      <c r="Y397" s="1">
        <f t="shared" si="79"/>
        <v>1.043755362771126E-3</v>
      </c>
      <c r="Z397" s="1">
        <f t="shared" si="80"/>
        <v>-8.1168850960810057E-2</v>
      </c>
      <c r="AA397" s="24">
        <f t="shared" si="81"/>
        <v>-1.1985421207814095E-3</v>
      </c>
    </row>
    <row r="398" spans="1:27" x14ac:dyDescent="0.2">
      <c r="A398" s="18">
        <v>42579</v>
      </c>
      <c r="B398" s="1">
        <v>98.395256042480469</v>
      </c>
      <c r="C398" s="2">
        <v>52.430938720703118</v>
      </c>
      <c r="D398" s="2">
        <v>752.6099853515625</v>
      </c>
      <c r="E398" s="2">
        <v>745.90997314453125</v>
      </c>
      <c r="F398" s="2">
        <v>125</v>
      </c>
      <c r="G398" s="2">
        <v>91.650001525878906</v>
      </c>
      <c r="H398" s="2">
        <v>55.370841979980469</v>
      </c>
      <c r="I398" s="2">
        <v>75.760215759277344</v>
      </c>
      <c r="J398" s="2">
        <v>96.209999084472656</v>
      </c>
      <c r="K398" s="2">
        <v>697.3499755859375</v>
      </c>
      <c r="L398" s="2">
        <v>656.99200439453125</v>
      </c>
      <c r="M398" s="2">
        <v>0.2199999988079071</v>
      </c>
      <c r="N398" s="3">
        <v>2170.06005859375</v>
      </c>
      <c r="O398" s="1">
        <f t="shared" si="82"/>
        <v>1.3501791584034306E-2</v>
      </c>
      <c r="P398" s="1">
        <f t="shared" si="70"/>
        <v>3.5597924679553472E-4</v>
      </c>
      <c r="Q398" s="1">
        <f t="shared" si="71"/>
        <v>2.163791495675782E-2</v>
      </c>
      <c r="R398" s="1">
        <f t="shared" si="72"/>
        <v>5.5811821781330817E-3</v>
      </c>
      <c r="S398" s="1">
        <f t="shared" si="73"/>
        <v>1.345876205121499E-2</v>
      </c>
      <c r="T398" s="1">
        <f t="shared" si="74"/>
        <v>-4.2372814620718069E-3</v>
      </c>
      <c r="U398" s="1">
        <f t="shared" si="75"/>
        <v>2.140618880154932E-3</v>
      </c>
      <c r="V398" s="1">
        <f t="shared" si="76"/>
        <v>-1.2822354123469548E-3</v>
      </c>
      <c r="W398" s="1">
        <f t="shared" si="77"/>
        <v>2.0830845098660511E-3</v>
      </c>
      <c r="X398" s="1">
        <f t="shared" si="78"/>
        <v>-7.0482874741134571E-3</v>
      </c>
      <c r="Y398" s="1">
        <f t="shared" si="79"/>
        <v>2.987674445236399E-3</v>
      </c>
      <c r="Z398" s="1">
        <f t="shared" si="80"/>
        <v>-0.22261482424422163</v>
      </c>
      <c r="AA398" s="24">
        <f t="shared" si="81"/>
        <v>1.6062090221755643E-3</v>
      </c>
    </row>
    <row r="399" spans="1:27" x14ac:dyDescent="0.2">
      <c r="A399" s="18">
        <v>42580</v>
      </c>
      <c r="B399" s="1">
        <v>98.272682189941406</v>
      </c>
      <c r="C399" s="2">
        <v>52.869335174560547</v>
      </c>
      <c r="D399" s="2">
        <v>758.80999755859375</v>
      </c>
      <c r="E399" s="2">
        <v>768.78997802734375</v>
      </c>
      <c r="F399" s="2">
        <v>123.94000244140619</v>
      </c>
      <c r="G399" s="2">
        <v>91.25</v>
      </c>
      <c r="H399" s="2">
        <v>56.277580261230469</v>
      </c>
      <c r="I399" s="2">
        <v>75.0306396484375</v>
      </c>
      <c r="J399" s="2">
        <v>97</v>
      </c>
      <c r="K399" s="2">
        <v>708.45001220703125</v>
      </c>
      <c r="L399" s="2">
        <v>655.0469970703125</v>
      </c>
      <c r="M399" s="2">
        <v>0.239999994635582</v>
      </c>
      <c r="N399" s="3">
        <v>2173.60009765625</v>
      </c>
      <c r="O399" s="1">
        <f t="shared" si="82"/>
        <v>-1.2457292909135997E-3</v>
      </c>
      <c r="P399" s="1">
        <f t="shared" si="70"/>
        <v>8.3614076832143613E-3</v>
      </c>
      <c r="Q399" s="1">
        <f t="shared" si="71"/>
        <v>8.2380148120611008E-3</v>
      </c>
      <c r="R399" s="1">
        <f t="shared" si="72"/>
        <v>3.0673949546963897E-2</v>
      </c>
      <c r="S399" s="1">
        <f t="shared" si="73"/>
        <v>-8.4799804687504254E-3</v>
      </c>
      <c r="T399" s="1">
        <f t="shared" si="74"/>
        <v>-4.3644464726599885E-3</v>
      </c>
      <c r="U399" s="1">
        <f t="shared" si="75"/>
        <v>1.6375735835439054E-2</v>
      </c>
      <c r="V399" s="1">
        <f t="shared" si="76"/>
        <v>-9.6300690742225914E-3</v>
      </c>
      <c r="W399" s="1">
        <f t="shared" si="77"/>
        <v>8.2112142505450514E-3</v>
      </c>
      <c r="X399" s="1">
        <f t="shared" si="78"/>
        <v>1.5917454663660235E-2</v>
      </c>
      <c r="Y399" s="1">
        <f t="shared" si="79"/>
        <v>-2.9604733561579E-3</v>
      </c>
      <c r="Z399" s="1">
        <f t="shared" si="80"/>
        <v>9.0909072436577087E-2</v>
      </c>
      <c r="AA399" s="24">
        <f t="shared" si="81"/>
        <v>1.6313092573088106E-3</v>
      </c>
    </row>
    <row r="400" spans="1:27" x14ac:dyDescent="0.2">
      <c r="A400" s="18">
        <v>42583</v>
      </c>
      <c r="B400" s="1">
        <v>100.00783538818359</v>
      </c>
      <c r="C400" s="2">
        <v>52.77606201171875</v>
      </c>
      <c r="D400" s="2">
        <v>767.739990234375</v>
      </c>
      <c r="E400" s="2">
        <v>772.8800048828125</v>
      </c>
      <c r="F400" s="2">
        <v>124.30999755859381</v>
      </c>
      <c r="G400" s="2">
        <v>94.370002746582031</v>
      </c>
      <c r="H400" s="2">
        <v>55.912914276123047</v>
      </c>
      <c r="I400" s="2">
        <v>73.464447021484375</v>
      </c>
      <c r="J400" s="2">
        <v>98.199996948242188</v>
      </c>
      <c r="K400" s="2">
        <v>714.95001220703125</v>
      </c>
      <c r="L400" s="2">
        <v>547.46502685546875</v>
      </c>
      <c r="M400" s="2">
        <v>0.23800000548362729</v>
      </c>
      <c r="N400" s="3">
        <v>2170.840087890625</v>
      </c>
      <c r="O400" s="1">
        <f t="shared" si="82"/>
        <v>1.7656516130174271E-2</v>
      </c>
      <c r="P400" s="1">
        <f t="shared" si="70"/>
        <v>-1.764220460382826E-3</v>
      </c>
      <c r="Q400" s="1">
        <f t="shared" si="71"/>
        <v>1.1768417264549358E-2</v>
      </c>
      <c r="R400" s="1">
        <f t="shared" si="72"/>
        <v>5.3200834719040468E-3</v>
      </c>
      <c r="S400" s="1">
        <f t="shared" si="73"/>
        <v>2.9852760198429973E-3</v>
      </c>
      <c r="T400" s="1">
        <f t="shared" si="74"/>
        <v>3.4191810921446963E-2</v>
      </c>
      <c r="U400" s="1">
        <f t="shared" si="75"/>
        <v>-6.4797737112133325E-3</v>
      </c>
      <c r="V400" s="1">
        <f t="shared" si="76"/>
        <v>-2.0874040715788356E-2</v>
      </c>
      <c r="W400" s="1">
        <f t="shared" si="77"/>
        <v>1.2371102559197711E-2</v>
      </c>
      <c r="X400" s="1">
        <f t="shared" si="78"/>
        <v>9.1749592603584951E-3</v>
      </c>
      <c r="Y400" s="1">
        <f t="shared" si="79"/>
        <v>-0.16423549866803822</v>
      </c>
      <c r="Z400" s="1">
        <f t="shared" si="80"/>
        <v>-8.3332883194081608E-3</v>
      </c>
      <c r="AA400" s="24">
        <f t="shared" si="81"/>
        <v>-1.2697872845152114E-3</v>
      </c>
    </row>
    <row r="401" spans="1:27" x14ac:dyDescent="0.2">
      <c r="A401" s="18">
        <v>42584</v>
      </c>
      <c r="B401" s="1">
        <v>98.527305603027344</v>
      </c>
      <c r="C401" s="2">
        <v>52.77606201171875</v>
      </c>
      <c r="D401" s="2">
        <v>760.58001708984375</v>
      </c>
      <c r="E401" s="2">
        <v>771.07000732421875</v>
      </c>
      <c r="F401" s="2">
        <v>123.0899963378906</v>
      </c>
      <c r="G401" s="2">
        <v>93.55999755859375</v>
      </c>
      <c r="H401" s="2">
        <v>55.232845306396477</v>
      </c>
      <c r="I401" s="2">
        <v>72.997512817382812</v>
      </c>
      <c r="J401" s="2">
        <v>99.139999389648438</v>
      </c>
      <c r="K401" s="2">
        <v>716.4000244140625</v>
      </c>
      <c r="L401" s="2">
        <v>566.35498046875</v>
      </c>
      <c r="M401" s="2">
        <v>0.2800000011920929</v>
      </c>
      <c r="N401" s="3">
        <v>2157.030029296875</v>
      </c>
      <c r="O401" s="1">
        <f t="shared" si="82"/>
        <v>-1.4804137889891544E-2</v>
      </c>
      <c r="P401" s="1">
        <f t="shared" si="70"/>
        <v>0</v>
      </c>
      <c r="Q401" s="1">
        <f t="shared" si="71"/>
        <v>-9.3260390700052875E-3</v>
      </c>
      <c r="R401" s="1">
        <f t="shared" si="72"/>
        <v>-2.3418868998534847E-3</v>
      </c>
      <c r="S401" s="1">
        <f t="shared" si="73"/>
        <v>-9.8141842543931768E-3</v>
      </c>
      <c r="T401" s="1">
        <f t="shared" si="74"/>
        <v>-8.5832909231066123E-3</v>
      </c>
      <c r="U401" s="1">
        <f t="shared" si="75"/>
        <v>-1.2163003458701582E-2</v>
      </c>
      <c r="V401" s="1">
        <f t="shared" si="76"/>
        <v>-6.3559207621206593E-3</v>
      </c>
      <c r="W401" s="1">
        <f t="shared" si="77"/>
        <v>9.5723265847116323E-3</v>
      </c>
      <c r="X401" s="1">
        <f t="shared" si="78"/>
        <v>2.02813089345244E-3</v>
      </c>
      <c r="Y401" s="1">
        <f t="shared" si="79"/>
        <v>3.450440244883124E-2</v>
      </c>
      <c r="Z401" s="1">
        <f t="shared" si="80"/>
        <v>0.17647056613767553</v>
      </c>
      <c r="AA401" s="24">
        <f t="shared" si="81"/>
        <v>-6.3616194812253779E-3</v>
      </c>
    </row>
    <row r="402" spans="1:27" x14ac:dyDescent="0.2">
      <c r="A402" s="18">
        <v>42585</v>
      </c>
      <c r="B402" s="1">
        <v>99.762664794921875</v>
      </c>
      <c r="C402" s="2">
        <v>53.139846801757812</v>
      </c>
      <c r="D402" s="2">
        <v>754.6400146484375</v>
      </c>
      <c r="E402" s="2">
        <v>773.17999267578125</v>
      </c>
      <c r="F402" s="2">
        <v>122.5100021362305</v>
      </c>
      <c r="G402" s="2">
        <v>93.099998474121094</v>
      </c>
      <c r="H402" s="2">
        <v>55.380687713623047</v>
      </c>
      <c r="I402" s="2">
        <v>73.649276733398438</v>
      </c>
      <c r="J402" s="2">
        <v>100.44000244140619</v>
      </c>
      <c r="K402" s="2">
        <v>712.54998779296875</v>
      </c>
      <c r="L402" s="2">
        <v>578.28900146484375</v>
      </c>
      <c r="M402" s="2">
        <v>0.26800000667572021</v>
      </c>
      <c r="N402" s="3">
        <v>2163.7900390625</v>
      </c>
      <c r="O402" s="1">
        <f t="shared" si="82"/>
        <v>1.2538241904958447E-2</v>
      </c>
      <c r="P402" s="1">
        <f t="shared" si="70"/>
        <v>6.8929885287440928E-3</v>
      </c>
      <c r="Q402" s="1">
        <f t="shared" si="71"/>
        <v>-7.8098323752102683E-3</v>
      </c>
      <c r="R402" s="1">
        <f t="shared" si="72"/>
        <v>2.7364381074612698E-3</v>
      </c>
      <c r="S402" s="1">
        <f t="shared" si="73"/>
        <v>-4.7119523837499955E-3</v>
      </c>
      <c r="T402" s="1">
        <f t="shared" si="74"/>
        <v>-4.916621381745645E-3</v>
      </c>
      <c r="U402" s="1">
        <f t="shared" si="75"/>
        <v>2.6767117718893285E-3</v>
      </c>
      <c r="V402" s="1">
        <f t="shared" si="76"/>
        <v>8.9285770276328336E-3</v>
      </c>
      <c r="W402" s="1">
        <f t="shared" si="77"/>
        <v>1.3112800683489745E-2</v>
      </c>
      <c r="X402" s="1">
        <f t="shared" si="78"/>
        <v>-5.3741436207273008E-3</v>
      </c>
      <c r="Y402" s="1">
        <f t="shared" si="79"/>
        <v>2.1071627173149254E-2</v>
      </c>
      <c r="Z402" s="1">
        <f t="shared" si="80"/>
        <v>-4.2857123090296434E-2</v>
      </c>
      <c r="AA402" s="24">
        <f t="shared" si="81"/>
        <v>3.1339432802557354E-3</v>
      </c>
    </row>
    <row r="403" spans="1:27" x14ac:dyDescent="0.2">
      <c r="A403" s="18">
        <v>42586</v>
      </c>
      <c r="B403" s="1">
        <v>100.3789443969727</v>
      </c>
      <c r="C403" s="2">
        <v>53.531604766845703</v>
      </c>
      <c r="D403" s="2">
        <v>760.77001953125</v>
      </c>
      <c r="E403" s="2">
        <v>771.6099853515625</v>
      </c>
      <c r="F403" s="2">
        <v>124.36000061035161</v>
      </c>
      <c r="G403" s="2">
        <v>93.44000244140625</v>
      </c>
      <c r="H403" s="2">
        <v>56.405712127685547</v>
      </c>
      <c r="I403" s="2">
        <v>73.201805114746094</v>
      </c>
      <c r="J403" s="2">
        <v>100.2799987792969</v>
      </c>
      <c r="K403" s="2">
        <v>704.75</v>
      </c>
      <c r="L403" s="2">
        <v>575.04302978515625</v>
      </c>
      <c r="M403" s="2">
        <v>0.24799999594688421</v>
      </c>
      <c r="N403" s="3">
        <v>2164.25</v>
      </c>
      <c r="O403" s="1">
        <f t="shared" si="82"/>
        <v>6.1774573014632406E-3</v>
      </c>
      <c r="P403" s="1">
        <f t="shared" si="70"/>
        <v>7.3722072731856603E-3</v>
      </c>
      <c r="Q403" s="1">
        <f t="shared" si="71"/>
        <v>8.1230848667206423E-3</v>
      </c>
      <c r="R403" s="1">
        <f t="shared" si="72"/>
        <v>-2.0305845198934636E-3</v>
      </c>
      <c r="S403" s="1">
        <f t="shared" si="73"/>
        <v>1.5100795378845122E-2</v>
      </c>
      <c r="T403" s="1">
        <f t="shared" si="74"/>
        <v>3.6520297836488691E-3</v>
      </c>
      <c r="U403" s="1">
        <f t="shared" si="75"/>
        <v>1.850869782193687E-2</v>
      </c>
      <c r="V403" s="1">
        <f t="shared" si="76"/>
        <v>-6.0757096131729416E-3</v>
      </c>
      <c r="W403" s="1">
        <f t="shared" si="77"/>
        <v>-1.593027262246749E-3</v>
      </c>
      <c r="X403" s="1">
        <f t="shared" si="78"/>
        <v>-1.0946583294637602E-2</v>
      </c>
      <c r="Y403" s="1">
        <f t="shared" si="79"/>
        <v>-5.6130614130049938E-3</v>
      </c>
      <c r="Z403" s="1">
        <f t="shared" si="80"/>
        <v>-7.4626903845700254E-2</v>
      </c>
      <c r="AA403" s="24">
        <f t="shared" si="81"/>
        <v>2.1257188969192597E-4</v>
      </c>
    </row>
    <row r="404" spans="1:27" x14ac:dyDescent="0.2">
      <c r="A404" s="18">
        <v>42587</v>
      </c>
      <c r="B404" s="1">
        <v>101.9054336547852</v>
      </c>
      <c r="C404" s="2">
        <v>54.063278198242188</v>
      </c>
      <c r="D404" s="2">
        <v>765.97998046875</v>
      </c>
      <c r="E404" s="2">
        <v>782.219970703125</v>
      </c>
      <c r="F404" s="2">
        <v>125.15000152587891</v>
      </c>
      <c r="G404" s="2">
        <v>97.029998779296875</v>
      </c>
      <c r="H404" s="2">
        <v>57.361740112304688</v>
      </c>
      <c r="I404" s="2">
        <v>73.775733947753906</v>
      </c>
      <c r="J404" s="2">
        <v>102.4300003051758</v>
      </c>
      <c r="K404" s="2">
        <v>695.04998779296875</v>
      </c>
      <c r="L404" s="2">
        <v>587.77801513671875</v>
      </c>
      <c r="M404" s="2">
        <v>0.25</v>
      </c>
      <c r="N404" s="3">
        <v>2182.8701171875</v>
      </c>
      <c r="O404" s="1">
        <f t="shared" si="82"/>
        <v>1.5207265497589217E-2</v>
      </c>
      <c r="P404" s="1">
        <f t="shared" si="70"/>
        <v>9.9319539123132738E-3</v>
      </c>
      <c r="Q404" s="1">
        <f t="shared" si="71"/>
        <v>6.8482732018149139E-3</v>
      </c>
      <c r="R404" s="1">
        <f t="shared" si="72"/>
        <v>1.3750451073709646E-2</v>
      </c>
      <c r="S404" s="1">
        <f t="shared" si="73"/>
        <v>6.352532258363075E-3</v>
      </c>
      <c r="T404" s="1">
        <f t="shared" si="74"/>
        <v>3.8420336516384657E-2</v>
      </c>
      <c r="U404" s="1">
        <f t="shared" si="75"/>
        <v>1.6949134202135063E-2</v>
      </c>
      <c r="V404" s="1">
        <f t="shared" si="76"/>
        <v>7.8403644842932607E-3</v>
      </c>
      <c r="W404" s="1">
        <f t="shared" si="77"/>
        <v>2.1439983566521104E-2</v>
      </c>
      <c r="X404" s="1">
        <f t="shared" si="78"/>
        <v>-1.3763763330303269E-2</v>
      </c>
      <c r="Y404" s="1">
        <f t="shared" si="79"/>
        <v>2.2146143317866906E-2</v>
      </c>
      <c r="Z404" s="1">
        <f t="shared" si="80"/>
        <v>8.0645326040413856E-3</v>
      </c>
      <c r="AA404" s="24">
        <f t="shared" si="81"/>
        <v>8.6034964479611009E-3</v>
      </c>
    </row>
    <row r="405" spans="1:27" x14ac:dyDescent="0.2">
      <c r="A405" s="18">
        <v>42590</v>
      </c>
      <c r="B405" s="1">
        <v>102.74928283691411</v>
      </c>
      <c r="C405" s="2">
        <v>54.156562805175781</v>
      </c>
      <c r="D405" s="2">
        <v>766.55999755859375</v>
      </c>
      <c r="E405" s="2">
        <v>781.760009765625</v>
      </c>
      <c r="F405" s="2">
        <v>125.2600021362305</v>
      </c>
      <c r="G405" s="2">
        <v>95.110000610351562</v>
      </c>
      <c r="H405" s="2">
        <v>57.893966674804688</v>
      </c>
      <c r="I405" s="2">
        <v>74.174568176269531</v>
      </c>
      <c r="J405" s="2">
        <v>102.4700012207031</v>
      </c>
      <c r="K405" s="2">
        <v>692.04998779296875</v>
      </c>
      <c r="L405" s="2">
        <v>587.801025390625</v>
      </c>
      <c r="M405" s="2">
        <v>0.25</v>
      </c>
      <c r="N405" s="3">
        <v>2180.889892578125</v>
      </c>
      <c r="O405" s="1">
        <f t="shared" si="82"/>
        <v>8.2807084162708211E-3</v>
      </c>
      <c r="P405" s="1">
        <f t="shared" ref="P405:P468" si="83">(C405/C404)-1</f>
        <v>1.7254707824325699E-3</v>
      </c>
      <c r="Q405" s="1">
        <f t="shared" ref="Q405:Q468" si="84">(D405/D404)-1</f>
        <v>7.5722225728247494E-4</v>
      </c>
      <c r="R405" s="1">
        <f t="shared" ref="R405:R468" si="85">(E405/E404)-1</f>
        <v>-5.8801993649759687E-4</v>
      </c>
      <c r="S405" s="1">
        <f t="shared" ref="S405:S468" si="86">(F405/F404)-1</f>
        <v>8.7895013192507143E-4</v>
      </c>
      <c r="T405" s="1">
        <f t="shared" ref="T405:T468" si="87">(G405/G404)-1</f>
        <v>-1.9787675905392099E-2</v>
      </c>
      <c r="U405" s="1">
        <f t="shared" ref="U405:U468" si="88">(H405/H404)-1</f>
        <v>9.2784242852115284E-3</v>
      </c>
      <c r="V405" s="1">
        <f t="shared" ref="V405:V468" si="89">(I405/I404)-1</f>
        <v>5.4060353882492418E-3</v>
      </c>
      <c r="W405" s="1">
        <f t="shared" ref="W405:W468" si="90">(J405/J404)-1</f>
        <v>3.9051952951396629E-4</v>
      </c>
      <c r="X405" s="1">
        <f t="shared" ref="X405:X468" si="91">(K405/K404)-1</f>
        <v>-4.3162363178022023E-3</v>
      </c>
      <c r="Y405" s="1">
        <f t="shared" ref="Y405:Y468" si="92">(L405/L404)-1</f>
        <v>3.9147864182798031E-5</v>
      </c>
      <c r="Z405" s="1">
        <f t="shared" ref="Z405:Z468" si="93">(M405/M404)-1</f>
        <v>0</v>
      </c>
      <c r="AA405" s="24">
        <f t="shared" ref="AA405:AA468" si="94">(N405/N404)-1</f>
        <v>-9.0716556783798641E-4</v>
      </c>
    </row>
    <row r="406" spans="1:27" x14ac:dyDescent="0.2">
      <c r="A406" s="18">
        <v>42591</v>
      </c>
      <c r="B406" s="1">
        <v>103.1664505004883</v>
      </c>
      <c r="C406" s="2">
        <v>54.287143707275391</v>
      </c>
      <c r="D406" s="2">
        <v>768.30999755859375</v>
      </c>
      <c r="E406" s="2">
        <v>784.260009765625</v>
      </c>
      <c r="F406" s="2">
        <v>125.05999755859381</v>
      </c>
      <c r="G406" s="2">
        <v>93.989997863769531</v>
      </c>
      <c r="H406" s="2">
        <v>58.04180908203125</v>
      </c>
      <c r="I406" s="2">
        <v>74.067573547363281</v>
      </c>
      <c r="J406" s="2">
        <v>102.8300018310547</v>
      </c>
      <c r="K406" s="2">
        <v>693.0999755859375</v>
      </c>
      <c r="L406" s="2">
        <v>592.10302734375</v>
      </c>
      <c r="M406" s="2">
        <v>0.29300001263618469</v>
      </c>
      <c r="N406" s="3">
        <v>2181.739990234375</v>
      </c>
      <c r="O406" s="1">
        <f t="shared" si="82"/>
        <v>4.060054260780932E-3</v>
      </c>
      <c r="P406" s="1">
        <f t="shared" si="83"/>
        <v>2.4111741095786954E-3</v>
      </c>
      <c r="Q406" s="1">
        <f t="shared" si="84"/>
        <v>2.2829263274546374E-3</v>
      </c>
      <c r="R406" s="1">
        <f t="shared" si="85"/>
        <v>3.1979123628356199E-3</v>
      </c>
      <c r="S406" s="1">
        <f t="shared" si="86"/>
        <v>-1.5967154257203742E-3</v>
      </c>
      <c r="T406" s="1">
        <f t="shared" si="87"/>
        <v>-1.1775867305168886E-2</v>
      </c>
      <c r="U406" s="1">
        <f t="shared" si="88"/>
        <v>2.5536755506321285E-3</v>
      </c>
      <c r="V406" s="1">
        <f t="shared" si="89"/>
        <v>-1.4424705331884669E-3</v>
      </c>
      <c r="W406" s="1">
        <f t="shared" si="90"/>
        <v>3.5132292969941581E-3</v>
      </c>
      <c r="X406" s="1">
        <f t="shared" si="91"/>
        <v>1.5172138017331971E-3</v>
      </c>
      <c r="Y406" s="1">
        <f t="shared" si="92"/>
        <v>7.3188064792266694E-3</v>
      </c>
      <c r="Z406" s="1">
        <f t="shared" si="93"/>
        <v>0.17200005054473877</v>
      </c>
      <c r="AA406" s="24">
        <f t="shared" si="94"/>
        <v>3.897939364765346E-4</v>
      </c>
    </row>
    <row r="407" spans="1:27" x14ac:dyDescent="0.2">
      <c r="A407" s="18">
        <v>42592</v>
      </c>
      <c r="B407" s="1">
        <v>102.3984832763672</v>
      </c>
      <c r="C407" s="2">
        <v>54.119258880615227</v>
      </c>
      <c r="D407" s="2">
        <v>768.55999755859375</v>
      </c>
      <c r="E407" s="2">
        <v>784.67999267578125</v>
      </c>
      <c r="F407" s="2">
        <v>124.879997253418</v>
      </c>
      <c r="G407" s="2">
        <v>93.930000305175781</v>
      </c>
      <c r="H407" s="2">
        <v>57.667274475097663</v>
      </c>
      <c r="I407" s="2">
        <v>74.3983154296875</v>
      </c>
      <c r="J407" s="2">
        <v>99.699996948242188</v>
      </c>
      <c r="K407" s="2">
        <v>725.1500244140625</v>
      </c>
      <c r="L407" s="2">
        <v>589.1199951171875</v>
      </c>
      <c r="M407" s="2">
        <v>0.27300000190734858</v>
      </c>
      <c r="N407" s="3">
        <v>2175.489990234375</v>
      </c>
      <c r="O407" s="1">
        <f t="shared" si="82"/>
        <v>-7.4439628425275739E-3</v>
      </c>
      <c r="P407" s="1">
        <f t="shared" si="83"/>
        <v>-3.0925337970518774E-3</v>
      </c>
      <c r="Q407" s="1">
        <f t="shared" si="84"/>
        <v>3.2538949225502378E-4</v>
      </c>
      <c r="R407" s="1">
        <f t="shared" si="85"/>
        <v>5.35514886551125E-4</v>
      </c>
      <c r="S407" s="1">
        <f t="shared" si="86"/>
        <v>-1.4393115999500328E-3</v>
      </c>
      <c r="T407" s="1">
        <f t="shared" si="87"/>
        <v>-6.3833982293215463E-4</v>
      </c>
      <c r="U407" s="1">
        <f t="shared" si="88"/>
        <v>-6.4528417162920126E-3</v>
      </c>
      <c r="V407" s="1">
        <f t="shared" si="89"/>
        <v>4.4654072826177948E-3</v>
      </c>
      <c r="W407" s="1">
        <f t="shared" si="90"/>
        <v>-3.0438634903021566E-2</v>
      </c>
      <c r="X407" s="1">
        <f t="shared" si="91"/>
        <v>4.6241595667393165E-2</v>
      </c>
      <c r="Y407" s="1">
        <f t="shared" si="92"/>
        <v>-5.0380290064463429E-3</v>
      </c>
      <c r="Z407" s="1">
        <f t="shared" si="93"/>
        <v>-6.825941933889923E-2</v>
      </c>
      <c r="AA407" s="24">
        <f t="shared" si="94"/>
        <v>-2.8646859974036376E-3</v>
      </c>
    </row>
    <row r="408" spans="1:27" x14ac:dyDescent="0.2">
      <c r="A408" s="18">
        <v>42593</v>
      </c>
      <c r="B408" s="1">
        <v>102.3320999145508</v>
      </c>
      <c r="C408" s="2">
        <v>54.380424499511719</v>
      </c>
      <c r="D408" s="2">
        <v>771.239990234375</v>
      </c>
      <c r="E408" s="2">
        <v>784.8499755859375</v>
      </c>
      <c r="F408" s="2">
        <v>124.90000152587891</v>
      </c>
      <c r="G408" s="2">
        <v>95.889999389648438</v>
      </c>
      <c r="H408" s="2">
        <v>58.840141296386719</v>
      </c>
      <c r="I408" s="2">
        <v>75.020896911621094</v>
      </c>
      <c r="J408" s="2">
        <v>101.2099990844727</v>
      </c>
      <c r="K408" s="2">
        <v>690.54998779296875</v>
      </c>
      <c r="L408" s="2">
        <v>587.55902099609375</v>
      </c>
      <c r="M408" s="2">
        <v>0.27500000596046448</v>
      </c>
      <c r="N408" s="3">
        <v>2185.7900390625</v>
      </c>
      <c r="O408" s="1">
        <f t="shared" si="82"/>
        <v>-6.4828461997079589E-4</v>
      </c>
      <c r="P408" s="1">
        <f t="shared" si="83"/>
        <v>4.8257427078337578E-3</v>
      </c>
      <c r="Q408" s="1">
        <f t="shared" si="84"/>
        <v>3.4870311807724264E-3</v>
      </c>
      <c r="R408" s="1">
        <f t="shared" si="85"/>
        <v>2.16627047640916E-4</v>
      </c>
      <c r="S408" s="1">
        <f t="shared" si="86"/>
        <v>1.6018796365213639E-4</v>
      </c>
      <c r="T408" s="1">
        <f t="shared" si="87"/>
        <v>2.0866592974605247E-2</v>
      </c>
      <c r="U408" s="1">
        <f t="shared" si="88"/>
        <v>2.0338516636424941E-2</v>
      </c>
      <c r="V408" s="1">
        <f t="shared" si="89"/>
        <v>8.3682201450110405E-3</v>
      </c>
      <c r="W408" s="1">
        <f t="shared" si="90"/>
        <v>1.5145458199105066E-2</v>
      </c>
      <c r="X408" s="1">
        <f t="shared" si="91"/>
        <v>-4.771431490890643E-2</v>
      </c>
      <c r="Y408" s="1">
        <f t="shared" si="92"/>
        <v>-2.6496709227858961E-3</v>
      </c>
      <c r="Z408" s="1">
        <f t="shared" si="93"/>
        <v>7.3260221214015431E-3</v>
      </c>
      <c r="AA408" s="24">
        <f t="shared" si="94"/>
        <v>4.7345880120621686E-3</v>
      </c>
    </row>
    <row r="409" spans="1:27" x14ac:dyDescent="0.2">
      <c r="A409" s="18">
        <v>42594</v>
      </c>
      <c r="B409" s="1">
        <v>102.5691375732422</v>
      </c>
      <c r="C409" s="2">
        <v>54.044631958007812</v>
      </c>
      <c r="D409" s="2">
        <v>772.55999755859375</v>
      </c>
      <c r="E409" s="2">
        <v>783.219970703125</v>
      </c>
      <c r="F409" s="2">
        <v>124.879997253418</v>
      </c>
      <c r="G409" s="2">
        <v>96.589996337890625</v>
      </c>
      <c r="H409" s="2">
        <v>62.132030487060547</v>
      </c>
      <c r="I409" s="2">
        <v>74.553962707519531</v>
      </c>
      <c r="J409" s="2">
        <v>101.5299987792969</v>
      </c>
      <c r="K409" s="2">
        <v>689.54998779296875</v>
      </c>
      <c r="L409" s="2">
        <v>585.5880126953125</v>
      </c>
      <c r="M409" s="2">
        <v>0.2630000114440918</v>
      </c>
      <c r="N409" s="3">
        <v>2184.050048828125</v>
      </c>
      <c r="O409" s="1">
        <f t="shared" si="82"/>
        <v>2.3163568312321026E-3</v>
      </c>
      <c r="P409" s="1">
        <f t="shared" si="83"/>
        <v>-6.1748790046116664E-3</v>
      </c>
      <c r="Q409" s="1">
        <f t="shared" si="84"/>
        <v>1.7115390033362043E-3</v>
      </c>
      <c r="R409" s="1">
        <f t="shared" si="85"/>
        <v>-2.0768362534452356E-3</v>
      </c>
      <c r="S409" s="1">
        <f t="shared" si="86"/>
        <v>-1.6016230757820438E-4</v>
      </c>
      <c r="T409" s="1">
        <f t="shared" si="87"/>
        <v>7.2999995067031254E-3</v>
      </c>
      <c r="U409" s="1">
        <f t="shared" si="88"/>
        <v>5.594631688751539E-2</v>
      </c>
      <c r="V409" s="1">
        <f t="shared" si="89"/>
        <v>-6.2240552075994993E-3</v>
      </c>
      <c r="W409" s="1">
        <f t="shared" si="90"/>
        <v>3.1617399241068433E-3</v>
      </c>
      <c r="X409" s="1">
        <f t="shared" si="91"/>
        <v>-1.4481210885196605E-3</v>
      </c>
      <c r="Y409" s="1">
        <f t="shared" si="92"/>
        <v>-3.354570741573859E-3</v>
      </c>
      <c r="Z409" s="1">
        <f t="shared" si="93"/>
        <v>-4.3636342750108414E-2</v>
      </c>
      <c r="AA409" s="24">
        <f t="shared" si="94"/>
        <v>-7.9604637375019216E-4</v>
      </c>
    </row>
    <row r="410" spans="1:27" x14ac:dyDescent="0.2">
      <c r="A410" s="18">
        <v>42597</v>
      </c>
      <c r="B410" s="1">
        <v>103.80173492431641</v>
      </c>
      <c r="C410" s="2">
        <v>54.2125244140625</v>
      </c>
      <c r="D410" s="2">
        <v>768.489990234375</v>
      </c>
      <c r="E410" s="2">
        <v>782.44000244140625</v>
      </c>
      <c r="F410" s="2">
        <v>123.90000152587891</v>
      </c>
      <c r="G410" s="2">
        <v>95.30999755859375</v>
      </c>
      <c r="H410" s="2">
        <v>62.072895050048828</v>
      </c>
      <c r="I410" s="2">
        <v>75.312728881835938</v>
      </c>
      <c r="J410" s="2">
        <v>102.48000335693359</v>
      </c>
      <c r="K410" s="2">
        <v>691.0999755859375</v>
      </c>
      <c r="L410" s="2">
        <v>577.43902587890625</v>
      </c>
      <c r="M410" s="2">
        <v>0.27500000596046448</v>
      </c>
      <c r="N410" s="3">
        <v>2190.14990234375</v>
      </c>
      <c r="O410" s="1">
        <f t="shared" si="82"/>
        <v>1.2017234230852658E-2</v>
      </c>
      <c r="P410" s="1">
        <f t="shared" si="83"/>
        <v>3.1065519362800664E-3</v>
      </c>
      <c r="Q410" s="1">
        <f t="shared" si="84"/>
        <v>-5.2682087308177916E-3</v>
      </c>
      <c r="R410" s="1">
        <f t="shared" si="85"/>
        <v>-9.9584828131815684E-4</v>
      </c>
      <c r="S410" s="1">
        <f t="shared" si="86"/>
        <v>-7.8474995923517588E-3</v>
      </c>
      <c r="T410" s="1">
        <f t="shared" si="87"/>
        <v>-1.3251877293992131E-2</v>
      </c>
      <c r="U410" s="1">
        <f t="shared" si="88"/>
        <v>-9.5177055293615975E-4</v>
      </c>
      <c r="V410" s="1">
        <f t="shared" si="89"/>
        <v>1.0177409043877317E-2</v>
      </c>
      <c r="W410" s="1">
        <f t="shared" si="90"/>
        <v>9.3568855417971442E-3</v>
      </c>
      <c r="X410" s="1">
        <f t="shared" si="91"/>
        <v>2.2478251329243193E-3</v>
      </c>
      <c r="Y410" s="1">
        <f t="shared" si="92"/>
        <v>-1.3915904423826175E-2</v>
      </c>
      <c r="Z410" s="1">
        <f t="shared" si="93"/>
        <v>4.5627353590148578E-2</v>
      </c>
      <c r="AA410" s="24">
        <f t="shared" si="94"/>
        <v>2.7929092187690685E-3</v>
      </c>
    </row>
    <row r="411" spans="1:27" x14ac:dyDescent="0.2">
      <c r="A411" s="18">
        <v>42598</v>
      </c>
      <c r="B411" s="1">
        <v>103.70689392089839</v>
      </c>
      <c r="C411" s="2">
        <v>53.912174224853523</v>
      </c>
      <c r="D411" s="2">
        <v>764.03997802734375</v>
      </c>
      <c r="E411" s="2">
        <v>777.1400146484375</v>
      </c>
      <c r="F411" s="2">
        <v>123.3000030517578</v>
      </c>
      <c r="G411" s="2">
        <v>95.120002746582031</v>
      </c>
      <c r="H411" s="2">
        <v>61.698368072509773</v>
      </c>
      <c r="I411" s="2">
        <v>74.038383483886719</v>
      </c>
      <c r="J411" s="2">
        <v>100</v>
      </c>
      <c r="K411" s="2">
        <v>704.04998779296875</v>
      </c>
      <c r="L411" s="2">
        <v>573.21600341796875</v>
      </c>
      <c r="M411" s="2">
        <v>0.28799998760223389</v>
      </c>
      <c r="N411" s="3">
        <v>2178.14990234375</v>
      </c>
      <c r="O411" s="1">
        <f t="shared" si="82"/>
        <v>-9.1367454972846041E-4</v>
      </c>
      <c r="P411" s="1">
        <f t="shared" si="83"/>
        <v>-5.5402361807572742E-3</v>
      </c>
      <c r="Q411" s="1">
        <f t="shared" si="84"/>
        <v>-5.7905922830225887E-3</v>
      </c>
      <c r="R411" s="1">
        <f t="shared" si="85"/>
        <v>-6.7736667047076926E-3</v>
      </c>
      <c r="S411" s="1">
        <f t="shared" si="86"/>
        <v>-4.8426026370611552E-3</v>
      </c>
      <c r="T411" s="1">
        <f t="shared" si="87"/>
        <v>-1.9934405296245794E-3</v>
      </c>
      <c r="U411" s="1">
        <f t="shared" si="88"/>
        <v>-6.0336637631783763E-3</v>
      </c>
      <c r="V411" s="1">
        <f t="shared" si="89"/>
        <v>-1.6920717345784153E-2</v>
      </c>
      <c r="W411" s="1">
        <f t="shared" si="90"/>
        <v>-2.419987583622385E-2</v>
      </c>
      <c r="X411" s="1">
        <f t="shared" si="91"/>
        <v>1.8738261705264492E-2</v>
      </c>
      <c r="Y411" s="1">
        <f t="shared" si="92"/>
        <v>-7.3133651722097071E-3</v>
      </c>
      <c r="Z411" s="1">
        <f t="shared" si="93"/>
        <v>4.7272659490917857E-2</v>
      </c>
      <c r="AA411" s="24">
        <f t="shared" si="94"/>
        <v>-5.4790770198690497E-3</v>
      </c>
    </row>
    <row r="412" spans="1:27" x14ac:dyDescent="0.2">
      <c r="A412" s="18">
        <v>42599</v>
      </c>
      <c r="B412" s="1">
        <v>103.5551834106445</v>
      </c>
      <c r="C412" s="2">
        <v>54.024803161621087</v>
      </c>
      <c r="D412" s="2">
        <v>764.6300048828125</v>
      </c>
      <c r="E412" s="2">
        <v>779.90997314453125</v>
      </c>
      <c r="F412" s="2">
        <v>124.370002746582</v>
      </c>
      <c r="G412" s="2">
        <v>96.370002746582031</v>
      </c>
      <c r="H412" s="2">
        <v>60.269252777099609</v>
      </c>
      <c r="I412" s="2">
        <v>72.005271911621094</v>
      </c>
      <c r="J412" s="2">
        <v>99.889999389648438</v>
      </c>
      <c r="K412" s="2">
        <v>690.70001220703125</v>
      </c>
      <c r="L412" s="2">
        <v>574.3179931640625</v>
      </c>
      <c r="M412" s="2">
        <v>0.28799998760223389</v>
      </c>
      <c r="N412" s="3">
        <v>2182.219970703125</v>
      </c>
      <c r="O412" s="1">
        <f t="shared" si="82"/>
        <v>-1.4628777752191402E-3</v>
      </c>
      <c r="P412" s="1">
        <f t="shared" si="83"/>
        <v>2.0891188008449468E-3</v>
      </c>
      <c r="Q412" s="1">
        <f t="shared" si="84"/>
        <v>7.7224605051706696E-4</v>
      </c>
      <c r="R412" s="1">
        <f t="shared" si="85"/>
        <v>3.5642978663847913E-3</v>
      </c>
      <c r="S412" s="1">
        <f t="shared" si="86"/>
        <v>8.6780183969261682E-3</v>
      </c>
      <c r="T412" s="1">
        <f t="shared" si="87"/>
        <v>1.3141294826601646E-2</v>
      </c>
      <c r="U412" s="1">
        <f t="shared" si="88"/>
        <v>-2.3162935099525273E-2</v>
      </c>
      <c r="V412" s="1">
        <f t="shared" si="89"/>
        <v>-2.7460237198562054E-2</v>
      </c>
      <c r="W412" s="1">
        <f t="shared" si="90"/>
        <v>-1.1000061035155717E-3</v>
      </c>
      <c r="X412" s="1">
        <f t="shared" si="91"/>
        <v>-1.8961687120805926E-2</v>
      </c>
      <c r="Y412" s="1">
        <f t="shared" si="92"/>
        <v>1.9224685625014448E-3</v>
      </c>
      <c r="Z412" s="1">
        <f t="shared" si="93"/>
        <v>0</v>
      </c>
      <c r="AA412" s="24">
        <f t="shared" si="94"/>
        <v>1.8685896480290509E-3</v>
      </c>
    </row>
    <row r="413" spans="1:27" x14ac:dyDescent="0.2">
      <c r="A413" s="18">
        <v>42600</v>
      </c>
      <c r="B413" s="1">
        <v>103.4224548339844</v>
      </c>
      <c r="C413" s="2">
        <v>54.062355041503913</v>
      </c>
      <c r="D413" s="2">
        <v>764.46002197265625</v>
      </c>
      <c r="E413" s="2">
        <v>777.5</v>
      </c>
      <c r="F413" s="2">
        <v>123.9100036621094</v>
      </c>
      <c r="G413" s="2">
        <v>96.160003662109375</v>
      </c>
      <c r="H413" s="2">
        <v>61.20556640625</v>
      </c>
      <c r="I413" s="2">
        <v>72.627861022949219</v>
      </c>
      <c r="J413" s="2">
        <v>99.099998474121094</v>
      </c>
      <c r="K413" s="2">
        <v>712.4000244140625</v>
      </c>
      <c r="L413" s="2">
        <v>575.6300048828125</v>
      </c>
      <c r="M413" s="2">
        <v>0.28499999642372131</v>
      </c>
      <c r="N413" s="3">
        <v>2187.02001953125</v>
      </c>
      <c r="O413" s="1">
        <f t="shared" si="82"/>
        <v>-1.2817183291904399E-3</v>
      </c>
      <c r="P413" s="1">
        <f t="shared" si="83"/>
        <v>6.9508591767530881E-4</v>
      </c>
      <c r="Q413" s="1">
        <f t="shared" si="84"/>
        <v>-2.2230740236550695E-4</v>
      </c>
      <c r="R413" s="1">
        <f t="shared" si="85"/>
        <v>-3.0900658121019164E-3</v>
      </c>
      <c r="S413" s="1">
        <f t="shared" si="86"/>
        <v>-3.698633708402288E-3</v>
      </c>
      <c r="T413" s="1">
        <f t="shared" si="87"/>
        <v>-2.1790918178644647E-3</v>
      </c>
      <c r="U413" s="1">
        <f t="shared" si="88"/>
        <v>1.5535510828602161E-2</v>
      </c>
      <c r="V413" s="1">
        <f t="shared" si="89"/>
        <v>8.6464378898851724E-3</v>
      </c>
      <c r="W413" s="1">
        <f t="shared" si="90"/>
        <v>-7.9087087832059311E-3</v>
      </c>
      <c r="X413" s="1">
        <f t="shared" si="91"/>
        <v>3.1417419753174691E-2</v>
      </c>
      <c r="Y413" s="1">
        <f t="shared" si="92"/>
        <v>2.2844691170509357E-3</v>
      </c>
      <c r="Z413" s="1">
        <f t="shared" si="93"/>
        <v>-1.0416636484915309E-2</v>
      </c>
      <c r="AA413" s="24">
        <f t="shared" si="94"/>
        <v>2.1996173129046337E-3</v>
      </c>
    </row>
    <row r="414" spans="1:27" x14ac:dyDescent="0.2">
      <c r="A414" s="18">
        <v>42601</v>
      </c>
      <c r="B414" s="1">
        <v>103.6879348754883</v>
      </c>
      <c r="C414" s="2">
        <v>54.081123352050781</v>
      </c>
      <c r="D414" s="2">
        <v>757.30999755859375</v>
      </c>
      <c r="E414" s="2">
        <v>775.41998291015625</v>
      </c>
      <c r="F414" s="2">
        <v>123.55999755859381</v>
      </c>
      <c r="G414" s="2">
        <v>95.870002746582031</v>
      </c>
      <c r="H414" s="2">
        <v>61.363262176513672</v>
      </c>
      <c r="I414" s="2">
        <v>72.481941223144531</v>
      </c>
      <c r="J414" s="2">
        <v>98.010002136230469</v>
      </c>
      <c r="K414" s="2">
        <v>708.45001220703125</v>
      </c>
      <c r="L414" s="2">
        <v>581.697021484375</v>
      </c>
      <c r="M414" s="2">
        <v>0.29300001263618469</v>
      </c>
      <c r="N414" s="3">
        <v>2183.8701171875</v>
      </c>
      <c r="O414" s="1">
        <f t="shared" si="82"/>
        <v>2.566947786436069E-3</v>
      </c>
      <c r="P414" s="1">
        <f t="shared" si="83"/>
        <v>3.4716043229088278E-4</v>
      </c>
      <c r="Q414" s="1">
        <f t="shared" si="84"/>
        <v>-9.3530390191133295E-3</v>
      </c>
      <c r="R414" s="1">
        <f t="shared" si="85"/>
        <v>-2.6752631380626557E-3</v>
      </c>
      <c r="S414" s="1">
        <f t="shared" si="86"/>
        <v>-2.8246799545743606E-3</v>
      </c>
      <c r="T414" s="1">
        <f t="shared" si="87"/>
        <v>-3.0158163943749816E-3</v>
      </c>
      <c r="U414" s="1">
        <f t="shared" si="88"/>
        <v>2.5764939289503186E-3</v>
      </c>
      <c r="V414" s="1">
        <f t="shared" si="89"/>
        <v>-2.0091435676259373E-3</v>
      </c>
      <c r="W414" s="1">
        <f t="shared" si="90"/>
        <v>-1.0998954133942473E-2</v>
      </c>
      <c r="X414" s="1">
        <f t="shared" si="91"/>
        <v>-5.5446547889720366E-3</v>
      </c>
      <c r="Y414" s="1">
        <f t="shared" si="92"/>
        <v>1.0539785192048123E-2</v>
      </c>
      <c r="Z414" s="1">
        <f t="shared" si="93"/>
        <v>2.8070232676667972E-2</v>
      </c>
      <c r="AA414" s="24">
        <f t="shared" si="94"/>
        <v>-1.4402713809749113E-3</v>
      </c>
    </row>
    <row r="415" spans="1:27" x14ac:dyDescent="0.2">
      <c r="A415" s="18">
        <v>42604</v>
      </c>
      <c r="B415" s="1">
        <v>102.88201904296881</v>
      </c>
      <c r="C415" s="2">
        <v>54.1280517578125</v>
      </c>
      <c r="D415" s="2">
        <v>759.47998046875</v>
      </c>
      <c r="E415" s="2">
        <v>772.1500244140625</v>
      </c>
      <c r="F415" s="2">
        <v>124.15000152587891</v>
      </c>
      <c r="G415" s="2">
        <v>95.260002136230469</v>
      </c>
      <c r="H415" s="2">
        <v>61.619518280029297</v>
      </c>
      <c r="I415" s="2">
        <v>72.754325866699219</v>
      </c>
      <c r="J415" s="2">
        <v>100.9599990844727</v>
      </c>
      <c r="K415" s="2">
        <v>691.25</v>
      </c>
      <c r="L415" s="2">
        <v>583.41497802734375</v>
      </c>
      <c r="M415" s="2">
        <v>0.2800000011920929</v>
      </c>
      <c r="N415" s="3">
        <v>2182.639892578125</v>
      </c>
      <c r="O415" s="1">
        <f t="shared" si="82"/>
        <v>-7.772513103740164E-3</v>
      </c>
      <c r="P415" s="1">
        <f t="shared" si="83"/>
        <v>8.6774095752839564E-4</v>
      </c>
      <c r="Q415" s="1">
        <f t="shared" si="84"/>
        <v>2.8653826268658644E-3</v>
      </c>
      <c r="R415" s="1">
        <f t="shared" si="85"/>
        <v>-4.2170160276520097E-3</v>
      </c>
      <c r="S415" s="1">
        <f t="shared" si="86"/>
        <v>4.7750402957502658E-3</v>
      </c>
      <c r="T415" s="1">
        <f t="shared" si="87"/>
        <v>-6.3627891193870356E-3</v>
      </c>
      <c r="U415" s="1">
        <f t="shared" si="88"/>
        <v>4.1760508556161202E-3</v>
      </c>
      <c r="V415" s="1">
        <f t="shared" si="89"/>
        <v>3.7579656250668059E-3</v>
      </c>
      <c r="W415" s="1">
        <f t="shared" si="90"/>
        <v>3.0098937699662986E-2</v>
      </c>
      <c r="X415" s="1">
        <f t="shared" si="91"/>
        <v>-2.4278370965720164E-2</v>
      </c>
      <c r="Y415" s="1">
        <f t="shared" si="92"/>
        <v>2.9533528271896703E-3</v>
      </c>
      <c r="Z415" s="1">
        <f t="shared" si="93"/>
        <v>-4.4368637827445379E-2</v>
      </c>
      <c r="AA415" s="24">
        <f t="shared" si="94"/>
        <v>-5.6332315722118498E-4</v>
      </c>
    </row>
    <row r="416" spans="1:27" x14ac:dyDescent="0.2">
      <c r="A416" s="18">
        <v>42605</v>
      </c>
      <c r="B416" s="1">
        <v>103.2043762207031</v>
      </c>
      <c r="C416" s="2">
        <v>54.334541320800781</v>
      </c>
      <c r="D416" s="2">
        <v>762.45001220703125</v>
      </c>
      <c r="E416" s="2">
        <v>772.08001708984375</v>
      </c>
      <c r="F416" s="2">
        <v>124.370002746582</v>
      </c>
      <c r="G416" s="2">
        <v>95.94000244140625</v>
      </c>
      <c r="H416" s="2">
        <v>62.1181640625</v>
      </c>
      <c r="I416" s="2">
        <v>72.929412841796875</v>
      </c>
      <c r="J416" s="2">
        <v>100.9899978637695</v>
      </c>
      <c r="K416" s="2">
        <v>698.95001220703125</v>
      </c>
      <c r="L416" s="2">
        <v>580.1820068359375</v>
      </c>
      <c r="M416" s="2">
        <v>0.30500000715255737</v>
      </c>
      <c r="N416" s="3">
        <v>2186.89990234375</v>
      </c>
      <c r="O416" s="1">
        <f t="shared" si="82"/>
        <v>3.1332703297712872E-3</v>
      </c>
      <c r="P416" s="1">
        <f t="shared" si="83"/>
        <v>3.8148345688144847E-3</v>
      </c>
      <c r="Q416" s="1">
        <f t="shared" si="84"/>
        <v>3.9106122803238552E-3</v>
      </c>
      <c r="R416" s="1">
        <f t="shared" si="85"/>
        <v>-9.066544324964898E-5</v>
      </c>
      <c r="S416" s="1">
        <f t="shared" si="86"/>
        <v>1.7720597502952629E-3</v>
      </c>
      <c r="T416" s="1">
        <f t="shared" si="87"/>
        <v>7.1383612211484149E-3</v>
      </c>
      <c r="U416" s="1">
        <f t="shared" si="88"/>
        <v>8.0923349677064493E-3</v>
      </c>
      <c r="V416" s="1">
        <f t="shared" si="89"/>
        <v>2.4065507172514877E-3</v>
      </c>
      <c r="W416" s="1">
        <f t="shared" si="90"/>
        <v>2.9713529683883522E-4</v>
      </c>
      <c r="X416" s="1">
        <f t="shared" si="91"/>
        <v>1.113925816568706E-2</v>
      </c>
      <c r="Y416" s="1">
        <f t="shared" si="92"/>
        <v>-5.5414607323549525E-3</v>
      </c>
      <c r="Z416" s="1">
        <f t="shared" si="93"/>
        <v>8.9285735192955684E-2</v>
      </c>
      <c r="AA416" s="24">
        <f t="shared" si="94"/>
        <v>1.9517694055308787E-3</v>
      </c>
    </row>
    <row r="417" spans="1:27" x14ac:dyDescent="0.2">
      <c r="A417" s="18">
        <v>42606</v>
      </c>
      <c r="B417" s="1">
        <v>102.4269104003906</v>
      </c>
      <c r="C417" s="2">
        <v>54.390857696533203</v>
      </c>
      <c r="D417" s="2">
        <v>757.25</v>
      </c>
      <c r="E417" s="2">
        <v>769.6400146484375</v>
      </c>
      <c r="F417" s="2">
        <v>123.48000335693359</v>
      </c>
      <c r="G417" s="2">
        <v>95.180000305175781</v>
      </c>
      <c r="H417" s="2">
        <v>61.160373687744141</v>
      </c>
      <c r="I417" s="2">
        <v>72.005271911621094</v>
      </c>
      <c r="J417" s="2">
        <v>96.709999084472656</v>
      </c>
      <c r="K417" s="2">
        <v>682.4000244140625</v>
      </c>
      <c r="L417" s="2">
        <v>577.760986328125</v>
      </c>
      <c r="M417" s="2">
        <v>0.30500000715255737</v>
      </c>
      <c r="N417" s="3">
        <v>2175.43994140625</v>
      </c>
      <c r="O417" s="1">
        <f t="shared" si="82"/>
        <v>-7.5332640802933115E-3</v>
      </c>
      <c r="P417" s="1">
        <f t="shared" si="83"/>
        <v>1.0364746690307847E-3</v>
      </c>
      <c r="Q417" s="1">
        <f t="shared" si="84"/>
        <v>-6.8201352531676029E-3</v>
      </c>
      <c r="R417" s="1">
        <f t="shared" si="85"/>
        <v>-3.1602973621869257E-3</v>
      </c>
      <c r="S417" s="1">
        <f t="shared" si="86"/>
        <v>-7.1560615099598435E-3</v>
      </c>
      <c r="T417" s="1">
        <f t="shared" si="87"/>
        <v>-7.9216397424487495E-3</v>
      </c>
      <c r="U417" s="1">
        <f t="shared" si="88"/>
        <v>-1.5418845505352996E-2</v>
      </c>
      <c r="V417" s="1">
        <f t="shared" si="89"/>
        <v>-1.2671717681047134E-2</v>
      </c>
      <c r="W417" s="1">
        <f t="shared" si="90"/>
        <v>-4.2380422515409411E-2</v>
      </c>
      <c r="X417" s="1">
        <f t="shared" si="91"/>
        <v>-2.3678356826563163E-2</v>
      </c>
      <c r="Y417" s="1">
        <f t="shared" si="92"/>
        <v>-4.1728638242604088E-3</v>
      </c>
      <c r="Z417" s="1">
        <f t="shared" si="93"/>
        <v>0</v>
      </c>
      <c r="AA417" s="24">
        <f t="shared" si="94"/>
        <v>-5.2402768527348709E-3</v>
      </c>
    </row>
    <row r="418" spans="1:27" x14ac:dyDescent="0.2">
      <c r="A418" s="18">
        <v>42607</v>
      </c>
      <c r="B418" s="1">
        <v>101.99078369140619</v>
      </c>
      <c r="C418" s="2">
        <v>54.597343444824219</v>
      </c>
      <c r="D418" s="2">
        <v>759.219970703125</v>
      </c>
      <c r="E418" s="2">
        <v>769.40997314453125</v>
      </c>
      <c r="F418" s="2">
        <v>123.88999938964839</v>
      </c>
      <c r="G418" s="2">
        <v>97.319999694824219</v>
      </c>
      <c r="H418" s="2">
        <v>60.755535125732422</v>
      </c>
      <c r="I418" s="2">
        <v>72.978042602539062</v>
      </c>
      <c r="J418" s="2">
        <v>96.379997253417969</v>
      </c>
      <c r="K418" s="2">
        <v>684.9000244140625</v>
      </c>
      <c r="L418" s="2">
        <v>579.6510009765625</v>
      </c>
      <c r="M418" s="2">
        <v>0.30500000715255737</v>
      </c>
      <c r="N418" s="3">
        <v>2172.469970703125</v>
      </c>
      <c r="O418" s="1">
        <f t="shared" si="82"/>
        <v>-4.2579309214694216E-3</v>
      </c>
      <c r="P418" s="1">
        <f t="shared" si="83"/>
        <v>3.796331902744976E-3</v>
      </c>
      <c r="Q418" s="1">
        <f t="shared" si="84"/>
        <v>2.6014799645097675E-3</v>
      </c>
      <c r="R418" s="1">
        <f t="shared" si="85"/>
        <v>-2.9889493727963679E-4</v>
      </c>
      <c r="S418" s="1">
        <f t="shared" si="86"/>
        <v>3.3203435501185652E-3</v>
      </c>
      <c r="T418" s="1">
        <f t="shared" si="87"/>
        <v>2.248370858149773E-2</v>
      </c>
      <c r="U418" s="1">
        <f t="shared" si="88"/>
        <v>-6.6192951023914537E-3</v>
      </c>
      <c r="V418" s="1">
        <f t="shared" si="89"/>
        <v>1.3509714845767684E-2</v>
      </c>
      <c r="W418" s="1">
        <f t="shared" si="90"/>
        <v>-3.4122824338612689E-3</v>
      </c>
      <c r="X418" s="1">
        <f t="shared" si="91"/>
        <v>3.6635403144169576E-3</v>
      </c>
      <c r="Y418" s="1">
        <f t="shared" si="92"/>
        <v>3.2712742693985497E-3</v>
      </c>
      <c r="Z418" s="1">
        <f t="shared" si="93"/>
        <v>0</v>
      </c>
      <c r="AA418" s="24">
        <f t="shared" si="94"/>
        <v>-1.3652276243513173E-3</v>
      </c>
    </row>
    <row r="419" spans="1:27" x14ac:dyDescent="0.2">
      <c r="A419" s="18">
        <v>42608</v>
      </c>
      <c r="B419" s="1">
        <v>101.3934326171875</v>
      </c>
      <c r="C419" s="2">
        <v>54.465938568115227</v>
      </c>
      <c r="D419" s="2">
        <v>769</v>
      </c>
      <c r="E419" s="2">
        <v>769.53997802734375</v>
      </c>
      <c r="F419" s="2">
        <v>124.9599990844727</v>
      </c>
      <c r="G419" s="2">
        <v>97.580001831054688</v>
      </c>
      <c r="H419" s="2">
        <v>61.249237060546882</v>
      </c>
      <c r="I419" s="2">
        <v>72.238754272460938</v>
      </c>
      <c r="J419" s="2">
        <v>97.089996337890625</v>
      </c>
      <c r="K419" s="2">
        <v>692.04998779296875</v>
      </c>
      <c r="L419" s="2">
        <v>569.947021484375</v>
      </c>
      <c r="M419" s="2">
        <v>0.30500000715255737</v>
      </c>
      <c r="N419" s="3">
        <v>2169.0400390625</v>
      </c>
      <c r="O419" s="1">
        <f t="shared" si="82"/>
        <v>-5.8569122875464785E-3</v>
      </c>
      <c r="P419" s="1">
        <f t="shared" si="83"/>
        <v>-2.4067998261085854E-3</v>
      </c>
      <c r="Q419" s="1">
        <f t="shared" si="84"/>
        <v>1.2881680770090442E-2</v>
      </c>
      <c r="R419" s="1">
        <f t="shared" si="85"/>
        <v>1.6896698424795353E-4</v>
      </c>
      <c r="S419" s="1">
        <f t="shared" si="86"/>
        <v>8.6366914205804335E-3</v>
      </c>
      <c r="T419" s="1">
        <f t="shared" si="87"/>
        <v>2.6716208081152271E-3</v>
      </c>
      <c r="U419" s="1">
        <f t="shared" si="88"/>
        <v>8.1260404306002787E-3</v>
      </c>
      <c r="V419" s="1">
        <f t="shared" si="89"/>
        <v>-1.0130284448769289E-2</v>
      </c>
      <c r="W419" s="1">
        <f t="shared" si="90"/>
        <v>7.3666642945195981E-3</v>
      </c>
      <c r="X419" s="1">
        <f t="shared" si="91"/>
        <v>1.043942637470785E-2</v>
      </c>
      <c r="Y419" s="1">
        <f t="shared" si="92"/>
        <v>-1.6741072603754348E-2</v>
      </c>
      <c r="Z419" s="1">
        <f t="shared" si="93"/>
        <v>0</v>
      </c>
      <c r="AA419" s="24">
        <f t="shared" si="94"/>
        <v>-1.5788165944199406E-3</v>
      </c>
    </row>
    <row r="420" spans="1:27" x14ac:dyDescent="0.2">
      <c r="A420" s="18">
        <v>42611</v>
      </c>
      <c r="B420" s="1">
        <v>101.279670715332</v>
      </c>
      <c r="C420" s="2">
        <v>54.531642913818359</v>
      </c>
      <c r="D420" s="2">
        <v>771.28997802734375</v>
      </c>
      <c r="E420" s="2">
        <v>772.1500244140625</v>
      </c>
      <c r="F420" s="2">
        <v>126.5400009155273</v>
      </c>
      <c r="G420" s="2">
        <v>97.300003051757812</v>
      </c>
      <c r="H420" s="2">
        <v>61.209751129150391</v>
      </c>
      <c r="I420" s="2">
        <v>72.919685363769531</v>
      </c>
      <c r="J420" s="2">
        <v>96.94000244140625</v>
      </c>
      <c r="K420" s="2">
        <v>697.29998779296875</v>
      </c>
      <c r="L420" s="2">
        <v>577.50299072265625</v>
      </c>
      <c r="M420" s="2">
        <v>0.30500000715255737</v>
      </c>
      <c r="N420" s="3">
        <v>2180.3798828125</v>
      </c>
      <c r="O420" s="1">
        <f t="shared" si="82"/>
        <v>-1.1219849147923178E-3</v>
      </c>
      <c r="P420" s="1">
        <f t="shared" si="83"/>
        <v>1.2063382625999708E-3</v>
      </c>
      <c r="Q420" s="1">
        <f t="shared" si="84"/>
        <v>2.9778647949854076E-3</v>
      </c>
      <c r="R420" s="1">
        <f t="shared" si="85"/>
        <v>3.3916969374474526E-3</v>
      </c>
      <c r="S420" s="1">
        <f t="shared" si="86"/>
        <v>1.2644060840513616E-2</v>
      </c>
      <c r="T420" s="1">
        <f t="shared" si="87"/>
        <v>-2.8694278954990438E-3</v>
      </c>
      <c r="U420" s="1">
        <f t="shared" si="88"/>
        <v>-6.446762978853382E-4</v>
      </c>
      <c r="V420" s="1">
        <f t="shared" si="89"/>
        <v>9.4261189601960726E-3</v>
      </c>
      <c r="W420" s="1">
        <f t="shared" si="90"/>
        <v>-1.544895479884123E-3</v>
      </c>
      <c r="X420" s="1">
        <f t="shared" si="91"/>
        <v>7.5861572033877334E-3</v>
      </c>
      <c r="Y420" s="1">
        <f t="shared" si="92"/>
        <v>1.3257318581299637E-2</v>
      </c>
      <c r="Z420" s="1">
        <f t="shared" si="93"/>
        <v>0</v>
      </c>
      <c r="AA420" s="24">
        <f t="shared" si="94"/>
        <v>5.2280472217107743E-3</v>
      </c>
    </row>
    <row r="421" spans="1:27" x14ac:dyDescent="0.2">
      <c r="A421" s="18">
        <v>42612</v>
      </c>
      <c r="B421" s="1">
        <v>100.50221252441411</v>
      </c>
      <c r="C421" s="2">
        <v>54.334541320800781</v>
      </c>
      <c r="D421" s="2">
        <v>767.58001708984375</v>
      </c>
      <c r="E421" s="2">
        <v>769.09002685546875</v>
      </c>
      <c r="F421" s="2">
        <v>125.8399963378906</v>
      </c>
      <c r="G421" s="2">
        <v>97.449996948242188</v>
      </c>
      <c r="H421" s="2">
        <v>60.854270935058587</v>
      </c>
      <c r="I421" s="2">
        <v>74.048126220703125</v>
      </c>
      <c r="J421" s="2">
        <v>95.800003051757812</v>
      </c>
      <c r="K421" s="2">
        <v>677.95001220703125</v>
      </c>
      <c r="L421" s="2">
        <v>575.47198486328125</v>
      </c>
      <c r="M421" s="2">
        <v>0.32499998807907099</v>
      </c>
      <c r="N421" s="3">
        <v>2176.1201171875</v>
      </c>
      <c r="O421" s="1">
        <f t="shared" si="82"/>
        <v>-7.6763499074075092E-3</v>
      </c>
      <c r="P421" s="1">
        <f t="shared" si="83"/>
        <v>-3.6144444305313828E-3</v>
      </c>
      <c r="Q421" s="1">
        <f t="shared" si="84"/>
        <v>-4.8100727912848695E-3</v>
      </c>
      <c r="R421" s="1">
        <f t="shared" si="85"/>
        <v>-3.9629572775261579E-3</v>
      </c>
      <c r="S421" s="1">
        <f t="shared" si="86"/>
        <v>-5.5318837724996905E-3</v>
      </c>
      <c r="T421" s="1">
        <f t="shared" si="87"/>
        <v>1.5415610665971968E-3</v>
      </c>
      <c r="U421" s="1">
        <f t="shared" si="88"/>
        <v>-5.807574569969276E-3</v>
      </c>
      <c r="V421" s="1">
        <f t="shared" si="89"/>
        <v>1.5475119664932979E-2</v>
      </c>
      <c r="W421" s="1">
        <f t="shared" si="90"/>
        <v>-1.1759844862160862E-2</v>
      </c>
      <c r="X421" s="1">
        <f t="shared" si="91"/>
        <v>-2.7749857915790765E-2</v>
      </c>
      <c r="Y421" s="1">
        <f t="shared" si="92"/>
        <v>-3.5168750500036428E-3</v>
      </c>
      <c r="Z421" s="1">
        <f t="shared" si="93"/>
        <v>6.5573706418012856E-2</v>
      </c>
      <c r="AA421" s="24">
        <f t="shared" si="94"/>
        <v>-1.9536804841114863E-3</v>
      </c>
    </row>
    <row r="422" spans="1:27" x14ac:dyDescent="0.2">
      <c r="A422" s="18">
        <v>42613</v>
      </c>
      <c r="B422" s="1">
        <v>100.59702301025391</v>
      </c>
      <c r="C422" s="2">
        <v>53.930953979492188</v>
      </c>
      <c r="D422" s="2">
        <v>769.15997314453125</v>
      </c>
      <c r="E422" s="2">
        <v>767.04998779296875</v>
      </c>
      <c r="F422" s="2">
        <v>126.120002746582</v>
      </c>
      <c r="G422" s="2">
        <v>97.449996948242188</v>
      </c>
      <c r="H422" s="2">
        <v>60.567920684814453</v>
      </c>
      <c r="I422" s="2">
        <v>73.493637084960938</v>
      </c>
      <c r="J422" s="2">
        <v>94.510002136230469</v>
      </c>
      <c r="K422" s="2">
        <v>668.70001220703125</v>
      </c>
      <c r="L422" s="2">
        <v>572.302978515625</v>
      </c>
      <c r="M422" s="2">
        <v>0.31999999284744263</v>
      </c>
      <c r="N422" s="3">
        <v>2170.949951171875</v>
      </c>
      <c r="O422" s="1">
        <f t="shared" si="82"/>
        <v>9.43367150417318E-4</v>
      </c>
      <c r="P422" s="1">
        <f t="shared" si="83"/>
        <v>-7.4278227348187897E-3</v>
      </c>
      <c r="Q422" s="1">
        <f t="shared" si="84"/>
        <v>2.0583600660653012E-3</v>
      </c>
      <c r="R422" s="1">
        <f t="shared" si="85"/>
        <v>-2.6525361027511796E-3</v>
      </c>
      <c r="S422" s="1">
        <f t="shared" si="86"/>
        <v>2.2250986716463306E-3</v>
      </c>
      <c r="T422" s="1">
        <f t="shared" si="87"/>
        <v>0</v>
      </c>
      <c r="U422" s="1">
        <f t="shared" si="88"/>
        <v>-4.7055078607336487E-3</v>
      </c>
      <c r="V422" s="1">
        <f t="shared" si="89"/>
        <v>-7.4882264284380495E-3</v>
      </c>
      <c r="W422" s="1">
        <f t="shared" si="90"/>
        <v>-1.346556236360863E-2</v>
      </c>
      <c r="X422" s="1">
        <f t="shared" si="91"/>
        <v>-1.3644073801086121E-2</v>
      </c>
      <c r="Y422" s="1">
        <f t="shared" si="92"/>
        <v>-5.5067951716348817E-3</v>
      </c>
      <c r="Z422" s="1">
        <f t="shared" si="93"/>
        <v>-1.5384601277006471E-2</v>
      </c>
      <c r="AA422" s="24">
        <f t="shared" si="94"/>
        <v>-2.3758642617150993E-3</v>
      </c>
    </row>
    <row r="423" spans="1:27" x14ac:dyDescent="0.2">
      <c r="A423" s="18">
        <v>42614</v>
      </c>
      <c r="B423" s="1">
        <v>101.1943435668945</v>
      </c>
      <c r="C423" s="2">
        <v>54.052967071533203</v>
      </c>
      <c r="D423" s="2">
        <v>770.6199951171875</v>
      </c>
      <c r="E423" s="2">
        <v>768.780029296875</v>
      </c>
      <c r="F423" s="2">
        <v>126.1699981689453</v>
      </c>
      <c r="G423" s="2">
        <v>97.379997253417969</v>
      </c>
      <c r="H423" s="2">
        <v>62.355140686035163</v>
      </c>
      <c r="I423" s="2">
        <v>73.1142578125</v>
      </c>
      <c r="J423" s="2">
        <v>94.75</v>
      </c>
      <c r="K423" s="2">
        <v>661.25</v>
      </c>
      <c r="L423" s="2">
        <v>575.5369873046875</v>
      </c>
      <c r="M423" s="2">
        <v>0.31499999761581421</v>
      </c>
      <c r="N423" s="3">
        <v>2170.860107421875</v>
      </c>
      <c r="O423" s="1">
        <f t="shared" si="82"/>
        <v>5.9377557979991558E-3</v>
      </c>
      <c r="P423" s="1">
        <f t="shared" si="83"/>
        <v>2.2623944699255993E-3</v>
      </c>
      <c r="Q423" s="1">
        <f t="shared" si="84"/>
        <v>1.8982032654237813E-3</v>
      </c>
      <c r="R423" s="1">
        <f t="shared" si="85"/>
        <v>2.2554481864787146E-3</v>
      </c>
      <c r="S423" s="1">
        <f t="shared" si="86"/>
        <v>3.9641152295044613E-4</v>
      </c>
      <c r="T423" s="1">
        <f t="shared" si="87"/>
        <v>-7.1831397656585416E-4</v>
      </c>
      <c r="U423" s="1">
        <f t="shared" si="88"/>
        <v>2.9507699472153037E-2</v>
      </c>
      <c r="V423" s="1">
        <f t="shared" si="89"/>
        <v>-5.1620696363463558E-3</v>
      </c>
      <c r="W423" s="1">
        <f t="shared" si="90"/>
        <v>2.5393911580235962E-3</v>
      </c>
      <c r="X423" s="1">
        <f t="shared" si="91"/>
        <v>-1.114103794082888E-2</v>
      </c>
      <c r="Y423" s="1">
        <f t="shared" si="92"/>
        <v>5.6508683520231084E-3</v>
      </c>
      <c r="Z423" s="1">
        <f t="shared" si="93"/>
        <v>-1.5624985448084439E-2</v>
      </c>
      <c r="AA423" s="24">
        <f t="shared" si="94"/>
        <v>-4.1384533048027805E-5</v>
      </c>
    </row>
    <row r="424" spans="1:27" x14ac:dyDescent="0.2">
      <c r="A424" s="18">
        <v>42615</v>
      </c>
      <c r="B424" s="1">
        <v>102.14247894287109</v>
      </c>
      <c r="C424" s="2">
        <v>54.1280517578125</v>
      </c>
      <c r="D424" s="2">
        <v>772.44000244140625</v>
      </c>
      <c r="E424" s="2">
        <v>771.46002197265625</v>
      </c>
      <c r="F424" s="2">
        <v>126.5100021362305</v>
      </c>
      <c r="G424" s="2">
        <v>97.379997253417969</v>
      </c>
      <c r="H424" s="2">
        <v>61.742946624755859</v>
      </c>
      <c r="I424" s="2">
        <v>74.427497863769531</v>
      </c>
      <c r="J424" s="2">
        <v>95.110000610351562</v>
      </c>
      <c r="K424" s="2">
        <v>674.20001220703125</v>
      </c>
      <c r="L424" s="2">
        <v>598.21197509765625</v>
      </c>
      <c r="M424" s="2">
        <v>0.30300000309944147</v>
      </c>
      <c r="N424" s="3">
        <v>2179.97998046875</v>
      </c>
      <c r="O424" s="1">
        <f t="shared" si="82"/>
        <v>9.3694503324666112E-3</v>
      </c>
      <c r="P424" s="1">
        <f t="shared" si="83"/>
        <v>1.3890946297163698E-3</v>
      </c>
      <c r="Q424" s="1">
        <f t="shared" si="84"/>
        <v>2.3617442264030064E-3</v>
      </c>
      <c r="R424" s="1">
        <f t="shared" si="85"/>
        <v>3.4860331611792361E-3</v>
      </c>
      <c r="S424" s="1">
        <f t="shared" si="86"/>
        <v>2.6948083714000148E-3</v>
      </c>
      <c r="T424" s="1">
        <f t="shared" si="87"/>
        <v>0</v>
      </c>
      <c r="U424" s="1">
        <f t="shared" si="88"/>
        <v>-9.8178603166300116E-3</v>
      </c>
      <c r="V424" s="1">
        <f t="shared" si="89"/>
        <v>1.7961476879616356E-2</v>
      </c>
      <c r="W424" s="1">
        <f t="shared" si="90"/>
        <v>3.7994787372197525E-3</v>
      </c>
      <c r="X424" s="1">
        <f t="shared" si="91"/>
        <v>1.9584139443525439E-2</v>
      </c>
      <c r="Y424" s="1">
        <f t="shared" si="92"/>
        <v>3.9397967972759851E-2</v>
      </c>
      <c r="Z424" s="1">
        <f t="shared" si="93"/>
        <v>-3.8095220975234323E-2</v>
      </c>
      <c r="AA424" s="24">
        <f t="shared" si="94"/>
        <v>4.2010413364248489E-3</v>
      </c>
    </row>
    <row r="425" spans="1:27" x14ac:dyDescent="0.2">
      <c r="A425" s="18">
        <v>42619</v>
      </c>
      <c r="B425" s="1">
        <v>102.11402893066411</v>
      </c>
      <c r="C425" s="2">
        <v>54.071743011474609</v>
      </c>
      <c r="D425" s="2">
        <v>788.8699951171875</v>
      </c>
      <c r="E425" s="2">
        <v>780.08001708984375</v>
      </c>
      <c r="F425" s="2">
        <v>129.72999572753909</v>
      </c>
      <c r="G425" s="2">
        <v>100.0899963378906</v>
      </c>
      <c r="H425" s="2">
        <v>62.325519561767578</v>
      </c>
      <c r="I425" s="2">
        <v>74.077301025390625</v>
      </c>
      <c r="J425" s="2">
        <v>95.779998779296875</v>
      </c>
      <c r="K425" s="2">
        <v>701.20001220703125</v>
      </c>
      <c r="L425" s="2">
        <v>614.54400634765625</v>
      </c>
      <c r="M425" s="2">
        <v>0.30300000309944147</v>
      </c>
      <c r="N425" s="3">
        <v>2186.47998046875</v>
      </c>
      <c r="O425" s="1">
        <f t="shared" si="82"/>
        <v>-2.7853261935129048E-4</v>
      </c>
      <c r="P425" s="1">
        <f t="shared" si="83"/>
        <v>-1.0402876975849074E-3</v>
      </c>
      <c r="Q425" s="1">
        <f t="shared" si="84"/>
        <v>2.1270250924152023E-2</v>
      </c>
      <c r="R425" s="1">
        <f t="shared" si="85"/>
        <v>1.1173612205005456E-2</v>
      </c>
      <c r="S425" s="1">
        <f t="shared" si="86"/>
        <v>2.5452482309194835E-2</v>
      </c>
      <c r="T425" s="1">
        <f t="shared" si="87"/>
        <v>2.78291144065268E-2</v>
      </c>
      <c r="U425" s="1">
        <f t="shared" si="88"/>
        <v>9.4354573090318361E-3</v>
      </c>
      <c r="V425" s="1">
        <f t="shared" si="89"/>
        <v>-4.7052077314206908E-3</v>
      </c>
      <c r="W425" s="1">
        <f t="shared" si="90"/>
        <v>7.0444555214563831E-3</v>
      </c>
      <c r="X425" s="1">
        <f t="shared" si="91"/>
        <v>4.0047462935537403E-2</v>
      </c>
      <c r="Y425" s="1">
        <f t="shared" si="92"/>
        <v>2.7301411422487654E-2</v>
      </c>
      <c r="Z425" s="1">
        <f t="shared" si="93"/>
        <v>0</v>
      </c>
      <c r="AA425" s="24">
        <f t="shared" si="94"/>
        <v>2.9816787577114923E-3</v>
      </c>
    </row>
    <row r="426" spans="1:27" x14ac:dyDescent="0.2">
      <c r="A426" s="18">
        <v>42620</v>
      </c>
      <c r="B426" s="1">
        <v>102.7397918701172</v>
      </c>
      <c r="C426" s="2">
        <v>54.118663787841797</v>
      </c>
      <c r="D426" s="2">
        <v>784.47998046875</v>
      </c>
      <c r="E426" s="2">
        <v>780.3499755859375</v>
      </c>
      <c r="F426" s="2">
        <v>131.05000305175781</v>
      </c>
      <c r="G426" s="2">
        <v>99.150001525878906</v>
      </c>
      <c r="H426" s="2">
        <v>61.407215118408203</v>
      </c>
      <c r="I426" s="2">
        <v>76.003402709960938</v>
      </c>
      <c r="J426" s="2">
        <v>95.599998474121094</v>
      </c>
      <c r="K426" s="2">
        <v>688.0999755859375</v>
      </c>
      <c r="L426" s="2">
        <v>626.31597900390625</v>
      </c>
      <c r="M426" s="2">
        <v>0.33000001311302191</v>
      </c>
      <c r="N426" s="3">
        <v>2186.159912109375</v>
      </c>
      <c r="O426" s="1">
        <f t="shared" si="82"/>
        <v>6.1280800102205824E-3</v>
      </c>
      <c r="P426" s="1">
        <f t="shared" si="83"/>
        <v>8.6775039519682018E-4</v>
      </c>
      <c r="Q426" s="1">
        <f t="shared" si="84"/>
        <v>-5.5649405803365193E-3</v>
      </c>
      <c r="R426" s="1">
        <f t="shared" si="85"/>
        <v>3.4606513457546839E-4</v>
      </c>
      <c r="S426" s="1">
        <f t="shared" si="86"/>
        <v>1.0175035594628623E-2</v>
      </c>
      <c r="T426" s="1">
        <f t="shared" si="87"/>
        <v>-9.3914961175379785E-3</v>
      </c>
      <c r="U426" s="1">
        <f t="shared" si="88"/>
        <v>-1.4734003820847219E-2</v>
      </c>
      <c r="V426" s="1">
        <f t="shared" si="89"/>
        <v>2.6001240027766714E-2</v>
      </c>
      <c r="W426" s="1">
        <f t="shared" si="90"/>
        <v>-1.8793099547907977E-3</v>
      </c>
      <c r="X426" s="1">
        <f t="shared" si="91"/>
        <v>-1.8682310885679065E-2</v>
      </c>
      <c r="Y426" s="1">
        <f t="shared" si="92"/>
        <v>1.9155621948398593E-2</v>
      </c>
      <c r="Z426" s="1">
        <f t="shared" si="93"/>
        <v>8.9108943027697896E-2</v>
      </c>
      <c r="AA426" s="24">
        <f t="shared" si="94"/>
        <v>-1.4638522293097811E-4</v>
      </c>
    </row>
    <row r="427" spans="1:27" x14ac:dyDescent="0.2">
      <c r="A427" s="18">
        <v>42621</v>
      </c>
      <c r="B427" s="1">
        <v>100.04710388183589</v>
      </c>
      <c r="C427" s="2">
        <v>53.902790069580078</v>
      </c>
      <c r="D427" s="2">
        <v>784.05999755859375</v>
      </c>
      <c r="E427" s="2">
        <v>775.32000732421875</v>
      </c>
      <c r="F427" s="2">
        <v>130.27000427246091</v>
      </c>
      <c r="G427" s="2">
        <v>99.660003662109375</v>
      </c>
      <c r="H427" s="2">
        <v>61.851558685302727</v>
      </c>
      <c r="I427" s="2">
        <v>75.85748291015625</v>
      </c>
      <c r="J427" s="2">
        <v>97.30999755859375</v>
      </c>
      <c r="K427" s="2">
        <v>687.79998779296875</v>
      </c>
      <c r="L427" s="2">
        <v>622.86102294921875</v>
      </c>
      <c r="M427" s="2">
        <v>0.33300000429153442</v>
      </c>
      <c r="N427" s="3">
        <v>2181.300048828125</v>
      </c>
      <c r="O427" s="1">
        <f t="shared" si="82"/>
        <v>-2.6208812956185268E-2</v>
      </c>
      <c r="P427" s="1">
        <f t="shared" si="83"/>
        <v>-3.9888959400031787E-3</v>
      </c>
      <c r="Q427" s="1">
        <f t="shared" si="84"/>
        <v>-5.3536472645909772E-4</v>
      </c>
      <c r="R427" s="1">
        <f t="shared" si="85"/>
        <v>-6.4457851208900019E-3</v>
      </c>
      <c r="S427" s="1">
        <f t="shared" si="86"/>
        <v>-5.9519172921258523E-3</v>
      </c>
      <c r="T427" s="1">
        <f t="shared" si="87"/>
        <v>5.1437431001688516E-3</v>
      </c>
      <c r="U427" s="1">
        <f t="shared" si="88"/>
        <v>7.2360156056210378E-3</v>
      </c>
      <c r="V427" s="1">
        <f t="shared" si="89"/>
        <v>-1.9199114066187351E-3</v>
      </c>
      <c r="W427" s="1">
        <f t="shared" si="90"/>
        <v>1.7887019997553155E-2</v>
      </c>
      <c r="X427" s="1">
        <f t="shared" si="91"/>
        <v>-4.3596541725399174E-4</v>
      </c>
      <c r="Y427" s="1">
        <f t="shared" si="92"/>
        <v>-5.5163147205381513E-3</v>
      </c>
      <c r="Z427" s="1">
        <f t="shared" si="93"/>
        <v>9.0908819978896549E-3</v>
      </c>
      <c r="AA427" s="24">
        <f t="shared" si="94"/>
        <v>-2.2230136296667036E-3</v>
      </c>
    </row>
    <row r="428" spans="1:27" x14ac:dyDescent="0.2">
      <c r="A428" s="18">
        <v>42622</v>
      </c>
      <c r="B428" s="1">
        <v>97.781059265136719</v>
      </c>
      <c r="C428" s="2">
        <v>52.757724761962891</v>
      </c>
      <c r="D428" s="2">
        <v>760.1400146484375</v>
      </c>
      <c r="E428" s="2">
        <v>759.65997314453125</v>
      </c>
      <c r="F428" s="2">
        <v>127.09999847412109</v>
      </c>
      <c r="G428" s="2">
        <v>96.5</v>
      </c>
      <c r="H428" s="2">
        <v>58.770835876464837</v>
      </c>
      <c r="I428" s="2">
        <v>73.873016357421875</v>
      </c>
      <c r="J428" s="2">
        <v>93.680000305175781</v>
      </c>
      <c r="K428" s="2">
        <v>679.45001220703125</v>
      </c>
      <c r="L428" s="2">
        <v>623.50897216796875</v>
      </c>
      <c r="M428" s="2">
        <v>0.33300000429153442</v>
      </c>
      <c r="N428" s="3">
        <v>2127.81005859375</v>
      </c>
      <c r="O428" s="1">
        <f t="shared" si="82"/>
        <v>-2.2649777242683244E-2</v>
      </c>
      <c r="P428" s="1">
        <f t="shared" si="83"/>
        <v>-2.1243154689007504E-2</v>
      </c>
      <c r="Q428" s="1">
        <f t="shared" si="84"/>
        <v>-3.0507847594110515E-2</v>
      </c>
      <c r="R428" s="1">
        <f t="shared" si="85"/>
        <v>-2.0198155641221405E-2</v>
      </c>
      <c r="S428" s="1">
        <f t="shared" si="86"/>
        <v>-2.4334119093983642E-2</v>
      </c>
      <c r="T428" s="1">
        <f t="shared" si="87"/>
        <v>-3.1707842123136598E-2</v>
      </c>
      <c r="U428" s="1">
        <f t="shared" si="88"/>
        <v>-4.9808329398979834E-2</v>
      </c>
      <c r="V428" s="1">
        <f t="shared" si="89"/>
        <v>-2.6160458752430893E-2</v>
      </c>
      <c r="W428" s="1">
        <f t="shared" si="90"/>
        <v>-3.730343586980589E-2</v>
      </c>
      <c r="X428" s="1">
        <f t="shared" si="91"/>
        <v>-1.2140121741977872E-2</v>
      </c>
      <c r="Y428" s="1">
        <f t="shared" si="92"/>
        <v>1.0402789625236775E-3</v>
      </c>
      <c r="Z428" s="1">
        <f t="shared" si="93"/>
        <v>0</v>
      </c>
      <c r="AA428" s="24">
        <f t="shared" si="94"/>
        <v>-2.4522068966675081E-2</v>
      </c>
    </row>
    <row r="429" spans="1:27" x14ac:dyDescent="0.2">
      <c r="A429" s="18">
        <v>42625</v>
      </c>
      <c r="B429" s="1">
        <v>99.97125244140625</v>
      </c>
      <c r="C429" s="2">
        <v>53.546134948730469</v>
      </c>
      <c r="D429" s="2">
        <v>771.489990234375</v>
      </c>
      <c r="E429" s="2">
        <v>769.02001953125</v>
      </c>
      <c r="F429" s="2">
        <v>128.69000244140619</v>
      </c>
      <c r="G429" s="2">
        <v>99.050003051757812</v>
      </c>
      <c r="H429" s="2">
        <v>59.9853515625</v>
      </c>
      <c r="I429" s="2">
        <v>74.952804565429688</v>
      </c>
      <c r="J429" s="2">
        <v>97.860000610351562</v>
      </c>
      <c r="K429" s="2">
        <v>656.70001220703125</v>
      </c>
      <c r="L429" s="2">
        <v>609.24102783203125</v>
      </c>
      <c r="M429" s="2">
        <v>0.34999999403953552</v>
      </c>
      <c r="N429" s="3">
        <v>2159.0400390625</v>
      </c>
      <c r="O429" s="1">
        <f t="shared" si="82"/>
        <v>2.2398951215395924E-2</v>
      </c>
      <c r="P429" s="1">
        <f t="shared" si="83"/>
        <v>1.4943976267452808E-2</v>
      </c>
      <c r="Q429" s="1">
        <f t="shared" si="84"/>
        <v>1.4931427588622315E-2</v>
      </c>
      <c r="R429" s="1">
        <f t="shared" si="85"/>
        <v>1.2321363132999918E-2</v>
      </c>
      <c r="S429" s="1">
        <f t="shared" si="86"/>
        <v>1.2509866139839732E-2</v>
      </c>
      <c r="T429" s="1">
        <f t="shared" si="87"/>
        <v>2.6424902090754543E-2</v>
      </c>
      <c r="U429" s="1">
        <f t="shared" si="88"/>
        <v>2.0665278414417232E-2</v>
      </c>
      <c r="V429" s="1">
        <f t="shared" si="89"/>
        <v>1.4616814924456989E-2</v>
      </c>
      <c r="W429" s="1">
        <f t="shared" si="90"/>
        <v>4.4619986032865544E-2</v>
      </c>
      <c r="X429" s="1">
        <f t="shared" si="91"/>
        <v>-3.3482963560633516E-2</v>
      </c>
      <c r="Y429" s="1">
        <f t="shared" si="92"/>
        <v>-2.2883302362638358E-2</v>
      </c>
      <c r="Z429" s="1">
        <f t="shared" si="93"/>
        <v>5.1051019606348058E-2</v>
      </c>
      <c r="AA429" s="24">
        <f t="shared" si="94"/>
        <v>1.467705274849096E-2</v>
      </c>
    </row>
    <row r="430" spans="1:27" x14ac:dyDescent="0.2">
      <c r="A430" s="18">
        <v>42626</v>
      </c>
      <c r="B430" s="1">
        <v>102.35105895996089</v>
      </c>
      <c r="C430" s="2">
        <v>53.058074951171882</v>
      </c>
      <c r="D430" s="2">
        <v>761.010009765625</v>
      </c>
      <c r="E430" s="2">
        <v>759.69000244140625</v>
      </c>
      <c r="F430" s="2">
        <v>127.2099990844727</v>
      </c>
      <c r="G430" s="2">
        <v>96.089996337890625</v>
      </c>
      <c r="H430" s="2">
        <v>59.116424560546882</v>
      </c>
      <c r="I430" s="2">
        <v>74.087043762207031</v>
      </c>
      <c r="J430" s="2">
        <v>95.269996643066406</v>
      </c>
      <c r="K430" s="2">
        <v>656.0999755859375</v>
      </c>
      <c r="L430" s="2">
        <v>610.68402099609375</v>
      </c>
      <c r="M430" s="2">
        <v>0.3449999988079071</v>
      </c>
      <c r="N430" s="3">
        <v>2127.02001953125</v>
      </c>
      <c r="O430" s="1">
        <f t="shared" si="82"/>
        <v>2.3804908515570045E-2</v>
      </c>
      <c r="P430" s="1">
        <f t="shared" si="83"/>
        <v>-9.1147567985232492E-3</v>
      </c>
      <c r="Q430" s="1">
        <f t="shared" si="84"/>
        <v>-1.3584078343733541E-2</v>
      </c>
      <c r="R430" s="1">
        <f t="shared" si="85"/>
        <v>-1.2132346171600084E-2</v>
      </c>
      <c r="S430" s="1">
        <f t="shared" si="86"/>
        <v>-1.1500530956997657E-2</v>
      </c>
      <c r="T430" s="1">
        <f t="shared" si="87"/>
        <v>-2.9883963883579723E-2</v>
      </c>
      <c r="U430" s="1">
        <f t="shared" si="88"/>
        <v>-1.4485653235653095E-2</v>
      </c>
      <c r="V430" s="1">
        <f t="shared" si="89"/>
        <v>-1.1550745942627061E-2</v>
      </c>
      <c r="W430" s="1">
        <f t="shared" si="90"/>
        <v>-2.646642091897955E-2</v>
      </c>
      <c r="X430" s="1">
        <f t="shared" si="91"/>
        <v>-9.137149534642619E-4</v>
      </c>
      <c r="Y430" s="1">
        <f t="shared" si="92"/>
        <v>2.3685095030407943E-3</v>
      </c>
      <c r="Z430" s="1">
        <f t="shared" si="93"/>
        <v>-1.4285700905079524E-2</v>
      </c>
      <c r="AA430" s="24">
        <f t="shared" si="94"/>
        <v>-1.4830674258895948E-2</v>
      </c>
    </row>
    <row r="431" spans="1:27" x14ac:dyDescent="0.2">
      <c r="A431" s="18">
        <v>42627</v>
      </c>
      <c r="B431" s="1">
        <v>105.9729385375977</v>
      </c>
      <c r="C431" s="2">
        <v>52.804645538330078</v>
      </c>
      <c r="D431" s="2">
        <v>761.09002685546875</v>
      </c>
      <c r="E431" s="2">
        <v>762.489990234375</v>
      </c>
      <c r="F431" s="2">
        <v>127.76999664306641</v>
      </c>
      <c r="G431" s="2">
        <v>97.010002136230469</v>
      </c>
      <c r="H431" s="2">
        <v>59.639751434326172</v>
      </c>
      <c r="I431" s="2">
        <v>73.085060119628906</v>
      </c>
      <c r="J431" s="2">
        <v>90.120002746582031</v>
      </c>
      <c r="K431" s="2">
        <v>656.5</v>
      </c>
      <c r="L431" s="2">
        <v>607.155029296875</v>
      </c>
      <c r="M431" s="2">
        <v>0.31499999761581421</v>
      </c>
      <c r="N431" s="3">
        <v>2125.77001953125</v>
      </c>
      <c r="O431" s="1">
        <f t="shared" si="82"/>
        <v>3.5386830526625612E-2</v>
      </c>
      <c r="P431" s="1">
        <f t="shared" si="83"/>
        <v>-4.7764532180074593E-3</v>
      </c>
      <c r="Q431" s="1">
        <f t="shared" si="84"/>
        <v>1.0514590980004179E-4</v>
      </c>
      <c r="R431" s="1">
        <f t="shared" si="85"/>
        <v>3.6856978293389187E-3</v>
      </c>
      <c r="S431" s="1">
        <f t="shared" si="86"/>
        <v>4.4021504804967471E-3</v>
      </c>
      <c r="T431" s="1">
        <f t="shared" si="87"/>
        <v>9.5744180809909096E-3</v>
      </c>
      <c r="U431" s="1">
        <f t="shared" si="88"/>
        <v>8.8524784384296229E-3</v>
      </c>
      <c r="V431" s="1">
        <f t="shared" si="89"/>
        <v>-1.3524411174970496E-2</v>
      </c>
      <c r="W431" s="1">
        <f t="shared" si="90"/>
        <v>-5.4056828780828847E-2</v>
      </c>
      <c r="X431" s="1">
        <f t="shared" si="91"/>
        <v>6.0970039467722614E-4</v>
      </c>
      <c r="Y431" s="1">
        <f t="shared" si="92"/>
        <v>-5.7787523136147989E-3</v>
      </c>
      <c r="Z431" s="1">
        <f t="shared" si="93"/>
        <v>-8.6956525494936709E-2</v>
      </c>
      <c r="AA431" s="24">
        <f t="shared" si="94"/>
        <v>-5.8767665020631465E-4</v>
      </c>
    </row>
    <row r="432" spans="1:27" x14ac:dyDescent="0.2">
      <c r="A432" s="18">
        <v>42628</v>
      </c>
      <c r="B432" s="1">
        <v>109.5758514404297</v>
      </c>
      <c r="C432" s="2">
        <v>53.677528381347663</v>
      </c>
      <c r="D432" s="2">
        <v>769.69000244140625</v>
      </c>
      <c r="E432" s="2">
        <v>771.760009765625</v>
      </c>
      <c r="F432" s="2">
        <v>128.3500061035156</v>
      </c>
      <c r="G432" s="2">
        <v>97.339996337890625</v>
      </c>
      <c r="H432" s="2">
        <v>61.900932312011719</v>
      </c>
      <c r="I432" s="2">
        <v>73.337982177734375</v>
      </c>
      <c r="J432" s="2">
        <v>93.099998474121094</v>
      </c>
      <c r="K432" s="2">
        <v>656.5999755859375</v>
      </c>
      <c r="L432" s="2">
        <v>606.9730224609375</v>
      </c>
      <c r="M432" s="2">
        <v>0.27799999713897711</v>
      </c>
      <c r="N432" s="3">
        <v>2147.260009765625</v>
      </c>
      <c r="O432" s="1">
        <f t="shared" si="82"/>
        <v>3.3998424055720067E-2</v>
      </c>
      <c r="P432" s="1">
        <f t="shared" si="83"/>
        <v>1.6530417619865956E-2</v>
      </c>
      <c r="Q432" s="1">
        <f t="shared" si="84"/>
        <v>1.1299551015625964E-2</v>
      </c>
      <c r="R432" s="1">
        <f t="shared" si="85"/>
        <v>1.2157562263080512E-2</v>
      </c>
      <c r="S432" s="1">
        <f t="shared" si="86"/>
        <v>4.5394809085694821E-3</v>
      </c>
      <c r="T432" s="1">
        <f t="shared" si="87"/>
        <v>3.4016513183532382E-3</v>
      </c>
      <c r="U432" s="1">
        <f t="shared" si="88"/>
        <v>3.7913988963812262E-2</v>
      </c>
      <c r="V432" s="1">
        <f t="shared" si="89"/>
        <v>3.4606533495555869E-3</v>
      </c>
      <c r="W432" s="1">
        <f t="shared" si="90"/>
        <v>3.3066973332422478E-2</v>
      </c>
      <c r="X432" s="1">
        <f t="shared" si="91"/>
        <v>1.5228573638603748E-4</v>
      </c>
      <c r="Y432" s="1">
        <f t="shared" si="92"/>
        <v>-2.9976995520941685E-4</v>
      </c>
      <c r="Z432" s="1">
        <f t="shared" si="93"/>
        <v>-0.11746031986312488</v>
      </c>
      <c r="AA432" s="24">
        <f t="shared" si="94"/>
        <v>1.0109273363029914E-2</v>
      </c>
    </row>
    <row r="433" spans="1:27" x14ac:dyDescent="0.2">
      <c r="A433" s="18">
        <v>42629</v>
      </c>
      <c r="B433" s="1">
        <v>108.9595642089844</v>
      </c>
      <c r="C433" s="2">
        <v>53.733848571777337</v>
      </c>
      <c r="D433" s="2">
        <v>778.52001953125</v>
      </c>
      <c r="E433" s="2">
        <v>768.8800048828125</v>
      </c>
      <c r="F433" s="2">
        <v>129.07000732421881</v>
      </c>
      <c r="G433" s="2">
        <v>99.480003356933594</v>
      </c>
      <c r="H433" s="2">
        <v>62.049045562744141</v>
      </c>
      <c r="I433" s="2">
        <v>73.240715026855469</v>
      </c>
      <c r="J433" s="2">
        <v>92.709999084472656</v>
      </c>
      <c r="K433" s="2">
        <v>672.8499755859375</v>
      </c>
      <c r="L433" s="2">
        <v>605.9840087890625</v>
      </c>
      <c r="M433" s="2">
        <v>0.27300000190734858</v>
      </c>
      <c r="N433" s="3">
        <v>2139.159912109375</v>
      </c>
      <c r="O433" s="1">
        <f t="shared" si="82"/>
        <v>-5.6242979027212314E-3</v>
      </c>
      <c r="P433" s="1">
        <f t="shared" si="83"/>
        <v>1.0492321857584752E-3</v>
      </c>
      <c r="Q433" s="1">
        <f t="shared" si="84"/>
        <v>1.1472173292930377E-2</v>
      </c>
      <c r="R433" s="1">
        <f t="shared" si="85"/>
        <v>-3.7317363511580881E-3</v>
      </c>
      <c r="S433" s="1">
        <f t="shared" si="86"/>
        <v>5.6096703269536974E-3</v>
      </c>
      <c r="T433" s="1">
        <f t="shared" si="87"/>
        <v>2.1984868497575194E-2</v>
      </c>
      <c r="U433" s="1">
        <f t="shared" si="88"/>
        <v>2.3927466873334691E-3</v>
      </c>
      <c r="V433" s="1">
        <f t="shared" si="89"/>
        <v>-1.3262861615578325E-3</v>
      </c>
      <c r="W433" s="1">
        <f t="shared" si="90"/>
        <v>-4.1890375514543887E-3</v>
      </c>
      <c r="X433" s="1">
        <f t="shared" si="91"/>
        <v>2.4748706372550222E-2</v>
      </c>
      <c r="Y433" s="1">
        <f t="shared" si="92"/>
        <v>-1.6294194886373736E-3</v>
      </c>
      <c r="Z433" s="1">
        <f t="shared" si="93"/>
        <v>-1.7985594543473815E-2</v>
      </c>
      <c r="AA433" s="24">
        <f t="shared" si="94"/>
        <v>-3.7722947474507773E-3</v>
      </c>
    </row>
    <row r="434" spans="1:27" x14ac:dyDescent="0.2">
      <c r="A434" s="18">
        <v>42632</v>
      </c>
      <c r="B434" s="1">
        <v>107.6890563964844</v>
      </c>
      <c r="C434" s="2">
        <v>53.433506011962891</v>
      </c>
      <c r="D434" s="2">
        <v>775.0999755859375</v>
      </c>
      <c r="E434" s="2">
        <v>765.70001220703125</v>
      </c>
      <c r="F434" s="2">
        <v>128.6499938964844</v>
      </c>
      <c r="G434" s="2">
        <v>98.05999755859375</v>
      </c>
      <c r="H434" s="2">
        <v>62.868595123291023</v>
      </c>
      <c r="I434" s="2">
        <v>73.785446166992188</v>
      </c>
      <c r="J434" s="2">
        <v>91.260002136230469</v>
      </c>
      <c r="K434" s="2">
        <v>686.70001220703125</v>
      </c>
      <c r="L434" s="2">
        <v>608.31201171875</v>
      </c>
      <c r="M434" s="2">
        <v>0.23800000548362729</v>
      </c>
      <c r="N434" s="3">
        <v>2139.1201171875</v>
      </c>
      <c r="O434" s="1">
        <f t="shared" si="82"/>
        <v>-1.1660360627573474E-2</v>
      </c>
      <c r="P434" s="1">
        <f t="shared" si="83"/>
        <v>-5.5894481373923721E-3</v>
      </c>
      <c r="Q434" s="1">
        <f t="shared" si="84"/>
        <v>-4.3930070640594288E-3</v>
      </c>
      <c r="R434" s="1">
        <f t="shared" si="85"/>
        <v>-4.1358764119063807E-3</v>
      </c>
      <c r="S434" s="1">
        <f t="shared" si="86"/>
        <v>-3.2541520407552982E-3</v>
      </c>
      <c r="T434" s="1">
        <f t="shared" si="87"/>
        <v>-1.4274283779875607E-2</v>
      </c>
      <c r="U434" s="1">
        <f t="shared" si="88"/>
        <v>1.3208092938644E-2</v>
      </c>
      <c r="V434" s="1">
        <f t="shared" si="89"/>
        <v>7.4375453589847762E-3</v>
      </c>
      <c r="W434" s="1">
        <f t="shared" si="90"/>
        <v>-1.564013550384169E-2</v>
      </c>
      <c r="X434" s="1">
        <f t="shared" si="91"/>
        <v>2.0584137807291736E-2</v>
      </c>
      <c r="Y434" s="1">
        <f t="shared" si="92"/>
        <v>3.8416903679348025E-3</v>
      </c>
      <c r="Z434" s="1">
        <f t="shared" si="93"/>
        <v>-0.1282051142094851</v>
      </c>
      <c r="AA434" s="24">
        <f t="shared" si="94"/>
        <v>-1.8603060785604697E-5</v>
      </c>
    </row>
    <row r="435" spans="1:27" x14ac:dyDescent="0.2">
      <c r="A435" s="18">
        <v>42633</v>
      </c>
      <c r="B435" s="1">
        <v>107.67958068847661</v>
      </c>
      <c r="C435" s="2">
        <v>53.320869445800781</v>
      </c>
      <c r="D435" s="2">
        <v>780.219970703125</v>
      </c>
      <c r="E435" s="2">
        <v>771.40997314453125</v>
      </c>
      <c r="F435" s="2">
        <v>128.63999938964841</v>
      </c>
      <c r="G435" s="2">
        <v>98.25</v>
      </c>
      <c r="H435" s="2">
        <v>62.2958984375</v>
      </c>
      <c r="I435" s="2">
        <v>72.909957885742188</v>
      </c>
      <c r="J435" s="2">
        <v>91.69000244140625</v>
      </c>
      <c r="K435" s="2">
        <v>683.95001220703125</v>
      </c>
      <c r="L435" s="2">
        <v>597.14898681640625</v>
      </c>
      <c r="M435" s="2">
        <v>0.28799998760223389</v>
      </c>
      <c r="N435" s="3">
        <v>2139.760009765625</v>
      </c>
      <c r="O435" s="1">
        <f t="shared" si="82"/>
        <v>-8.7991373727946964E-5</v>
      </c>
      <c r="P435" s="1">
        <f t="shared" si="83"/>
        <v>-2.1079763348654801E-3</v>
      </c>
      <c r="Q435" s="1">
        <f t="shared" si="84"/>
        <v>6.6055931859849704E-3</v>
      </c>
      <c r="R435" s="1">
        <f t="shared" si="85"/>
        <v>7.4571775453440292E-3</v>
      </c>
      <c r="S435" s="1">
        <f t="shared" si="86"/>
        <v>-7.7687581112817483E-5</v>
      </c>
      <c r="T435" s="1">
        <f t="shared" si="87"/>
        <v>1.9376141763893795E-3</v>
      </c>
      <c r="U435" s="1">
        <f t="shared" si="88"/>
        <v>-9.1094239447837566E-3</v>
      </c>
      <c r="V435" s="1">
        <f t="shared" si="89"/>
        <v>-1.1865324758877027E-2</v>
      </c>
      <c r="W435" s="1">
        <f t="shared" si="90"/>
        <v>4.7118156378507248E-3</v>
      </c>
      <c r="X435" s="1">
        <f t="shared" si="91"/>
        <v>-4.004659896774454E-3</v>
      </c>
      <c r="Y435" s="1">
        <f t="shared" si="92"/>
        <v>-1.8350821103800485E-2</v>
      </c>
      <c r="Z435" s="1">
        <f t="shared" si="93"/>
        <v>0.21008395364111121</v>
      </c>
      <c r="AA435" s="24">
        <f t="shared" si="94"/>
        <v>2.9913821714999678E-4</v>
      </c>
    </row>
    <row r="436" spans="1:27" x14ac:dyDescent="0.2">
      <c r="A436" s="18">
        <v>42634</v>
      </c>
      <c r="B436" s="1">
        <v>107.6606140136719</v>
      </c>
      <c r="C436" s="2">
        <v>54.212520599365227</v>
      </c>
      <c r="D436" s="2">
        <v>789.739990234375</v>
      </c>
      <c r="E436" s="2">
        <v>776.219970703125</v>
      </c>
      <c r="F436" s="2">
        <v>129.94000244140619</v>
      </c>
      <c r="G436" s="2">
        <v>94.879997253417969</v>
      </c>
      <c r="H436" s="2">
        <v>64.043601989746094</v>
      </c>
      <c r="I436" s="2">
        <v>73.386627197265625</v>
      </c>
      <c r="J436" s="2">
        <v>91.819999694824219</v>
      </c>
      <c r="K436" s="2">
        <v>684.25</v>
      </c>
      <c r="L436" s="2">
        <v>596.2979736328125</v>
      </c>
      <c r="M436" s="2">
        <v>0.2230000048875809</v>
      </c>
      <c r="N436" s="3">
        <v>2163.1201171875</v>
      </c>
      <c r="O436" s="1">
        <f t="shared" si="82"/>
        <v>-1.7613993928500271E-4</v>
      </c>
      <c r="P436" s="1">
        <f t="shared" si="83"/>
        <v>1.6722367111263736E-2</v>
      </c>
      <c r="Q436" s="1">
        <f t="shared" si="84"/>
        <v>1.2201712194922054E-2</v>
      </c>
      <c r="R436" s="1">
        <f t="shared" si="85"/>
        <v>6.2353323473205435E-3</v>
      </c>
      <c r="S436" s="1">
        <f t="shared" si="86"/>
        <v>1.0105745164224578E-2</v>
      </c>
      <c r="T436" s="1">
        <f t="shared" si="87"/>
        <v>-3.430028240795957E-2</v>
      </c>
      <c r="U436" s="1">
        <f t="shared" si="88"/>
        <v>2.8054873532316504E-2</v>
      </c>
      <c r="V436" s="1">
        <f t="shared" si="89"/>
        <v>6.5377806454152143E-3</v>
      </c>
      <c r="W436" s="1">
        <f t="shared" si="90"/>
        <v>1.4177909254724508E-3</v>
      </c>
      <c r="X436" s="1">
        <f t="shared" si="91"/>
        <v>4.3861069904904681E-4</v>
      </c>
      <c r="Y436" s="1">
        <f t="shared" si="92"/>
        <v>-1.4251270660791127E-3</v>
      </c>
      <c r="Z436" s="1">
        <f t="shared" si="93"/>
        <v>-0.22569439414152537</v>
      </c>
      <c r="AA436" s="24">
        <f t="shared" si="94"/>
        <v>1.0917162352442444E-2</v>
      </c>
    </row>
    <row r="437" spans="1:27" x14ac:dyDescent="0.2">
      <c r="A437" s="18">
        <v>42635</v>
      </c>
      <c r="B437" s="1">
        <v>108.6751327514648</v>
      </c>
      <c r="C437" s="2">
        <v>54.268844604492188</v>
      </c>
      <c r="D437" s="2">
        <v>804.70001220703125</v>
      </c>
      <c r="E437" s="2">
        <v>787.21002197265625</v>
      </c>
      <c r="F437" s="2">
        <v>130.08000183105469</v>
      </c>
      <c r="G437" s="2">
        <v>95.830001831054688</v>
      </c>
      <c r="H437" s="2">
        <v>64.201606750488281</v>
      </c>
      <c r="I437" s="2">
        <v>74.301033020019531</v>
      </c>
      <c r="J437" s="2">
        <v>92.120002746582031</v>
      </c>
      <c r="K437" s="2">
        <v>701</v>
      </c>
      <c r="L437" s="2">
        <v>602.84197998046875</v>
      </c>
      <c r="M437" s="2">
        <v>0.15999999642372131</v>
      </c>
      <c r="N437" s="3">
        <v>2177.179931640625</v>
      </c>
      <c r="O437" s="1">
        <f t="shared" si="82"/>
        <v>9.4233044004752298E-3</v>
      </c>
      <c r="P437" s="1">
        <f t="shared" si="83"/>
        <v>1.0389482817667606E-3</v>
      </c>
      <c r="Q437" s="1">
        <f t="shared" si="84"/>
        <v>1.8942971304031886E-2</v>
      </c>
      <c r="R437" s="1">
        <f t="shared" si="85"/>
        <v>1.4158423751422067E-2</v>
      </c>
      <c r="S437" s="1">
        <f t="shared" si="86"/>
        <v>1.0774156304300675E-3</v>
      </c>
      <c r="T437" s="1">
        <f t="shared" si="87"/>
        <v>1.0012696091245887E-2</v>
      </c>
      <c r="U437" s="1">
        <f t="shared" si="88"/>
        <v>2.4671435683378817E-3</v>
      </c>
      <c r="V437" s="1">
        <f t="shared" si="89"/>
        <v>1.246011511465106E-2</v>
      </c>
      <c r="W437" s="1">
        <f t="shared" si="90"/>
        <v>3.2672952815826495E-3</v>
      </c>
      <c r="X437" s="1">
        <f t="shared" si="91"/>
        <v>2.4479356960175336E-2</v>
      </c>
      <c r="Y437" s="1">
        <f t="shared" si="92"/>
        <v>1.0974389712895327E-2</v>
      </c>
      <c r="Z437" s="1">
        <f t="shared" si="93"/>
        <v>-0.2825112425249463</v>
      </c>
      <c r="AA437" s="24">
        <f t="shared" si="94"/>
        <v>6.4997844277856487E-3</v>
      </c>
    </row>
    <row r="438" spans="1:27" x14ac:dyDescent="0.2">
      <c r="A438" s="18">
        <v>42636</v>
      </c>
      <c r="B438" s="1">
        <v>106.8641738891602</v>
      </c>
      <c r="C438" s="2">
        <v>53.902790069580078</v>
      </c>
      <c r="D438" s="2">
        <v>805.75</v>
      </c>
      <c r="E438" s="2">
        <v>786.9000244140625</v>
      </c>
      <c r="F438" s="2">
        <v>127.9599990844727</v>
      </c>
      <c r="G438" s="2">
        <v>95.94000244140625</v>
      </c>
      <c r="H438" s="2">
        <v>64.132484436035156</v>
      </c>
      <c r="I438" s="2">
        <v>74.048126220703125</v>
      </c>
      <c r="J438" s="2">
        <v>90.629997253417969</v>
      </c>
      <c r="K438" s="2">
        <v>706.4000244140625</v>
      </c>
      <c r="L438" s="2">
        <v>602.625</v>
      </c>
      <c r="M438" s="2">
        <v>0.1650000065565109</v>
      </c>
      <c r="N438" s="3">
        <v>2164.68994140625</v>
      </c>
      <c r="O438" s="1">
        <f t="shared" si="82"/>
        <v>-1.6663967335068142E-2</v>
      </c>
      <c r="P438" s="1">
        <f t="shared" si="83"/>
        <v>-6.7452059755443994E-3</v>
      </c>
      <c r="Q438" s="1">
        <f t="shared" si="84"/>
        <v>1.3048189102036201E-3</v>
      </c>
      <c r="R438" s="1">
        <f t="shared" si="85"/>
        <v>-3.9379269818862195E-4</v>
      </c>
      <c r="S438" s="1">
        <f t="shared" si="86"/>
        <v>-1.6297683861777656E-2</v>
      </c>
      <c r="T438" s="1">
        <f t="shared" si="87"/>
        <v>1.147872359905433E-3</v>
      </c>
      <c r="U438" s="1">
        <f t="shared" si="88"/>
        <v>-1.0766446192189694E-3</v>
      </c>
      <c r="V438" s="1">
        <f t="shared" si="89"/>
        <v>-3.403812693267172E-3</v>
      </c>
      <c r="W438" s="1">
        <f t="shared" si="90"/>
        <v>-1.6174614076630012E-2</v>
      </c>
      <c r="X438" s="1">
        <f t="shared" si="91"/>
        <v>7.7033158545827263E-3</v>
      </c>
      <c r="Y438" s="1">
        <f t="shared" si="92"/>
        <v>-3.5992845169108278E-4</v>
      </c>
      <c r="Z438" s="1">
        <f t="shared" si="93"/>
        <v>3.1250064028428337E-2</v>
      </c>
      <c r="AA438" s="24">
        <f t="shared" si="94"/>
        <v>-5.7367744635433704E-3</v>
      </c>
    </row>
    <row r="439" spans="1:27" x14ac:dyDescent="0.2">
      <c r="A439" s="18">
        <v>42639</v>
      </c>
      <c r="B439" s="1">
        <v>107.02536773681641</v>
      </c>
      <c r="C439" s="2">
        <v>53.405353546142578</v>
      </c>
      <c r="D439" s="2">
        <v>799.15997314453125</v>
      </c>
      <c r="E439" s="2">
        <v>774.21002197265625</v>
      </c>
      <c r="F439" s="2">
        <v>127.30999755859381</v>
      </c>
      <c r="G439" s="2">
        <v>94.55999755859375</v>
      </c>
      <c r="H439" s="2">
        <v>63.530162811279297</v>
      </c>
      <c r="I439" s="2">
        <v>72.871063232421875</v>
      </c>
      <c r="J439" s="2">
        <v>88.290000915527344</v>
      </c>
      <c r="K439" s="2">
        <v>696.04998779296875</v>
      </c>
      <c r="L439" s="2">
        <v>606.166015625</v>
      </c>
      <c r="M439" s="2">
        <v>0.17299999296665189</v>
      </c>
      <c r="N439" s="3">
        <v>2146.10009765625</v>
      </c>
      <c r="O439" s="1">
        <f t="shared" si="82"/>
        <v>1.5083993240185833E-3</v>
      </c>
      <c r="P439" s="1">
        <f t="shared" si="83"/>
        <v>-9.2284002886564576E-3</v>
      </c>
      <c r="Q439" s="1">
        <f t="shared" si="84"/>
        <v>-8.1787488122478935E-3</v>
      </c>
      <c r="R439" s="1">
        <f t="shared" si="85"/>
        <v>-1.6126575228988527E-2</v>
      </c>
      <c r="S439" s="1">
        <f t="shared" si="86"/>
        <v>-5.0797243711278028E-3</v>
      </c>
      <c r="T439" s="1">
        <f t="shared" si="87"/>
        <v>-1.4384040522151476E-2</v>
      </c>
      <c r="U439" s="1">
        <f t="shared" si="88"/>
        <v>-9.3918336401984659E-3</v>
      </c>
      <c r="V439" s="1">
        <f t="shared" si="89"/>
        <v>-1.5895918618831328E-2</v>
      </c>
      <c r="W439" s="1">
        <f t="shared" si="90"/>
        <v>-2.5819225519201683E-2</v>
      </c>
      <c r="X439" s="1">
        <f t="shared" si="91"/>
        <v>-1.4651806714869209E-2</v>
      </c>
      <c r="Y439" s="1">
        <f t="shared" si="92"/>
        <v>5.8759852727650053E-3</v>
      </c>
      <c r="Z439" s="1">
        <f t="shared" si="93"/>
        <v>4.848476419545511E-2</v>
      </c>
      <c r="AA439" s="24">
        <f t="shared" si="94"/>
        <v>-8.5877627989177086E-3</v>
      </c>
    </row>
    <row r="440" spans="1:27" x14ac:dyDescent="0.2">
      <c r="A440" s="18">
        <v>42640</v>
      </c>
      <c r="B440" s="1">
        <v>107.224479675293</v>
      </c>
      <c r="C440" s="2">
        <v>54.390857696533203</v>
      </c>
      <c r="D440" s="2">
        <v>816.1099853515625</v>
      </c>
      <c r="E440" s="2">
        <v>783.010009765625</v>
      </c>
      <c r="F440" s="2">
        <v>128.69000244140619</v>
      </c>
      <c r="G440" s="2">
        <v>97.069999694824219</v>
      </c>
      <c r="H440" s="2">
        <v>65.702461242675781</v>
      </c>
      <c r="I440" s="2">
        <v>73.085060119628906</v>
      </c>
      <c r="J440" s="2">
        <v>89.120002746582031</v>
      </c>
      <c r="K440" s="2">
        <v>700.1500244140625</v>
      </c>
      <c r="L440" s="2">
        <v>604.72802734375</v>
      </c>
      <c r="M440" s="2">
        <v>0.25499999523162842</v>
      </c>
      <c r="N440" s="3">
        <v>2159.929931640625</v>
      </c>
      <c r="O440" s="1">
        <f t="shared" si="82"/>
        <v>1.8604181670855979E-3</v>
      </c>
      <c r="P440" s="1">
        <f t="shared" si="83"/>
        <v>1.8453283892955419E-2</v>
      </c>
      <c r="Q440" s="1">
        <f t="shared" si="84"/>
        <v>2.1209786246346063E-2</v>
      </c>
      <c r="R440" s="1">
        <f t="shared" si="85"/>
        <v>1.1366409040465264E-2</v>
      </c>
      <c r="S440" s="1">
        <f t="shared" si="86"/>
        <v>1.0839721225956778E-2</v>
      </c>
      <c r="T440" s="1">
        <f t="shared" si="87"/>
        <v>2.6544016508409429E-2</v>
      </c>
      <c r="U440" s="1">
        <f t="shared" si="88"/>
        <v>3.4193182187324922E-2</v>
      </c>
      <c r="V440" s="1">
        <f t="shared" si="89"/>
        <v>2.9366510891228881E-3</v>
      </c>
      <c r="W440" s="1">
        <f t="shared" si="90"/>
        <v>9.4008587886278416E-3</v>
      </c>
      <c r="X440" s="1">
        <f t="shared" si="91"/>
        <v>5.8904341541534677E-3</v>
      </c>
      <c r="Y440" s="1">
        <f t="shared" si="92"/>
        <v>-2.3722680654858497E-3</v>
      </c>
      <c r="Z440" s="1">
        <f t="shared" si="93"/>
        <v>0.47398847166880032</v>
      </c>
      <c r="AA440" s="24">
        <f t="shared" si="94"/>
        <v>6.4441700550121883E-3</v>
      </c>
    </row>
    <row r="441" spans="1:27" x14ac:dyDescent="0.2">
      <c r="A441" s="18">
        <v>42641</v>
      </c>
      <c r="B441" s="1">
        <v>108.0398635864258</v>
      </c>
      <c r="C441" s="2">
        <v>54.465938568115227</v>
      </c>
      <c r="D441" s="2">
        <v>828.719970703125</v>
      </c>
      <c r="E441" s="2">
        <v>781.55999755859375</v>
      </c>
      <c r="F441" s="2">
        <v>129.22999572753909</v>
      </c>
      <c r="G441" s="2">
        <v>97.480003356933594</v>
      </c>
      <c r="H441" s="2">
        <v>65.939453125</v>
      </c>
      <c r="I441" s="2">
        <v>73.376899719238281</v>
      </c>
      <c r="J441" s="2">
        <v>88.839996337890625</v>
      </c>
      <c r="K441" s="2">
        <v>713.5</v>
      </c>
      <c r="L441" s="2">
        <v>605.6929931640625</v>
      </c>
      <c r="M441" s="2">
        <v>0.2630000114440918</v>
      </c>
      <c r="N441" s="3">
        <v>2171.3701171875</v>
      </c>
      <c r="O441" s="1">
        <f t="shared" si="82"/>
        <v>7.60445668379095E-3</v>
      </c>
      <c r="P441" s="1">
        <f t="shared" si="83"/>
        <v>1.3803950656732233E-3</v>
      </c>
      <c r="Q441" s="1">
        <f t="shared" si="84"/>
        <v>1.5451330798422314E-2</v>
      </c>
      <c r="R441" s="1">
        <f t="shared" si="85"/>
        <v>-1.8518437682109035E-3</v>
      </c>
      <c r="S441" s="1">
        <f t="shared" si="86"/>
        <v>4.1960779849916641E-3</v>
      </c>
      <c r="T441" s="1">
        <f t="shared" si="87"/>
        <v>4.2237937920921453E-3</v>
      </c>
      <c r="U441" s="1">
        <f t="shared" si="88"/>
        <v>3.6070472527487407E-3</v>
      </c>
      <c r="V441" s="1">
        <f t="shared" si="89"/>
        <v>3.9931498877017191E-3</v>
      </c>
      <c r="W441" s="1">
        <f t="shared" si="90"/>
        <v>-3.1419030527592984E-3</v>
      </c>
      <c r="X441" s="1">
        <f t="shared" si="91"/>
        <v>1.9067307177643489E-2</v>
      </c>
      <c r="Y441" s="1">
        <f t="shared" si="92"/>
        <v>1.5957021614345646E-3</v>
      </c>
      <c r="Z441" s="1">
        <f t="shared" si="93"/>
        <v>3.137261318454776E-2</v>
      </c>
      <c r="AA441" s="24">
        <f t="shared" si="94"/>
        <v>5.2965540128355748E-3</v>
      </c>
    </row>
    <row r="442" spans="1:27" x14ac:dyDescent="0.2">
      <c r="A442" s="18">
        <v>42642</v>
      </c>
      <c r="B442" s="1">
        <v>106.361686706543</v>
      </c>
      <c r="C442" s="2">
        <v>53.874641418457031</v>
      </c>
      <c r="D442" s="2">
        <v>829.04998779296875</v>
      </c>
      <c r="E442" s="2">
        <v>775.010009765625</v>
      </c>
      <c r="F442" s="2">
        <v>128.0899963378906</v>
      </c>
      <c r="G442" s="2">
        <v>96.669998168945312</v>
      </c>
      <c r="H442" s="2">
        <v>66.551666259765625</v>
      </c>
      <c r="I442" s="2">
        <v>73.211524963378906</v>
      </c>
      <c r="J442" s="2">
        <v>85</v>
      </c>
      <c r="K442" s="2">
        <v>718.5</v>
      </c>
      <c r="L442" s="2">
        <v>609.7349853515625</v>
      </c>
      <c r="M442" s="2">
        <v>0.23499999940395361</v>
      </c>
      <c r="N442" s="3">
        <v>2151.1298828125</v>
      </c>
      <c r="O442" s="1">
        <f t="shared" si="82"/>
        <v>-1.5532941491918417E-2</v>
      </c>
      <c r="P442" s="1">
        <f t="shared" si="83"/>
        <v>-1.085627394300237E-2</v>
      </c>
      <c r="Q442" s="1">
        <f t="shared" si="84"/>
        <v>3.9822509594378275E-4</v>
      </c>
      <c r="R442" s="1">
        <f t="shared" si="85"/>
        <v>-8.3806589557159361E-3</v>
      </c>
      <c r="S442" s="1">
        <f t="shared" si="86"/>
        <v>-8.8214766489043139E-3</v>
      </c>
      <c r="T442" s="1">
        <f t="shared" si="87"/>
        <v>-8.3094497342430795E-3</v>
      </c>
      <c r="U442" s="1">
        <f t="shared" si="88"/>
        <v>9.2844739492312645E-3</v>
      </c>
      <c r="V442" s="1">
        <f t="shared" si="89"/>
        <v>-2.2537713707194706E-3</v>
      </c>
      <c r="W442" s="1">
        <f t="shared" si="90"/>
        <v>-4.3223733635532002E-2</v>
      </c>
      <c r="X442" s="1">
        <f t="shared" si="91"/>
        <v>7.0077084793271904E-3</v>
      </c>
      <c r="Y442" s="1">
        <f t="shared" si="92"/>
        <v>6.6733348959266969E-3</v>
      </c>
      <c r="Z442" s="1">
        <f t="shared" si="93"/>
        <v>-0.10646391947435485</v>
      </c>
      <c r="AA442" s="24">
        <f t="shared" si="94"/>
        <v>-9.3214114971870154E-3</v>
      </c>
    </row>
    <row r="443" spans="1:27" x14ac:dyDescent="0.2">
      <c r="A443" s="18">
        <v>42643</v>
      </c>
      <c r="B443" s="1">
        <v>107.1865539550781</v>
      </c>
      <c r="C443" s="2">
        <v>54.062355041503913</v>
      </c>
      <c r="D443" s="2">
        <v>837.30999755859375</v>
      </c>
      <c r="E443" s="2">
        <v>777.28997802734375</v>
      </c>
      <c r="F443" s="2">
        <v>128.27000427246091</v>
      </c>
      <c r="G443" s="2">
        <v>98.550003051757812</v>
      </c>
      <c r="H443" s="2">
        <v>67.657546997070312</v>
      </c>
      <c r="I443" s="2">
        <v>73.571449279785156</v>
      </c>
      <c r="J443" s="2">
        <v>87.209999084472656</v>
      </c>
      <c r="K443" s="2">
        <v>720.5</v>
      </c>
      <c r="L443" s="2">
        <v>613.98297119140625</v>
      </c>
      <c r="M443" s="2">
        <v>0.25999999046325678</v>
      </c>
      <c r="N443" s="3">
        <v>2168.27001953125</v>
      </c>
      <c r="O443" s="1">
        <f t="shared" si="82"/>
        <v>7.7553043212914563E-3</v>
      </c>
      <c r="P443" s="1">
        <f t="shared" si="83"/>
        <v>3.4842667738401722E-3</v>
      </c>
      <c r="Q443" s="1">
        <f t="shared" si="84"/>
        <v>9.9632228300421399E-3</v>
      </c>
      <c r="R443" s="1">
        <f t="shared" si="85"/>
        <v>2.9418565347409942E-3</v>
      </c>
      <c r="S443" s="1">
        <f t="shared" si="86"/>
        <v>1.4053239106626148E-3</v>
      </c>
      <c r="T443" s="1">
        <f t="shared" si="87"/>
        <v>1.9447656133466662E-2</v>
      </c>
      <c r="U443" s="1">
        <f t="shared" si="88"/>
        <v>1.6616875270833775E-2</v>
      </c>
      <c r="V443" s="1">
        <f t="shared" si="89"/>
        <v>4.9162248237049067E-3</v>
      </c>
      <c r="W443" s="1">
        <f t="shared" si="90"/>
        <v>2.5999989229090081E-2</v>
      </c>
      <c r="X443" s="1">
        <f t="shared" si="91"/>
        <v>2.7835768963118124E-3</v>
      </c>
      <c r="Y443" s="1">
        <f t="shared" si="92"/>
        <v>6.966938000768419E-3</v>
      </c>
      <c r="Z443" s="1">
        <f t="shared" si="93"/>
        <v>0.10638294094771217</v>
      </c>
      <c r="AA443" s="24">
        <f t="shared" si="94"/>
        <v>7.9679692312861761E-3</v>
      </c>
    </row>
    <row r="444" spans="1:27" x14ac:dyDescent="0.2">
      <c r="A444" s="18">
        <v>42646</v>
      </c>
      <c r="B444" s="1">
        <v>106.6840362548828</v>
      </c>
      <c r="C444" s="2">
        <v>53.893409729003913</v>
      </c>
      <c r="D444" s="2">
        <v>836.739990234375</v>
      </c>
      <c r="E444" s="2">
        <v>772.55999755859375</v>
      </c>
      <c r="F444" s="2">
        <v>128.77000427246091</v>
      </c>
      <c r="G444" s="2">
        <v>102.629997253418</v>
      </c>
      <c r="H444" s="2">
        <v>67.588432312011719</v>
      </c>
      <c r="I444" s="2">
        <v>72.520843505859375</v>
      </c>
      <c r="J444" s="2">
        <v>86.790000915527344</v>
      </c>
      <c r="K444" s="2">
        <v>710.75</v>
      </c>
      <c r="L444" s="2">
        <v>610.2039794921875</v>
      </c>
      <c r="M444" s="2">
        <v>0.28799998760223389</v>
      </c>
      <c r="N444" s="3">
        <v>2161.199951171875</v>
      </c>
      <c r="O444" s="1">
        <f t="shared" si="82"/>
        <v>-4.6882531591220244E-3</v>
      </c>
      <c r="P444" s="1">
        <f t="shared" si="83"/>
        <v>-3.1250083791263261E-3</v>
      </c>
      <c r="Q444" s="1">
        <f t="shared" si="84"/>
        <v>-6.8076020336649279E-4</v>
      </c>
      <c r="R444" s="1">
        <f t="shared" si="85"/>
        <v>-6.0852199339480606E-3</v>
      </c>
      <c r="S444" s="1">
        <f t="shared" si="86"/>
        <v>3.8980274681985616E-3</v>
      </c>
      <c r="T444" s="1">
        <f t="shared" si="87"/>
        <v>4.1400244295450639E-2</v>
      </c>
      <c r="U444" s="1">
        <f t="shared" si="88"/>
        <v>-1.0215369626330739E-3</v>
      </c>
      <c r="V444" s="1">
        <f t="shared" si="89"/>
        <v>-1.4280074461091918E-2</v>
      </c>
      <c r="W444" s="1">
        <f t="shared" si="90"/>
        <v>-4.8159405269400102E-3</v>
      </c>
      <c r="X444" s="1">
        <f t="shared" si="91"/>
        <v>-1.3532269257460094E-2</v>
      </c>
      <c r="Y444" s="1">
        <f t="shared" si="92"/>
        <v>-6.1548803086277637E-3</v>
      </c>
      <c r="Z444" s="1">
        <f t="shared" si="93"/>
        <v>0.10769230063850355</v>
      </c>
      <c r="AA444" s="24">
        <f t="shared" si="94"/>
        <v>-3.2606955294726125E-3</v>
      </c>
    </row>
    <row r="445" spans="1:27" x14ac:dyDescent="0.2">
      <c r="A445" s="18">
        <v>42647</v>
      </c>
      <c r="B445" s="1">
        <v>107.13913726806641</v>
      </c>
      <c r="C445" s="2">
        <v>53.724464416503913</v>
      </c>
      <c r="D445" s="2">
        <v>834.030029296875</v>
      </c>
      <c r="E445" s="2">
        <v>776.42999267578125</v>
      </c>
      <c r="F445" s="2">
        <v>128.19000244140619</v>
      </c>
      <c r="G445" s="2">
        <v>102.3399963378906</v>
      </c>
      <c r="H445" s="2">
        <v>67.440330505371094</v>
      </c>
      <c r="I445" s="2">
        <v>72.472198486328125</v>
      </c>
      <c r="J445" s="2">
        <v>86.419998168945312</v>
      </c>
      <c r="K445" s="2">
        <v>698.5</v>
      </c>
      <c r="L445" s="2">
        <v>612.510986328125</v>
      </c>
      <c r="M445" s="2">
        <v>0.31499999761581421</v>
      </c>
      <c r="N445" s="3">
        <v>2150.489990234375</v>
      </c>
      <c r="O445" s="1">
        <f t="shared" si="82"/>
        <v>4.2658773436010655E-3</v>
      </c>
      <c r="P445" s="1">
        <f t="shared" si="83"/>
        <v>-3.1348046699869458E-3</v>
      </c>
      <c r="Q445" s="1">
        <f t="shared" si="84"/>
        <v>-3.2387133029710968E-3</v>
      </c>
      <c r="R445" s="1">
        <f t="shared" si="85"/>
        <v>5.0093133600201956E-3</v>
      </c>
      <c r="S445" s="1">
        <f t="shared" si="86"/>
        <v>-4.5041687645478445E-3</v>
      </c>
      <c r="T445" s="1">
        <f t="shared" si="87"/>
        <v>-2.8256934939919764E-3</v>
      </c>
      <c r="U445" s="1">
        <f t="shared" si="88"/>
        <v>-2.1912300903346171E-3</v>
      </c>
      <c r="V445" s="1">
        <f t="shared" si="89"/>
        <v>-6.7077294167594559E-4</v>
      </c>
      <c r="W445" s="1">
        <f t="shared" si="90"/>
        <v>-4.2631955603059657E-3</v>
      </c>
      <c r="X445" s="1">
        <f t="shared" si="91"/>
        <v>-1.7235314808301094E-2</v>
      </c>
      <c r="Y445" s="1">
        <f t="shared" si="92"/>
        <v>3.7807141766879049E-3</v>
      </c>
      <c r="Z445" s="1">
        <f t="shared" si="93"/>
        <v>9.3750038805108904E-2</v>
      </c>
      <c r="AA445" s="24">
        <f t="shared" si="94"/>
        <v>-4.9555622707156965E-3</v>
      </c>
    </row>
    <row r="446" spans="1:27" x14ac:dyDescent="0.2">
      <c r="A446" s="18">
        <v>42648</v>
      </c>
      <c r="B446" s="1">
        <v>107.1865539550781</v>
      </c>
      <c r="C446" s="2">
        <v>54.099899291992188</v>
      </c>
      <c r="D446" s="2">
        <v>844.3599853515625</v>
      </c>
      <c r="E446" s="2">
        <v>776.469970703125</v>
      </c>
      <c r="F446" s="2">
        <v>128.4700012207031</v>
      </c>
      <c r="G446" s="2">
        <v>106.2799987792969</v>
      </c>
      <c r="H446" s="2">
        <v>67.371200561523438</v>
      </c>
      <c r="I446" s="2">
        <v>72.705673217773438</v>
      </c>
      <c r="J446" s="2">
        <v>87.650001525878906</v>
      </c>
      <c r="K446" s="2">
        <v>674.54998779296875</v>
      </c>
      <c r="L446" s="2">
        <v>613.02099609375</v>
      </c>
      <c r="M446" s="2">
        <v>0.31299999356269842</v>
      </c>
      <c r="N446" s="3">
        <v>2159.72998046875</v>
      </c>
      <c r="O446" s="1">
        <f t="shared" si="82"/>
        <v>4.4257111099432755E-4</v>
      </c>
      <c r="P446" s="1">
        <f t="shared" si="83"/>
        <v>6.9881548297565654E-3</v>
      </c>
      <c r="Q446" s="1">
        <f t="shared" si="84"/>
        <v>1.2385592474885021E-2</v>
      </c>
      <c r="R446" s="1">
        <f t="shared" si="85"/>
        <v>5.1489545381810942E-5</v>
      </c>
      <c r="S446" s="1">
        <f t="shared" si="86"/>
        <v>2.1842481782063938E-3</v>
      </c>
      <c r="T446" s="1">
        <f t="shared" si="87"/>
        <v>3.8499145811944357E-2</v>
      </c>
      <c r="U446" s="1">
        <f t="shared" si="88"/>
        <v>-1.0250534558420288E-3</v>
      </c>
      <c r="V446" s="1">
        <f t="shared" si="89"/>
        <v>3.2215764985983331E-3</v>
      </c>
      <c r="W446" s="1">
        <f t="shared" si="90"/>
        <v>1.4232855623637297E-2</v>
      </c>
      <c r="X446" s="1">
        <f t="shared" si="91"/>
        <v>-3.4287776960674643E-2</v>
      </c>
      <c r="Y446" s="1">
        <f t="shared" si="92"/>
        <v>8.3265406990062907E-4</v>
      </c>
      <c r="Z446" s="1">
        <f t="shared" si="93"/>
        <v>-6.3492192642968792E-3</v>
      </c>
      <c r="AA446" s="24">
        <f t="shared" si="94"/>
        <v>4.2966906501935576E-3</v>
      </c>
    </row>
    <row r="447" spans="1:27" x14ac:dyDescent="0.2">
      <c r="A447" s="18">
        <v>42649</v>
      </c>
      <c r="B447" s="1">
        <v>107.9829864501953</v>
      </c>
      <c r="C447" s="2">
        <v>54.193756103515618</v>
      </c>
      <c r="D447" s="2">
        <v>841.65997314453125</v>
      </c>
      <c r="E447" s="2">
        <v>776.8599853515625</v>
      </c>
      <c r="F447" s="2">
        <v>128.74000549316409</v>
      </c>
      <c r="G447" s="2">
        <v>105.0699996948242</v>
      </c>
      <c r="H447" s="2">
        <v>66.492401123046875</v>
      </c>
      <c r="I447" s="2">
        <v>72.569488525390625</v>
      </c>
      <c r="J447" s="2">
        <v>84.959999084472656</v>
      </c>
      <c r="K447" s="2">
        <v>665.0999755859375</v>
      </c>
      <c r="L447" s="2">
        <v>617.1209716796875</v>
      </c>
      <c r="M447" s="2">
        <v>0.31000000238418579</v>
      </c>
      <c r="N447" s="3">
        <v>2160.77001953125</v>
      </c>
      <c r="O447" s="1">
        <f t="shared" si="82"/>
        <v>7.4303395876593736E-3</v>
      </c>
      <c r="P447" s="1">
        <f t="shared" si="83"/>
        <v>1.7348795977762954E-3</v>
      </c>
      <c r="Q447" s="1">
        <f t="shared" si="84"/>
        <v>-3.1977027024877591E-3</v>
      </c>
      <c r="R447" s="1">
        <f t="shared" si="85"/>
        <v>5.0229199216089704E-4</v>
      </c>
      <c r="S447" s="1">
        <f t="shared" si="86"/>
        <v>2.1016912111422315E-3</v>
      </c>
      <c r="T447" s="1">
        <f t="shared" si="87"/>
        <v>-1.1385012216507562E-2</v>
      </c>
      <c r="U447" s="1">
        <f t="shared" si="88"/>
        <v>-1.3044140985346453E-2</v>
      </c>
      <c r="V447" s="1">
        <f t="shared" si="89"/>
        <v>-1.8730958170884993E-3</v>
      </c>
      <c r="W447" s="1">
        <f t="shared" si="90"/>
        <v>-3.0690272613538072E-2</v>
      </c>
      <c r="X447" s="1">
        <f t="shared" si="91"/>
        <v>-1.4009357909782749E-2</v>
      </c>
      <c r="Y447" s="1">
        <f t="shared" si="92"/>
        <v>6.6881487127896655E-3</v>
      </c>
      <c r="Z447" s="1">
        <f t="shared" si="93"/>
        <v>-9.5846365501974784E-3</v>
      </c>
      <c r="AA447" s="24">
        <f t="shared" si="94"/>
        <v>4.8155976529717925E-4</v>
      </c>
    </row>
    <row r="448" spans="1:27" x14ac:dyDescent="0.2">
      <c r="A448" s="18">
        <v>42650</v>
      </c>
      <c r="B448" s="1">
        <v>108.144157409668</v>
      </c>
      <c r="C448" s="2">
        <v>54.250068664550781</v>
      </c>
      <c r="D448" s="2">
        <v>839.42999267578125</v>
      </c>
      <c r="E448" s="2">
        <v>775.08001708984375</v>
      </c>
      <c r="F448" s="2">
        <v>128.99000549316409</v>
      </c>
      <c r="G448" s="2">
        <v>104.8199996948242</v>
      </c>
      <c r="H448" s="2">
        <v>66.008575439453125</v>
      </c>
      <c r="I448" s="2">
        <v>72.209564208984375</v>
      </c>
      <c r="J448" s="2">
        <v>85.699996948242188</v>
      </c>
      <c r="K448" s="2">
        <v>666.3499755859375</v>
      </c>
      <c r="L448" s="2">
        <v>619.10797119140625</v>
      </c>
      <c r="M448" s="2">
        <v>0.31000000238418579</v>
      </c>
      <c r="N448" s="3">
        <v>2153.739990234375</v>
      </c>
      <c r="O448" s="1">
        <f t="shared" si="82"/>
        <v>1.4925588258947187E-3</v>
      </c>
      <c r="P448" s="1">
        <f t="shared" si="83"/>
        <v>1.0390968459097483E-3</v>
      </c>
      <c r="Q448" s="1">
        <f t="shared" si="84"/>
        <v>-2.6495028157493827E-3</v>
      </c>
      <c r="R448" s="1">
        <f t="shared" si="85"/>
        <v>-2.2912343218620679E-3</v>
      </c>
      <c r="S448" s="1">
        <f t="shared" si="86"/>
        <v>1.9418983170174098E-3</v>
      </c>
      <c r="T448" s="1">
        <f t="shared" si="87"/>
        <v>-2.3793661437719882E-3</v>
      </c>
      <c r="U448" s="1">
        <f t="shared" si="88"/>
        <v>-7.2764056557140799E-3</v>
      </c>
      <c r="V448" s="1">
        <f t="shared" si="89"/>
        <v>-4.9597196248712949E-3</v>
      </c>
      <c r="W448" s="1">
        <f t="shared" si="90"/>
        <v>8.7099561175110196E-3</v>
      </c>
      <c r="X448" s="1">
        <f t="shared" si="91"/>
        <v>1.8794166980666827E-3</v>
      </c>
      <c r="Y448" s="1">
        <f t="shared" si="92"/>
        <v>3.2197893166885372E-3</v>
      </c>
      <c r="Z448" s="1">
        <f t="shared" si="93"/>
        <v>0</v>
      </c>
      <c r="AA448" s="24">
        <f t="shared" si="94"/>
        <v>-3.2534833570118105E-3</v>
      </c>
    </row>
    <row r="449" spans="1:27" x14ac:dyDescent="0.2">
      <c r="A449" s="18">
        <v>42654</v>
      </c>
      <c r="B449" s="1">
        <v>110.2679748535156</v>
      </c>
      <c r="C449" s="2">
        <v>53.677528381347663</v>
      </c>
      <c r="D449" s="2">
        <v>831</v>
      </c>
      <c r="E449" s="2">
        <v>783.07000732421875</v>
      </c>
      <c r="F449" s="2">
        <v>128.8800048828125</v>
      </c>
      <c r="G449" s="2">
        <v>100.5899963378906</v>
      </c>
      <c r="H449" s="2">
        <v>65.297630310058594</v>
      </c>
      <c r="I449" s="2">
        <v>73.697914123535156</v>
      </c>
      <c r="J449" s="2">
        <v>81.660003662109375</v>
      </c>
      <c r="K449" s="2">
        <v>647.0999755859375</v>
      </c>
      <c r="L449" s="2">
        <v>636.1920166015625</v>
      </c>
      <c r="M449" s="2">
        <v>0.31999999284744263</v>
      </c>
      <c r="N449" s="3">
        <v>2136.72998046875</v>
      </c>
      <c r="O449" s="1">
        <f t="shared" si="82"/>
        <v>1.9638762691563949E-2</v>
      </c>
      <c r="P449" s="1">
        <f t="shared" si="83"/>
        <v>-1.0553724581315427E-2</v>
      </c>
      <c r="Q449" s="1">
        <f t="shared" si="84"/>
        <v>-1.0042520221263063E-2</v>
      </c>
      <c r="R449" s="1">
        <f t="shared" si="85"/>
        <v>1.0308600477631602E-2</v>
      </c>
      <c r="S449" s="1">
        <f t="shared" si="86"/>
        <v>-8.5278398067378802E-4</v>
      </c>
      <c r="T449" s="1">
        <f t="shared" si="87"/>
        <v>-4.0354926247366474E-2</v>
      </c>
      <c r="U449" s="1">
        <f t="shared" si="88"/>
        <v>-1.0770496479607483E-2</v>
      </c>
      <c r="V449" s="1">
        <f t="shared" si="89"/>
        <v>2.0611534370201801E-2</v>
      </c>
      <c r="W449" s="1">
        <f t="shared" si="90"/>
        <v>-4.71411135355434E-2</v>
      </c>
      <c r="X449" s="1">
        <f t="shared" si="91"/>
        <v>-2.88887232014573E-2</v>
      </c>
      <c r="Y449" s="1">
        <f t="shared" si="92"/>
        <v>2.7594613872084173E-2</v>
      </c>
      <c r="Z449" s="1">
        <f t="shared" si="93"/>
        <v>3.2258033504347416E-2</v>
      </c>
      <c r="AA449" s="24">
        <f t="shared" si="94"/>
        <v>-7.8978938231879514E-3</v>
      </c>
    </row>
    <row r="450" spans="1:27" x14ac:dyDescent="0.2">
      <c r="A450" s="18">
        <v>42655</v>
      </c>
      <c r="B450" s="1">
        <v>111.254035949707</v>
      </c>
      <c r="C450" s="2">
        <v>53.602443695068359</v>
      </c>
      <c r="D450" s="2">
        <v>834.09002685546875</v>
      </c>
      <c r="E450" s="2">
        <v>786.1400146484375</v>
      </c>
      <c r="F450" s="2">
        <v>129.05000305175781</v>
      </c>
      <c r="G450" s="2">
        <v>99.5</v>
      </c>
      <c r="H450" s="2">
        <v>65.593856811523438</v>
      </c>
      <c r="I450" s="2">
        <v>74.797149658203125</v>
      </c>
      <c r="J450" s="2">
        <v>80.150001525878906</v>
      </c>
      <c r="K450" s="2">
        <v>648.04998779296875</v>
      </c>
      <c r="L450" s="2">
        <v>636.7860107421875</v>
      </c>
      <c r="M450" s="2">
        <v>0.34000000357627869</v>
      </c>
      <c r="N450" s="3">
        <v>2139.179931640625</v>
      </c>
      <c r="O450" s="1">
        <f t="shared" si="82"/>
        <v>8.9424068729051509E-3</v>
      </c>
      <c r="P450" s="1">
        <f t="shared" si="83"/>
        <v>-1.398810424836805E-3</v>
      </c>
      <c r="Q450" s="1">
        <f t="shared" si="84"/>
        <v>3.7184438693969035E-3</v>
      </c>
      <c r="R450" s="1">
        <f t="shared" si="85"/>
        <v>3.9204761968971713E-3</v>
      </c>
      <c r="S450" s="1">
        <f t="shared" si="86"/>
        <v>1.3190422292417292E-3</v>
      </c>
      <c r="T450" s="1">
        <f t="shared" si="87"/>
        <v>-1.0836031191702289E-2</v>
      </c>
      <c r="U450" s="1">
        <f t="shared" si="88"/>
        <v>4.5365582190080023E-3</v>
      </c>
      <c r="V450" s="1">
        <f t="shared" si="89"/>
        <v>1.4915422610542128E-2</v>
      </c>
      <c r="W450" s="1">
        <f t="shared" si="90"/>
        <v>-1.8491330743487522E-2</v>
      </c>
      <c r="X450" s="1">
        <f t="shared" si="91"/>
        <v>1.4681073139757306E-3</v>
      </c>
      <c r="Y450" s="1">
        <f t="shared" si="92"/>
        <v>9.3367116393250349E-4</v>
      </c>
      <c r="Z450" s="1">
        <f t="shared" si="93"/>
        <v>6.2500034924597436E-2</v>
      </c>
      <c r="AA450" s="24">
        <f t="shared" si="94"/>
        <v>1.1465890375803589E-3</v>
      </c>
    </row>
    <row r="451" spans="1:27" x14ac:dyDescent="0.2">
      <c r="A451" s="18">
        <v>42656</v>
      </c>
      <c r="B451" s="1">
        <v>110.9127197265625</v>
      </c>
      <c r="C451" s="2">
        <v>53.424121856689453</v>
      </c>
      <c r="D451" s="2">
        <v>829.280029296875</v>
      </c>
      <c r="E451" s="2">
        <v>778.19000244140625</v>
      </c>
      <c r="F451" s="2">
        <v>127.8199996948242</v>
      </c>
      <c r="G451" s="2">
        <v>100.23000335693359</v>
      </c>
      <c r="H451" s="2">
        <v>64.527450561523438</v>
      </c>
      <c r="I451" s="2">
        <v>78.104606628417969</v>
      </c>
      <c r="J451" s="2">
        <v>80.55999755859375</v>
      </c>
      <c r="K451" s="2">
        <v>635.79998779296875</v>
      </c>
      <c r="L451" s="2">
        <v>640.37799072265625</v>
      </c>
      <c r="M451" s="2">
        <v>0.27500000596046448</v>
      </c>
      <c r="N451" s="3">
        <v>2132.550048828125</v>
      </c>
      <c r="O451" s="1">
        <f t="shared" si="82"/>
        <v>-3.0678996966797545E-3</v>
      </c>
      <c r="P451" s="1">
        <f t="shared" si="83"/>
        <v>-3.3267482988897923E-3</v>
      </c>
      <c r="Q451" s="1">
        <f t="shared" si="84"/>
        <v>-5.7667606657850756E-3</v>
      </c>
      <c r="R451" s="1">
        <f t="shared" si="85"/>
        <v>-1.0112717911435309E-2</v>
      </c>
      <c r="S451" s="1">
        <f t="shared" si="86"/>
        <v>-9.5312152487148083E-3</v>
      </c>
      <c r="T451" s="1">
        <f t="shared" si="87"/>
        <v>7.3367171551115273E-3</v>
      </c>
      <c r="U451" s="1">
        <f t="shared" si="88"/>
        <v>-1.6257715308069187E-2</v>
      </c>
      <c r="V451" s="1">
        <f t="shared" si="89"/>
        <v>4.4219024191814338E-2</v>
      </c>
      <c r="W451" s="1">
        <f t="shared" si="90"/>
        <v>5.1153590132180238E-3</v>
      </c>
      <c r="X451" s="1">
        <f t="shared" si="91"/>
        <v>-1.8902862789519026E-2</v>
      </c>
      <c r="Y451" s="1">
        <f t="shared" si="92"/>
        <v>5.6407959972020194E-3</v>
      </c>
      <c r="Z451" s="1">
        <f t="shared" si="93"/>
        <v>-0.19117646156504087</v>
      </c>
      <c r="AA451" s="24">
        <f t="shared" si="94"/>
        <v>-3.0992637479612117E-3</v>
      </c>
    </row>
    <row r="452" spans="1:27" x14ac:dyDescent="0.2">
      <c r="A452" s="18">
        <v>42657</v>
      </c>
      <c r="B452" s="1">
        <v>111.5289840698242</v>
      </c>
      <c r="C452" s="2">
        <v>53.893409729003913</v>
      </c>
      <c r="D452" s="2">
        <v>822.96002197265625</v>
      </c>
      <c r="E452" s="2">
        <v>778.530029296875</v>
      </c>
      <c r="F452" s="2">
        <v>127.879997253418</v>
      </c>
      <c r="G452" s="2">
        <v>101.4700012207031</v>
      </c>
      <c r="H452" s="2">
        <v>65.159393310546875</v>
      </c>
      <c r="I452" s="2">
        <v>78.133796691894531</v>
      </c>
      <c r="J452" s="2">
        <v>79.230003356933594</v>
      </c>
      <c r="K452" s="2">
        <v>647.25</v>
      </c>
      <c r="L452" s="2">
        <v>638.64599609375</v>
      </c>
      <c r="M452" s="2">
        <v>0.28999999165534968</v>
      </c>
      <c r="N452" s="3">
        <v>2132.97998046875</v>
      </c>
      <c r="O452" s="1">
        <f t="shared" si="82"/>
        <v>5.5562999877831754E-3</v>
      </c>
      <c r="P452" s="1">
        <f t="shared" si="83"/>
        <v>8.7841944051663123E-3</v>
      </c>
      <c r="Q452" s="1">
        <f t="shared" si="84"/>
        <v>-7.6210774418109528E-3</v>
      </c>
      <c r="R452" s="1">
        <f t="shared" si="85"/>
        <v>4.3694580295561281E-4</v>
      </c>
      <c r="S452" s="1">
        <f t="shared" si="86"/>
        <v>4.6939100873921724E-4</v>
      </c>
      <c r="T452" s="1">
        <f t="shared" si="87"/>
        <v>1.2371523717840116E-2</v>
      </c>
      <c r="U452" s="1">
        <f t="shared" si="88"/>
        <v>9.7933940288081889E-3</v>
      </c>
      <c r="V452" s="1">
        <f t="shared" si="89"/>
        <v>3.7373036926524605E-4</v>
      </c>
      <c r="W452" s="1">
        <f t="shared" si="90"/>
        <v>-1.65093624871675E-2</v>
      </c>
      <c r="X452" s="1">
        <f t="shared" si="91"/>
        <v>1.8008827346438494E-2</v>
      </c>
      <c r="Y452" s="1">
        <f t="shared" si="92"/>
        <v>-2.7046442163818352E-3</v>
      </c>
      <c r="Z452" s="1">
        <f t="shared" si="93"/>
        <v>5.4545401344615607E-2</v>
      </c>
      <c r="AA452" s="24">
        <f t="shared" si="94"/>
        <v>2.0160447857309194E-4</v>
      </c>
    </row>
    <row r="453" spans="1:27" x14ac:dyDescent="0.2">
      <c r="A453" s="18">
        <v>42660</v>
      </c>
      <c r="B453" s="1">
        <v>111.4531326293945</v>
      </c>
      <c r="C453" s="2">
        <v>53.705692291259773</v>
      </c>
      <c r="D453" s="2">
        <v>812.95001220703125</v>
      </c>
      <c r="E453" s="2">
        <v>779.96002197265625</v>
      </c>
      <c r="F453" s="2">
        <v>127.5400009155273</v>
      </c>
      <c r="G453" s="2">
        <v>99.800003051757812</v>
      </c>
      <c r="H453" s="2">
        <v>64.784172058105469</v>
      </c>
      <c r="I453" s="2">
        <v>78.201889038085938</v>
      </c>
      <c r="J453" s="2">
        <v>80.5</v>
      </c>
      <c r="K453" s="2">
        <v>636.75</v>
      </c>
      <c r="L453" s="2">
        <v>637.96002197265625</v>
      </c>
      <c r="M453" s="2">
        <v>0.29499998688697809</v>
      </c>
      <c r="N453" s="3">
        <v>2126.5</v>
      </c>
      <c r="O453" s="1">
        <f t="shared" si="82"/>
        <v>-6.8010518577144019E-4</v>
      </c>
      <c r="P453" s="1">
        <f t="shared" si="83"/>
        <v>-3.4831241646808841E-3</v>
      </c>
      <c r="Q453" s="1">
        <f t="shared" si="84"/>
        <v>-1.2163421670995378E-2</v>
      </c>
      <c r="R453" s="1">
        <f t="shared" si="85"/>
        <v>1.8367855085470453E-3</v>
      </c>
      <c r="S453" s="1">
        <f t="shared" si="86"/>
        <v>-2.6587139911876667E-3</v>
      </c>
      <c r="T453" s="1">
        <f t="shared" si="87"/>
        <v>-1.6458048180298501E-2</v>
      </c>
      <c r="U453" s="1">
        <f t="shared" si="88"/>
        <v>-5.7585135983866387E-3</v>
      </c>
      <c r="V453" s="1">
        <f t="shared" si="89"/>
        <v>8.7148390420499489E-4</v>
      </c>
      <c r="W453" s="1">
        <f t="shared" si="90"/>
        <v>1.6029238789061262E-2</v>
      </c>
      <c r="X453" s="1">
        <f t="shared" si="91"/>
        <v>-1.6222479721900385E-2</v>
      </c>
      <c r="Y453" s="1">
        <f t="shared" si="92"/>
        <v>-1.0741069783408719E-3</v>
      </c>
      <c r="Z453" s="1">
        <f t="shared" si="93"/>
        <v>1.7241363363798445E-2</v>
      </c>
      <c r="AA453" s="24">
        <f t="shared" si="94"/>
        <v>-3.037994040303138E-3</v>
      </c>
    </row>
    <row r="454" spans="1:27" x14ac:dyDescent="0.2">
      <c r="A454" s="18">
        <v>42661</v>
      </c>
      <c r="B454" s="1">
        <v>111.37730407714839</v>
      </c>
      <c r="C454" s="2">
        <v>54.118663787841797</v>
      </c>
      <c r="D454" s="2">
        <v>817.6500244140625</v>
      </c>
      <c r="E454" s="2">
        <v>795.260009765625</v>
      </c>
      <c r="F454" s="2">
        <v>128.57000732421881</v>
      </c>
      <c r="G454" s="2">
        <v>118.7900009155273</v>
      </c>
      <c r="H454" s="2">
        <v>65.771614074707031</v>
      </c>
      <c r="I454" s="2">
        <v>79.787521362304688</v>
      </c>
      <c r="J454" s="2">
        <v>82.959999084472656</v>
      </c>
      <c r="K454" s="2">
        <v>638.3499755859375</v>
      </c>
      <c r="L454" s="2">
        <v>630.52001953125</v>
      </c>
      <c r="M454" s="2">
        <v>0.33300000429153442</v>
      </c>
      <c r="N454" s="3">
        <v>2139.60009765625</v>
      </c>
      <c r="O454" s="1">
        <f t="shared" ref="O454:O517" si="95">(B454/B453)-1</f>
        <v>-6.8036268211724149E-4</v>
      </c>
      <c r="P454" s="1">
        <f t="shared" si="83"/>
        <v>7.6895293396903597E-3</v>
      </c>
      <c r="Q454" s="1">
        <f t="shared" si="84"/>
        <v>5.7814282999657518E-3</v>
      </c>
      <c r="R454" s="1">
        <f t="shared" si="85"/>
        <v>1.9616374380666768E-2</v>
      </c>
      <c r="S454" s="1">
        <f t="shared" si="86"/>
        <v>8.0759479480772001E-3</v>
      </c>
      <c r="T454" s="1">
        <f t="shared" si="87"/>
        <v>0.19028053389859112</v>
      </c>
      <c r="U454" s="1">
        <f t="shared" si="88"/>
        <v>1.5242025717576713E-2</v>
      </c>
      <c r="V454" s="1">
        <f t="shared" si="89"/>
        <v>2.0276138386459142E-2</v>
      </c>
      <c r="W454" s="1">
        <f t="shared" si="90"/>
        <v>3.0558994838169706E-2</v>
      </c>
      <c r="X454" s="1">
        <f t="shared" si="91"/>
        <v>2.5127217682567871E-3</v>
      </c>
      <c r="Y454" s="1">
        <f t="shared" si="92"/>
        <v>-1.1662176602227792E-2</v>
      </c>
      <c r="Z454" s="1">
        <f t="shared" si="93"/>
        <v>0.12881362404641417</v>
      </c>
      <c r="AA454" s="24">
        <f t="shared" si="94"/>
        <v>6.1604033182458551E-3</v>
      </c>
    </row>
    <row r="455" spans="1:27" x14ac:dyDescent="0.2">
      <c r="A455" s="18">
        <v>42662</v>
      </c>
      <c r="B455" s="1">
        <v>111.0454483032227</v>
      </c>
      <c r="C455" s="2">
        <v>53.996650695800781</v>
      </c>
      <c r="D455" s="2">
        <v>817.69000244140625</v>
      </c>
      <c r="E455" s="2">
        <v>801.5</v>
      </c>
      <c r="F455" s="2">
        <v>130.11000061035159</v>
      </c>
      <c r="G455" s="2">
        <v>121.870002746582</v>
      </c>
      <c r="H455" s="2">
        <v>65.633354187011719</v>
      </c>
      <c r="I455" s="2">
        <v>79.602699279785156</v>
      </c>
      <c r="J455" s="2">
        <v>81.830001831054688</v>
      </c>
      <c r="K455" s="2">
        <v>634.45001220703125</v>
      </c>
      <c r="L455" s="2">
        <v>630.85699462890625</v>
      </c>
      <c r="M455" s="2">
        <v>0.32300001382827759</v>
      </c>
      <c r="N455" s="3">
        <v>2144.2900390625</v>
      </c>
      <c r="O455" s="1">
        <f t="shared" si="95"/>
        <v>-2.9795637152055798E-3</v>
      </c>
      <c r="P455" s="1">
        <f t="shared" si="83"/>
        <v>-2.2545473871885546E-3</v>
      </c>
      <c r="Q455" s="1">
        <f t="shared" si="84"/>
        <v>4.8893812939487802E-5</v>
      </c>
      <c r="R455" s="1">
        <f t="shared" si="85"/>
        <v>7.8464780798093159E-3</v>
      </c>
      <c r="S455" s="1">
        <f t="shared" si="86"/>
        <v>1.1977857963788807E-2</v>
      </c>
      <c r="T455" s="1">
        <f t="shared" si="87"/>
        <v>2.5928123641020262E-2</v>
      </c>
      <c r="U455" s="1">
        <f t="shared" si="88"/>
        <v>-2.1021209474693103E-3</v>
      </c>
      <c r="V455" s="1">
        <f t="shared" si="89"/>
        <v>-2.316428425947481E-3</v>
      </c>
      <c r="W455" s="1">
        <f t="shared" si="90"/>
        <v>-1.3620989222376534E-2</v>
      </c>
      <c r="X455" s="1">
        <f t="shared" si="91"/>
        <v>-6.1094439227110664E-3</v>
      </c>
      <c r="Y455" s="1">
        <f t="shared" si="92"/>
        <v>5.3443996577096087E-4</v>
      </c>
      <c r="Z455" s="1">
        <f t="shared" si="93"/>
        <v>-3.003000100415032E-2</v>
      </c>
      <c r="AA455" s="24">
        <f t="shared" si="94"/>
        <v>2.1919710189710617E-3</v>
      </c>
    </row>
    <row r="456" spans="1:27" x14ac:dyDescent="0.2">
      <c r="A456" s="18">
        <v>42663</v>
      </c>
      <c r="B456" s="1">
        <v>110.9885787963867</v>
      </c>
      <c r="C456" s="2">
        <v>53.733848571777337</v>
      </c>
      <c r="D456" s="2">
        <v>810.32000732421875</v>
      </c>
      <c r="E456" s="2">
        <v>796.969970703125</v>
      </c>
      <c r="F456" s="2">
        <v>130</v>
      </c>
      <c r="G456" s="2">
        <v>123.34999847412109</v>
      </c>
      <c r="H456" s="2">
        <v>66.877487182617188</v>
      </c>
      <c r="I456" s="2">
        <v>79.777801513671875</v>
      </c>
      <c r="J456" s="2">
        <v>82.919998168945312</v>
      </c>
      <c r="K456" s="2">
        <v>631.79998779296875</v>
      </c>
      <c r="L456" s="2">
        <v>632.8280029296875</v>
      </c>
      <c r="M456" s="2">
        <v>0.31999999284744263</v>
      </c>
      <c r="N456" s="3">
        <v>2141.340087890625</v>
      </c>
      <c r="O456" s="1">
        <f t="shared" si="95"/>
        <v>-5.1212821151125354E-4</v>
      </c>
      <c r="P456" s="1">
        <f t="shared" si="83"/>
        <v>-4.8670078724694088E-3</v>
      </c>
      <c r="Q456" s="1">
        <f t="shared" si="84"/>
        <v>-9.0131897114831272E-3</v>
      </c>
      <c r="R456" s="1">
        <f t="shared" si="85"/>
        <v>-5.6519392350280473E-3</v>
      </c>
      <c r="S456" s="1">
        <f t="shared" si="86"/>
        <v>-8.4544316221335514E-4</v>
      </c>
      <c r="T456" s="1">
        <f t="shared" si="87"/>
        <v>1.2144052631364977E-2</v>
      </c>
      <c r="U456" s="1">
        <f t="shared" si="88"/>
        <v>1.8955803966082652E-2</v>
      </c>
      <c r="V456" s="1">
        <f t="shared" si="89"/>
        <v>2.1997022145099354E-3</v>
      </c>
      <c r="W456" s="1">
        <f t="shared" si="90"/>
        <v>1.3320253128443316E-2</v>
      </c>
      <c r="X456" s="1">
        <f t="shared" si="91"/>
        <v>-4.1768844874696676E-3</v>
      </c>
      <c r="Y456" s="1">
        <f t="shared" si="92"/>
        <v>3.1243345442188986E-3</v>
      </c>
      <c r="Z456" s="1">
        <f t="shared" si="93"/>
        <v>-9.2879902551022964E-3</v>
      </c>
      <c r="AA456" s="24">
        <f t="shared" si="94"/>
        <v>-1.3757239543792377E-3</v>
      </c>
    </row>
    <row r="457" spans="1:27" x14ac:dyDescent="0.2">
      <c r="A457" s="18">
        <v>42664</v>
      </c>
      <c r="B457" s="1">
        <v>110.5524215698242</v>
      </c>
      <c r="C457" s="2">
        <v>55.995830535888672</v>
      </c>
      <c r="D457" s="2">
        <v>818.989990234375</v>
      </c>
      <c r="E457" s="2">
        <v>799.3699951171875</v>
      </c>
      <c r="F457" s="2">
        <v>132.07000732421881</v>
      </c>
      <c r="G457" s="2">
        <v>127.5</v>
      </c>
      <c r="H457" s="2">
        <v>66.689895629882812</v>
      </c>
      <c r="I457" s="2">
        <v>79.51513671875</v>
      </c>
      <c r="J457" s="2">
        <v>80.760002136230469</v>
      </c>
      <c r="K457" s="2">
        <v>619.70001220703125</v>
      </c>
      <c r="L457" s="2">
        <v>657.29400634765625</v>
      </c>
      <c r="M457" s="2">
        <v>0.31499999761581421</v>
      </c>
      <c r="N457" s="3">
        <v>2141.159912109375</v>
      </c>
      <c r="O457" s="1">
        <f t="shared" si="95"/>
        <v>-3.9297487299360112E-3</v>
      </c>
      <c r="P457" s="1">
        <f t="shared" si="83"/>
        <v>4.2096034887391109E-2</v>
      </c>
      <c r="Q457" s="1">
        <f t="shared" si="84"/>
        <v>1.0699455562976468E-2</v>
      </c>
      <c r="R457" s="1">
        <f t="shared" si="85"/>
        <v>3.0114364433895258E-3</v>
      </c>
      <c r="S457" s="1">
        <f t="shared" si="86"/>
        <v>1.59231332632217E-2</v>
      </c>
      <c r="T457" s="1">
        <f t="shared" si="87"/>
        <v>3.3644114934866298E-2</v>
      </c>
      <c r="U457" s="1">
        <f t="shared" si="88"/>
        <v>-2.8050030082938937E-3</v>
      </c>
      <c r="V457" s="1">
        <f t="shared" si="89"/>
        <v>-3.292454667064959E-3</v>
      </c>
      <c r="W457" s="1">
        <f t="shared" si="90"/>
        <v>-2.60491567825889E-2</v>
      </c>
      <c r="X457" s="1">
        <f t="shared" si="91"/>
        <v>-1.9151591990695715E-2</v>
      </c>
      <c r="Y457" s="1">
        <f t="shared" si="92"/>
        <v>3.8661379244760097E-2</v>
      </c>
      <c r="Z457" s="1">
        <f t="shared" si="93"/>
        <v>-1.5624985448084439E-2</v>
      </c>
      <c r="AA457" s="24">
        <f t="shared" si="94"/>
        <v>-8.4141600051768073E-5</v>
      </c>
    </row>
    <row r="458" spans="1:27" x14ac:dyDescent="0.2">
      <c r="A458" s="18">
        <v>42667</v>
      </c>
      <c r="B458" s="1">
        <v>111.54795074462891</v>
      </c>
      <c r="C458" s="2">
        <v>57.253532409667969</v>
      </c>
      <c r="D458" s="2">
        <v>838.09002685546875</v>
      </c>
      <c r="E458" s="2">
        <v>813.1099853515625</v>
      </c>
      <c r="F458" s="2">
        <v>133.2799987792969</v>
      </c>
      <c r="G458" s="2">
        <v>127.3300018310547</v>
      </c>
      <c r="H458" s="2">
        <v>69.819976806640625</v>
      </c>
      <c r="I458" s="2">
        <v>79.495681762695312</v>
      </c>
      <c r="J458" s="2">
        <v>78.730003356933594</v>
      </c>
      <c r="K458" s="2">
        <v>629.70001220703125</v>
      </c>
      <c r="L458" s="2">
        <v>657.5880126953125</v>
      </c>
      <c r="M458" s="2">
        <v>0.31299999356269842</v>
      </c>
      <c r="N458" s="3">
        <v>2151.330078125</v>
      </c>
      <c r="O458" s="1">
        <f t="shared" si="95"/>
        <v>9.0050417771800895E-3</v>
      </c>
      <c r="P458" s="1">
        <f t="shared" si="83"/>
        <v>2.2460634331929574E-2</v>
      </c>
      <c r="Q458" s="1">
        <f t="shared" si="84"/>
        <v>2.3321453068831488E-2</v>
      </c>
      <c r="R458" s="1">
        <f t="shared" si="85"/>
        <v>1.7188523860419247E-2</v>
      </c>
      <c r="S458" s="1">
        <f t="shared" si="86"/>
        <v>9.1617429240211656E-3</v>
      </c>
      <c r="T458" s="1">
        <f t="shared" si="87"/>
        <v>-1.3333189721199679E-3</v>
      </c>
      <c r="U458" s="1">
        <f t="shared" si="88"/>
        <v>4.6934863927951209E-2</v>
      </c>
      <c r="V458" s="1">
        <f t="shared" si="89"/>
        <v>-2.4466984347271126E-4</v>
      </c>
      <c r="W458" s="1">
        <f t="shared" si="90"/>
        <v>-2.5136190262508462E-2</v>
      </c>
      <c r="X458" s="1">
        <f t="shared" si="91"/>
        <v>1.6136840088780247E-2</v>
      </c>
      <c r="Y458" s="1">
        <f t="shared" si="92"/>
        <v>4.472980809453464E-4</v>
      </c>
      <c r="Z458" s="1">
        <f t="shared" si="93"/>
        <v>-6.3492192642968792E-3</v>
      </c>
      <c r="AA458" s="24">
        <f t="shared" si="94"/>
        <v>4.7498395416929462E-3</v>
      </c>
    </row>
    <row r="459" spans="1:27" x14ac:dyDescent="0.2">
      <c r="A459" s="18">
        <v>42668</v>
      </c>
      <c r="B459" s="1">
        <v>112.116828918457</v>
      </c>
      <c r="C459" s="2">
        <v>57.244148254394531</v>
      </c>
      <c r="D459" s="2">
        <v>835.17999267578125</v>
      </c>
      <c r="E459" s="2">
        <v>807.66998291015625</v>
      </c>
      <c r="F459" s="2">
        <v>132.28999328613281</v>
      </c>
      <c r="G459" s="2">
        <v>126.5100021362305</v>
      </c>
      <c r="H459" s="2">
        <v>70.965415954589844</v>
      </c>
      <c r="I459" s="2">
        <v>78.756385803222656</v>
      </c>
      <c r="J459" s="2">
        <v>78.709999084472656</v>
      </c>
      <c r="K459" s="2">
        <v>633.79998779296875</v>
      </c>
      <c r="L459" s="2">
        <v>678.30401611328125</v>
      </c>
      <c r="M459" s="2">
        <v>0.32499998807907099</v>
      </c>
      <c r="N459" s="3">
        <v>2143.159912109375</v>
      </c>
      <c r="O459" s="1">
        <f t="shared" si="95"/>
        <v>5.0998532024173482E-3</v>
      </c>
      <c r="P459" s="1">
        <f t="shared" si="83"/>
        <v>-1.6390526275811279E-4</v>
      </c>
      <c r="Q459" s="1">
        <f t="shared" si="84"/>
        <v>-3.4722214636129234E-3</v>
      </c>
      <c r="R459" s="1">
        <f t="shared" si="85"/>
        <v>-6.6903648207617961E-3</v>
      </c>
      <c r="S459" s="1">
        <f t="shared" si="86"/>
        <v>-7.4280124717248652E-3</v>
      </c>
      <c r="T459" s="1">
        <f t="shared" si="87"/>
        <v>-6.4399566718942314E-3</v>
      </c>
      <c r="U459" s="1">
        <f t="shared" si="88"/>
        <v>1.6405607683333878E-2</v>
      </c>
      <c r="V459" s="1">
        <f t="shared" si="89"/>
        <v>-9.2998253877430992E-3</v>
      </c>
      <c r="W459" s="1">
        <f t="shared" si="90"/>
        <v>-2.5408702664786453E-4</v>
      </c>
      <c r="X459" s="1">
        <f t="shared" si="91"/>
        <v>6.5109981045856635E-3</v>
      </c>
      <c r="Y459" s="1">
        <f t="shared" si="92"/>
        <v>3.1503012551975074E-2</v>
      </c>
      <c r="Z459" s="1">
        <f t="shared" si="93"/>
        <v>3.8338641415878394E-2</v>
      </c>
      <c r="AA459" s="24">
        <f t="shared" si="94"/>
        <v>-3.7977277864983394E-3</v>
      </c>
    </row>
    <row r="460" spans="1:27" x14ac:dyDescent="0.2">
      <c r="A460" s="18">
        <v>42669</v>
      </c>
      <c r="B460" s="1">
        <v>109.5948028564453</v>
      </c>
      <c r="C460" s="2">
        <v>56.90625</v>
      </c>
      <c r="D460" s="2">
        <v>822.59002685546875</v>
      </c>
      <c r="E460" s="2">
        <v>799.07000732421875</v>
      </c>
      <c r="F460" s="2">
        <v>131.03999328613281</v>
      </c>
      <c r="G460" s="2">
        <v>126.9700012207031</v>
      </c>
      <c r="H460" s="2">
        <v>71.251754760742188</v>
      </c>
      <c r="I460" s="2">
        <v>76.781639099121094</v>
      </c>
      <c r="J460" s="2">
        <v>78.709999084472656</v>
      </c>
      <c r="K460" s="2">
        <v>619.9000244140625</v>
      </c>
      <c r="L460" s="2">
        <v>688.31298828125</v>
      </c>
      <c r="M460" s="2">
        <v>0.31299999356269842</v>
      </c>
      <c r="N460" s="3">
        <v>2139.429931640625</v>
      </c>
      <c r="O460" s="1">
        <f t="shared" si="95"/>
        <v>-2.2494625350543807E-2</v>
      </c>
      <c r="P460" s="1">
        <f t="shared" si="83"/>
        <v>-5.9027562589087923E-3</v>
      </c>
      <c r="Q460" s="1">
        <f t="shared" si="84"/>
        <v>-1.5074553905411792E-2</v>
      </c>
      <c r="R460" s="1">
        <f t="shared" si="85"/>
        <v>-1.0647883130372793E-2</v>
      </c>
      <c r="S460" s="1">
        <f t="shared" si="86"/>
        <v>-9.4489384189199166E-3</v>
      </c>
      <c r="T460" s="1">
        <f t="shared" si="87"/>
        <v>3.636068901313072E-3</v>
      </c>
      <c r="U460" s="1">
        <f t="shared" si="88"/>
        <v>4.0349063314948364E-3</v>
      </c>
      <c r="V460" s="1">
        <f t="shared" si="89"/>
        <v>-2.5074115374410177E-2</v>
      </c>
      <c r="W460" s="1">
        <f t="shared" si="90"/>
        <v>0</v>
      </c>
      <c r="X460" s="1">
        <f t="shared" si="91"/>
        <v>-2.1931151225340062E-2</v>
      </c>
      <c r="Y460" s="1">
        <f t="shared" si="92"/>
        <v>1.475587926682298E-2</v>
      </c>
      <c r="Z460" s="1">
        <f t="shared" si="93"/>
        <v>-3.6923061404706914E-2</v>
      </c>
      <c r="AA460" s="24">
        <f t="shared" si="94"/>
        <v>-1.7404116452881535E-3</v>
      </c>
    </row>
    <row r="461" spans="1:27" x14ac:dyDescent="0.2">
      <c r="A461" s="18">
        <v>42670</v>
      </c>
      <c r="B461" s="1">
        <v>108.542366027832</v>
      </c>
      <c r="C461" s="2">
        <v>56.408805847167969</v>
      </c>
      <c r="D461" s="2">
        <v>818.3599853515625</v>
      </c>
      <c r="E461" s="2">
        <v>795.3499755859375</v>
      </c>
      <c r="F461" s="2">
        <v>129.69000244140619</v>
      </c>
      <c r="G461" s="2">
        <v>126.4700012207031</v>
      </c>
      <c r="H461" s="2">
        <v>69.790359497070312</v>
      </c>
      <c r="I461" s="2">
        <v>77.151290893554688</v>
      </c>
      <c r="J461" s="2">
        <v>75.839996337890625</v>
      </c>
      <c r="K461" s="2">
        <v>612.1500244140625</v>
      </c>
      <c r="L461" s="2">
        <v>689.6510009765625</v>
      </c>
      <c r="M461" s="2">
        <v>0.27500000596046448</v>
      </c>
      <c r="N461" s="3">
        <v>2133.0400390625</v>
      </c>
      <c r="O461" s="1">
        <f t="shared" si="95"/>
        <v>-9.6029811741332738E-3</v>
      </c>
      <c r="P461" s="1">
        <f t="shared" si="83"/>
        <v>-8.7414678147309521E-3</v>
      </c>
      <c r="Q461" s="1">
        <f t="shared" si="84"/>
        <v>-5.142344747451566E-3</v>
      </c>
      <c r="R461" s="1">
        <f t="shared" si="85"/>
        <v>-4.6554515927061946E-3</v>
      </c>
      <c r="S461" s="1">
        <f t="shared" si="86"/>
        <v>-1.0302128463780091E-2</v>
      </c>
      <c r="T461" s="1">
        <f t="shared" si="87"/>
        <v>-3.9379380577533318E-3</v>
      </c>
      <c r="U461" s="1">
        <f t="shared" si="88"/>
        <v>-2.0510305585864197E-2</v>
      </c>
      <c r="V461" s="1">
        <f t="shared" si="89"/>
        <v>4.8143253878234482E-3</v>
      </c>
      <c r="W461" s="1">
        <f t="shared" si="90"/>
        <v>-3.646300063479746E-2</v>
      </c>
      <c r="X461" s="1">
        <f t="shared" si="91"/>
        <v>-1.2502015961889046E-2</v>
      </c>
      <c r="Y461" s="1">
        <f t="shared" si="92"/>
        <v>1.9439015652655822E-3</v>
      </c>
      <c r="Z461" s="1">
        <f t="shared" si="93"/>
        <v>-0.1214057136861314</v>
      </c>
      <c r="AA461" s="24">
        <f t="shared" si="94"/>
        <v>-2.9867267366989747E-3</v>
      </c>
    </row>
    <row r="462" spans="1:27" x14ac:dyDescent="0.2">
      <c r="A462" s="18">
        <v>42671</v>
      </c>
      <c r="B462" s="1">
        <v>107.8217849731445</v>
      </c>
      <c r="C462" s="2">
        <v>56.19293212890625</v>
      </c>
      <c r="D462" s="2">
        <v>776.32000732421875</v>
      </c>
      <c r="E462" s="2">
        <v>795.3699951171875</v>
      </c>
      <c r="F462" s="2">
        <v>131.28999328613281</v>
      </c>
      <c r="G462" s="2">
        <v>126.5699996948242</v>
      </c>
      <c r="H462" s="2">
        <v>69.671882629394531</v>
      </c>
      <c r="I462" s="2">
        <v>75.205726623535156</v>
      </c>
      <c r="J462" s="2">
        <v>77.580001831054688</v>
      </c>
      <c r="K462" s="2">
        <v>615.79998779296875</v>
      </c>
      <c r="L462" s="2">
        <v>714.47900390625</v>
      </c>
      <c r="M462" s="2">
        <v>0.27300000190734858</v>
      </c>
      <c r="N462" s="3">
        <v>2126.409912109375</v>
      </c>
      <c r="O462" s="1">
        <f t="shared" si="95"/>
        <v>-6.6387078249494635E-3</v>
      </c>
      <c r="P462" s="1">
        <f t="shared" si="83"/>
        <v>-3.8269506865045155E-3</v>
      </c>
      <c r="Q462" s="1">
        <f t="shared" si="84"/>
        <v>-5.1371008822338249E-2</v>
      </c>
      <c r="R462" s="1">
        <f t="shared" si="85"/>
        <v>2.5170719638589745E-5</v>
      </c>
      <c r="S462" s="1">
        <f t="shared" si="86"/>
        <v>1.233704074799058E-2</v>
      </c>
      <c r="T462" s="1">
        <f t="shared" si="87"/>
        <v>7.9068927932235411E-4</v>
      </c>
      <c r="U462" s="1">
        <f t="shared" si="88"/>
        <v>-1.6976107950948949E-3</v>
      </c>
      <c r="V462" s="1">
        <f t="shared" si="89"/>
        <v>-2.5217520633631585E-2</v>
      </c>
      <c r="W462" s="1">
        <f t="shared" si="90"/>
        <v>2.2943111513505254E-2</v>
      </c>
      <c r="X462" s="1">
        <f t="shared" si="91"/>
        <v>5.9625308067248195E-3</v>
      </c>
      <c r="Y462" s="1">
        <f t="shared" si="92"/>
        <v>3.6000822002042243E-2</v>
      </c>
      <c r="Z462" s="1">
        <f t="shared" si="93"/>
        <v>-7.2727418536980837E-3</v>
      </c>
      <c r="AA462" s="24">
        <f t="shared" si="94"/>
        <v>-3.1082993435224138E-3</v>
      </c>
    </row>
    <row r="463" spans="1:27" x14ac:dyDescent="0.2">
      <c r="A463" s="18">
        <v>42674</v>
      </c>
      <c r="B463" s="1">
        <v>107.651123046875</v>
      </c>
      <c r="C463" s="2">
        <v>56.239860534667969</v>
      </c>
      <c r="D463" s="2">
        <v>789.82000732421875</v>
      </c>
      <c r="E463" s="2">
        <v>784.53997802734375</v>
      </c>
      <c r="F463" s="2">
        <v>130.99000549316409</v>
      </c>
      <c r="G463" s="2">
        <v>124.870002746582</v>
      </c>
      <c r="H463" s="2">
        <v>70.264328002929688</v>
      </c>
      <c r="I463" s="2">
        <v>74.44696044921875</v>
      </c>
      <c r="J463" s="2">
        <v>75.860000610351562</v>
      </c>
      <c r="K463" s="2">
        <v>617.45001220703125</v>
      </c>
      <c r="L463" s="2">
        <v>700.97198486328125</v>
      </c>
      <c r="M463" s="2">
        <v>0.29499998688697809</v>
      </c>
      <c r="N463" s="3">
        <v>2126.14990234375</v>
      </c>
      <c r="O463" s="1">
        <f t="shared" si="95"/>
        <v>-1.5828148858044733E-3</v>
      </c>
      <c r="P463" s="1">
        <f t="shared" si="83"/>
        <v>8.3513004187185658E-4</v>
      </c>
      <c r="Q463" s="1">
        <f t="shared" si="84"/>
        <v>1.7389736027197289E-2</v>
      </c>
      <c r="R463" s="1">
        <f t="shared" si="85"/>
        <v>-1.3616325931742113E-2</v>
      </c>
      <c r="S463" s="1">
        <f t="shared" si="86"/>
        <v>-2.2849250385360564E-3</v>
      </c>
      <c r="T463" s="1">
        <f t="shared" si="87"/>
        <v>-1.3431278757534248E-2</v>
      </c>
      <c r="U463" s="1">
        <f t="shared" si="88"/>
        <v>8.5033639278351281E-3</v>
      </c>
      <c r="V463" s="1">
        <f t="shared" si="89"/>
        <v>-1.0089207409890943E-2</v>
      </c>
      <c r="W463" s="1">
        <f t="shared" si="90"/>
        <v>-2.2170677753382328E-2</v>
      </c>
      <c r="X463" s="1">
        <f t="shared" si="91"/>
        <v>2.6794810762764687E-3</v>
      </c>
      <c r="Y463" s="1">
        <f t="shared" si="92"/>
        <v>-1.8904710941990199E-2</v>
      </c>
      <c r="Z463" s="1">
        <f t="shared" si="93"/>
        <v>8.0586025003384076E-2</v>
      </c>
      <c r="AA463" s="24">
        <f t="shared" si="94"/>
        <v>-1.2227640782913607E-4</v>
      </c>
    </row>
    <row r="464" spans="1:27" x14ac:dyDescent="0.2">
      <c r="A464" s="18">
        <v>42675</v>
      </c>
      <c r="B464" s="1">
        <v>105.7074432373047</v>
      </c>
      <c r="C464" s="2">
        <v>56.127235412597663</v>
      </c>
      <c r="D464" s="2">
        <v>785.40997314453125</v>
      </c>
      <c r="E464" s="2">
        <v>783.6099853515625</v>
      </c>
      <c r="F464" s="2">
        <v>129.5</v>
      </c>
      <c r="G464" s="2">
        <v>123.3000030517578</v>
      </c>
      <c r="H464" s="2">
        <v>68.180885314941406</v>
      </c>
      <c r="I464" s="2">
        <v>73.34771728515625</v>
      </c>
      <c r="J464" s="2">
        <v>77.879997253417969</v>
      </c>
      <c r="K464" s="2">
        <v>633.54998779296875</v>
      </c>
      <c r="L464" s="2">
        <v>729.79302978515625</v>
      </c>
      <c r="M464" s="2">
        <v>0.3449999988079071</v>
      </c>
      <c r="N464" s="3">
        <v>2111.719970703125</v>
      </c>
      <c r="O464" s="1">
        <f t="shared" si="95"/>
        <v>-1.8055360265252007E-2</v>
      </c>
      <c r="P464" s="1">
        <f t="shared" si="83"/>
        <v>-2.0025853727158038E-3</v>
      </c>
      <c r="Q464" s="1">
        <f t="shared" si="84"/>
        <v>-5.5835939059432071E-3</v>
      </c>
      <c r="R464" s="1">
        <f t="shared" si="85"/>
        <v>-1.1853987073031647E-3</v>
      </c>
      <c r="S464" s="1">
        <f t="shared" si="86"/>
        <v>-1.1374955574315559E-2</v>
      </c>
      <c r="T464" s="1">
        <f t="shared" si="87"/>
        <v>-1.2573073278539515E-2</v>
      </c>
      <c r="U464" s="1">
        <f t="shared" si="88"/>
        <v>-2.9651499519093294E-2</v>
      </c>
      <c r="V464" s="1">
        <f t="shared" si="89"/>
        <v>-1.4765453920879801E-2</v>
      </c>
      <c r="W464" s="1">
        <f t="shared" si="90"/>
        <v>2.6627954479488514E-2</v>
      </c>
      <c r="X464" s="1">
        <f t="shared" si="91"/>
        <v>2.6074945773163494E-2</v>
      </c>
      <c r="Y464" s="1">
        <f t="shared" si="92"/>
        <v>4.1115829939332382E-2</v>
      </c>
      <c r="Z464" s="1">
        <f t="shared" si="93"/>
        <v>0.16949157336771425</v>
      </c>
      <c r="AA464" s="24">
        <f t="shared" si="94"/>
        <v>-6.7868834764276409E-3</v>
      </c>
    </row>
    <row r="465" spans="1:27" x14ac:dyDescent="0.2">
      <c r="A465" s="18">
        <v>42676</v>
      </c>
      <c r="B465" s="1">
        <v>105.80226135253911</v>
      </c>
      <c r="C465" s="2">
        <v>55.779956817626953</v>
      </c>
      <c r="D465" s="2">
        <v>765.55999755859375</v>
      </c>
      <c r="E465" s="2">
        <v>768.70001220703125</v>
      </c>
      <c r="F465" s="2">
        <v>127.1699981689453</v>
      </c>
      <c r="G465" s="2">
        <v>122.3399963378906</v>
      </c>
      <c r="H465" s="2">
        <v>67.894546508789062</v>
      </c>
      <c r="I465" s="2">
        <v>73.055877685546875</v>
      </c>
      <c r="J465" s="2">
        <v>78</v>
      </c>
      <c r="K465" s="2">
        <v>633.95001220703125</v>
      </c>
      <c r="L465" s="2">
        <v>740.8289794921875</v>
      </c>
      <c r="M465" s="2">
        <v>0.3449999988079071</v>
      </c>
      <c r="N465" s="3">
        <v>2097.93994140625</v>
      </c>
      <c r="O465" s="1">
        <f t="shared" si="95"/>
        <v>8.9698617552924631E-4</v>
      </c>
      <c r="P465" s="1">
        <f t="shared" si="83"/>
        <v>-6.187345455692328E-3</v>
      </c>
      <c r="Q465" s="1">
        <f t="shared" si="84"/>
        <v>-2.5273393851194093E-2</v>
      </c>
      <c r="R465" s="1">
        <f t="shared" si="85"/>
        <v>-1.90272883491166E-2</v>
      </c>
      <c r="S465" s="1">
        <f t="shared" si="86"/>
        <v>-1.7992292131696508E-2</v>
      </c>
      <c r="T465" s="1">
        <f t="shared" si="87"/>
        <v>-7.7859423366293257E-3</v>
      </c>
      <c r="U465" s="1">
        <f t="shared" si="88"/>
        <v>-4.1996932839708512E-3</v>
      </c>
      <c r="V465" s="1">
        <f t="shared" si="89"/>
        <v>-3.9788504729435514E-3</v>
      </c>
      <c r="W465" s="1">
        <f t="shared" si="90"/>
        <v>1.5408673704950804E-3</v>
      </c>
      <c r="X465" s="1">
        <f t="shared" si="91"/>
        <v>6.3140150228080394E-4</v>
      </c>
      <c r="Y465" s="1">
        <f t="shared" si="92"/>
        <v>1.5122026734456728E-2</v>
      </c>
      <c r="Z465" s="1">
        <f t="shared" si="93"/>
        <v>0</v>
      </c>
      <c r="AA465" s="24">
        <f t="shared" si="94"/>
        <v>-6.5255002974123899E-3</v>
      </c>
    </row>
    <row r="466" spans="1:27" x14ac:dyDescent="0.2">
      <c r="A466" s="18">
        <v>42677</v>
      </c>
      <c r="B466" s="1">
        <v>104.6682205200195</v>
      </c>
      <c r="C466" s="2">
        <v>55.573471069335938</v>
      </c>
      <c r="D466" s="2">
        <v>767.030029296875</v>
      </c>
      <c r="E466" s="2">
        <v>762.1300048828125</v>
      </c>
      <c r="F466" s="2">
        <v>120</v>
      </c>
      <c r="G466" s="2">
        <v>122.13999938964839</v>
      </c>
      <c r="H466" s="2">
        <v>67.104598999023438</v>
      </c>
      <c r="I466" s="2">
        <v>71.411880493164062</v>
      </c>
      <c r="J466" s="2">
        <v>77.69000244140625</v>
      </c>
      <c r="K466" s="2">
        <v>617.04998779296875</v>
      </c>
      <c r="L466" s="2">
        <v>688.70001220703125</v>
      </c>
      <c r="M466" s="2">
        <v>0.3580000102519989</v>
      </c>
      <c r="N466" s="3">
        <v>2088.659912109375</v>
      </c>
      <c r="O466" s="1">
        <f t="shared" si="95"/>
        <v>-1.0718493329182399E-2</v>
      </c>
      <c r="P466" s="1">
        <f t="shared" si="83"/>
        <v>-3.7017911104901824E-3</v>
      </c>
      <c r="Q466" s="1">
        <f t="shared" si="84"/>
        <v>1.9202044816464259E-3</v>
      </c>
      <c r="R466" s="1">
        <f t="shared" si="85"/>
        <v>-8.5469067515108188E-3</v>
      </c>
      <c r="S466" s="1">
        <f t="shared" si="86"/>
        <v>-5.6381208399641225E-2</v>
      </c>
      <c r="T466" s="1">
        <f t="shared" si="87"/>
        <v>-1.6347633989609589E-3</v>
      </c>
      <c r="U466" s="1">
        <f t="shared" si="88"/>
        <v>-1.1634918419601847E-2</v>
      </c>
      <c r="V466" s="1">
        <f t="shared" si="89"/>
        <v>-2.2503284396349854E-2</v>
      </c>
      <c r="W466" s="1">
        <f t="shared" si="90"/>
        <v>-3.9743276742788547E-3</v>
      </c>
      <c r="X466" s="1">
        <f t="shared" si="91"/>
        <v>-2.6658291803208334E-2</v>
      </c>
      <c r="Y466" s="1">
        <f t="shared" si="92"/>
        <v>-7.0365723707094818E-2</v>
      </c>
      <c r="Z466" s="1">
        <f t="shared" si="93"/>
        <v>3.7681192721771728E-2</v>
      </c>
      <c r="AA466" s="24">
        <f t="shared" si="94"/>
        <v>-4.423400838946101E-3</v>
      </c>
    </row>
    <row r="467" spans="1:27" x14ac:dyDescent="0.2">
      <c r="A467" s="18">
        <v>42678</v>
      </c>
      <c r="B467" s="1">
        <v>103.724723815918</v>
      </c>
      <c r="C467" s="2">
        <v>55.104179382324219</v>
      </c>
      <c r="D467" s="2">
        <v>755.04998779296875</v>
      </c>
      <c r="E467" s="2">
        <v>762.02001953125</v>
      </c>
      <c r="F467" s="2">
        <v>120.75</v>
      </c>
      <c r="G467" s="2">
        <v>122.0299987792969</v>
      </c>
      <c r="H467" s="2">
        <v>66.719520568847656</v>
      </c>
      <c r="I467" s="2">
        <v>73.279617309570312</v>
      </c>
      <c r="J467" s="2">
        <v>78.959999084472656</v>
      </c>
      <c r="K467" s="2">
        <v>624.25</v>
      </c>
      <c r="L467" s="2">
        <v>703.2349853515625</v>
      </c>
      <c r="M467" s="2">
        <v>0.3580000102519989</v>
      </c>
      <c r="N467" s="3">
        <v>2085.179931640625</v>
      </c>
      <c r="O467" s="1">
        <f t="shared" si="95"/>
        <v>-9.0141658988178719E-3</v>
      </c>
      <c r="P467" s="1">
        <f t="shared" si="83"/>
        <v>-8.4445271814354017E-3</v>
      </c>
      <c r="Q467" s="1">
        <f t="shared" si="84"/>
        <v>-1.5618738571276269E-2</v>
      </c>
      <c r="R467" s="1">
        <f t="shared" si="85"/>
        <v>-1.4431311043761053E-4</v>
      </c>
      <c r="S467" s="1">
        <f t="shared" si="86"/>
        <v>6.2500000000000888E-3</v>
      </c>
      <c r="T467" s="1">
        <f t="shared" si="87"/>
        <v>-9.0061086377257737E-4</v>
      </c>
      <c r="U467" s="1">
        <f t="shared" si="88"/>
        <v>-5.7384804606519513E-3</v>
      </c>
      <c r="V467" s="1">
        <f t="shared" si="89"/>
        <v>2.6154427015614656E-2</v>
      </c>
      <c r="W467" s="1">
        <f t="shared" si="90"/>
        <v>1.6346976485478226E-2</v>
      </c>
      <c r="X467" s="1">
        <f t="shared" si="91"/>
        <v>1.1668442345787788E-2</v>
      </c>
      <c r="Y467" s="1">
        <f t="shared" si="92"/>
        <v>2.1104941029334467E-2</v>
      </c>
      <c r="Z467" s="1">
        <f t="shared" si="93"/>
        <v>0</v>
      </c>
      <c r="AA467" s="24">
        <f t="shared" si="94"/>
        <v>-1.6661307322337615E-3</v>
      </c>
    </row>
    <row r="468" spans="1:27" x14ac:dyDescent="0.2">
      <c r="A468" s="18">
        <v>42681</v>
      </c>
      <c r="B468" s="1">
        <v>105.22093200683589</v>
      </c>
      <c r="C468" s="2">
        <v>56.709156036376953</v>
      </c>
      <c r="D468" s="2">
        <v>784.92999267578125</v>
      </c>
      <c r="E468" s="2">
        <v>782.52001953125</v>
      </c>
      <c r="F468" s="2">
        <v>122.15000152587891</v>
      </c>
      <c r="G468" s="2">
        <v>124.5800018310547</v>
      </c>
      <c r="H468" s="2">
        <v>70.372932434082031</v>
      </c>
      <c r="I468" s="2">
        <v>77.452850341796875</v>
      </c>
      <c r="J468" s="2">
        <v>83.220001220703125</v>
      </c>
      <c r="K468" s="2">
        <v>655.8499755859375</v>
      </c>
      <c r="L468" s="2">
        <v>703.1309814453125</v>
      </c>
      <c r="M468" s="2">
        <v>0.38999998569488531</v>
      </c>
      <c r="N468" s="3">
        <v>2131.52001953125</v>
      </c>
      <c r="O468" s="1">
        <f t="shared" si="95"/>
        <v>1.4424798021860585E-2</v>
      </c>
      <c r="P468" s="1">
        <f t="shared" si="83"/>
        <v>2.9126223673835661E-2</v>
      </c>
      <c r="Q468" s="1">
        <f t="shared" si="84"/>
        <v>3.9573545282945544E-2</v>
      </c>
      <c r="R468" s="1">
        <f t="shared" si="85"/>
        <v>2.6902180355590222E-2</v>
      </c>
      <c r="S468" s="1">
        <f t="shared" si="86"/>
        <v>1.1594215535229102E-2</v>
      </c>
      <c r="T468" s="1">
        <f t="shared" si="87"/>
        <v>2.0896526077736954E-2</v>
      </c>
      <c r="U468" s="1">
        <f t="shared" si="88"/>
        <v>5.4757765554751314E-2</v>
      </c>
      <c r="V468" s="1">
        <f t="shared" si="89"/>
        <v>5.6949438130888597E-2</v>
      </c>
      <c r="W468" s="1">
        <f t="shared" si="90"/>
        <v>5.3951395461302454E-2</v>
      </c>
      <c r="X468" s="1">
        <f t="shared" si="91"/>
        <v>5.0620705784441222E-2</v>
      </c>
      <c r="Y468" s="1">
        <f t="shared" si="92"/>
        <v>-1.4789353262623095E-4</v>
      </c>
      <c r="Z468" s="1">
        <f t="shared" si="93"/>
        <v>8.9385403705327882E-2</v>
      </c>
      <c r="AA468" s="24">
        <f t="shared" si="94"/>
        <v>2.2223543967337278E-2</v>
      </c>
    </row>
    <row r="469" spans="1:27" x14ac:dyDescent="0.2">
      <c r="A469" s="18">
        <v>42682</v>
      </c>
      <c r="B469" s="1">
        <v>105.8403778076172</v>
      </c>
      <c r="C469" s="2">
        <v>56.756084442138672</v>
      </c>
      <c r="D469" s="2">
        <v>787.75</v>
      </c>
      <c r="E469" s="2">
        <v>790.510009765625</v>
      </c>
      <c r="F469" s="2">
        <v>124.2200012207031</v>
      </c>
      <c r="G469" s="2">
        <v>124.3399963378906</v>
      </c>
      <c r="H469" s="2">
        <v>70.264328002929688</v>
      </c>
      <c r="I469" s="2">
        <v>78.678550720214844</v>
      </c>
      <c r="J469" s="2">
        <v>82.989997863769531</v>
      </c>
      <c r="K469" s="2">
        <v>664.95001220703125</v>
      </c>
      <c r="L469" s="2">
        <v>709.8480224609375</v>
      </c>
      <c r="M469" s="2">
        <v>0.41999998688697809</v>
      </c>
      <c r="N469" s="3">
        <v>2139.56005859375</v>
      </c>
      <c r="O469" s="1">
        <f t="shared" si="95"/>
        <v>5.8870966923298962E-3</v>
      </c>
      <c r="P469" s="1">
        <f t="shared" ref="P469:P532" si="96">(C469/C468)-1</f>
        <v>8.2752784632544873E-4</v>
      </c>
      <c r="Q469" s="1">
        <f t="shared" ref="Q469:Q532" si="97">(D469/D468)-1</f>
        <v>3.5926864185753526E-3</v>
      </c>
      <c r="R469" s="1">
        <f t="shared" ref="R469:R532" si="98">(E469/E468)-1</f>
        <v>1.0210588911400809E-2</v>
      </c>
      <c r="S469" s="1">
        <f t="shared" ref="S469:S532" si="99">(F469/F468)-1</f>
        <v>1.6946374694769339E-2</v>
      </c>
      <c r="T469" s="1">
        <f t="shared" ref="T469:T532" si="100">(G469/G468)-1</f>
        <v>-1.9265170142602761E-3</v>
      </c>
      <c r="U469" s="1">
        <f t="shared" ref="U469:U532" si="101">(H469/H468)-1</f>
        <v>-1.5432699391072502E-3</v>
      </c>
      <c r="V469" s="1">
        <f t="shared" ref="V469:V532" si="102">(I469/I468)-1</f>
        <v>1.5825116480658874E-2</v>
      </c>
      <c r="W469" s="1">
        <f t="shared" ref="W469:W532" si="103">(J469/J468)-1</f>
        <v>-2.7637990093705156E-3</v>
      </c>
      <c r="X469" s="1">
        <f t="shared" ref="X469:X532" si="104">(K469/K468)-1</f>
        <v>1.3875180239145024E-2</v>
      </c>
      <c r="Y469" s="1">
        <f t="shared" ref="Y469:Y532" si="105">(L469/L468)-1</f>
        <v>9.5530437327877582E-3</v>
      </c>
      <c r="Z469" s="1">
        <f t="shared" ref="Z469:Z532" si="106">(M469/M468)-1</f>
        <v>7.6923082801247045E-2</v>
      </c>
      <c r="AA469" s="24">
        <f t="shared" ref="AA469:AA532" si="107">(N469/N468)-1</f>
        <v>3.7719744542996647E-3</v>
      </c>
    </row>
    <row r="470" spans="1:27" x14ac:dyDescent="0.2">
      <c r="A470" s="18">
        <v>42683</v>
      </c>
      <c r="B470" s="1">
        <v>105.6688613891602</v>
      </c>
      <c r="C470" s="2">
        <v>56.474502563476562</v>
      </c>
      <c r="D470" s="2">
        <v>771.8800048828125</v>
      </c>
      <c r="E470" s="2">
        <v>785.30999755859375</v>
      </c>
      <c r="F470" s="2">
        <v>123.1800003051758</v>
      </c>
      <c r="G470" s="2">
        <v>122.19000244140619</v>
      </c>
      <c r="H470" s="2">
        <v>69.079429626464844</v>
      </c>
      <c r="I470" s="2">
        <v>70.195907592773438</v>
      </c>
      <c r="J470" s="2">
        <v>92.879997253417969</v>
      </c>
      <c r="K470" s="2">
        <v>680.9000244140625</v>
      </c>
      <c r="L470" s="2">
        <v>723.27301025390625</v>
      </c>
      <c r="M470" s="2">
        <v>0.41800001263618469</v>
      </c>
      <c r="N470" s="3">
        <v>2163.260009765625</v>
      </c>
      <c r="O470" s="1">
        <f t="shared" si="95"/>
        <v>-1.6205197110006342E-3</v>
      </c>
      <c r="P470" s="1">
        <f t="shared" si="96"/>
        <v>-4.9612632976676618E-3</v>
      </c>
      <c r="Q470" s="1">
        <f t="shared" si="97"/>
        <v>-2.0145979203030739E-2</v>
      </c>
      <c r="R470" s="1">
        <f t="shared" si="98"/>
        <v>-6.5780472641617793E-3</v>
      </c>
      <c r="S470" s="1">
        <f t="shared" si="99"/>
        <v>-8.3722500829759294E-3</v>
      </c>
      <c r="T470" s="1">
        <f t="shared" si="100"/>
        <v>-1.7291249475686388E-2</v>
      </c>
      <c r="U470" s="1">
        <f t="shared" si="101"/>
        <v>-1.6863441381171906E-2</v>
      </c>
      <c r="V470" s="1">
        <f t="shared" si="102"/>
        <v>-0.10781392196211315</v>
      </c>
      <c r="W470" s="1">
        <f t="shared" si="103"/>
        <v>0.11917098016899774</v>
      </c>
      <c r="X470" s="1">
        <f t="shared" si="104"/>
        <v>2.3986783839722969E-2</v>
      </c>
      <c r="Y470" s="1">
        <f t="shared" si="105"/>
        <v>1.8912481782264123E-2</v>
      </c>
      <c r="Z470" s="1">
        <f t="shared" si="106"/>
        <v>-4.7618436029418509E-3</v>
      </c>
      <c r="AA470" s="24">
        <f t="shared" si="107"/>
        <v>1.1077020753253342E-2</v>
      </c>
    </row>
    <row r="471" spans="1:27" x14ac:dyDescent="0.2">
      <c r="A471" s="18">
        <v>42684</v>
      </c>
      <c r="B471" s="1">
        <v>102.7240829467773</v>
      </c>
      <c r="C471" s="2">
        <v>55.094799041748047</v>
      </c>
      <c r="D471" s="2">
        <v>742.3800048828125</v>
      </c>
      <c r="E471" s="2">
        <v>762.55999755859375</v>
      </c>
      <c r="F471" s="2">
        <v>120.8000030517578</v>
      </c>
      <c r="G471" s="2">
        <v>115.4199981689453</v>
      </c>
      <c r="H471" s="2">
        <v>66.9169921875</v>
      </c>
      <c r="I471" s="2">
        <v>70.098625183105469</v>
      </c>
      <c r="J471" s="2">
        <v>95.360000610351562</v>
      </c>
      <c r="K471" s="2">
        <v>695.95001220703125</v>
      </c>
      <c r="L471" s="2">
        <v>715.53399658203125</v>
      </c>
      <c r="M471" s="2">
        <v>0.45800000429153442</v>
      </c>
      <c r="N471" s="3">
        <v>2167.47998046875</v>
      </c>
      <c r="O471" s="1">
        <f t="shared" si="95"/>
        <v>-2.7867986875885653E-2</v>
      </c>
      <c r="P471" s="1">
        <f t="shared" si="96"/>
        <v>-2.4430556429917205E-2</v>
      </c>
      <c r="Q471" s="1">
        <f t="shared" si="97"/>
        <v>-3.8218375671589921E-2</v>
      </c>
      <c r="R471" s="1">
        <f t="shared" si="98"/>
        <v>-2.896945164422482E-2</v>
      </c>
      <c r="S471" s="1">
        <f t="shared" si="99"/>
        <v>-1.9321296050670567E-2</v>
      </c>
      <c r="T471" s="1">
        <f t="shared" si="100"/>
        <v>-5.5405549858363545E-2</v>
      </c>
      <c r="U471" s="1">
        <f t="shared" si="101"/>
        <v>-3.1303637720488608E-2</v>
      </c>
      <c r="V471" s="1">
        <f t="shared" si="102"/>
        <v>-1.3858701027463782E-3</v>
      </c>
      <c r="W471" s="1">
        <f t="shared" si="103"/>
        <v>2.6701156656659286E-2</v>
      </c>
      <c r="X471" s="1">
        <f t="shared" si="104"/>
        <v>2.2103080119463714E-2</v>
      </c>
      <c r="Y471" s="1">
        <f t="shared" si="105"/>
        <v>-1.0699989578151436E-2</v>
      </c>
      <c r="Z471" s="1">
        <f t="shared" si="106"/>
        <v>9.5693757048195494E-2</v>
      </c>
      <c r="AA471" s="24">
        <f t="shared" si="107"/>
        <v>1.9507459501284519E-3</v>
      </c>
    </row>
    <row r="472" spans="1:27" x14ac:dyDescent="0.2">
      <c r="A472" s="18">
        <v>42688</v>
      </c>
      <c r="B472" s="1">
        <v>100.74183654785161</v>
      </c>
      <c r="C472" s="2">
        <v>54.550411224365227</v>
      </c>
      <c r="D472" s="2">
        <v>719.07000732421875</v>
      </c>
      <c r="E472" s="2">
        <v>736.08001708984375</v>
      </c>
      <c r="F472" s="2">
        <v>115.0800018310547</v>
      </c>
      <c r="G472" s="2">
        <v>113.379997253418</v>
      </c>
      <c r="H472" s="2">
        <v>82.587234497070312</v>
      </c>
      <c r="I472" s="2">
        <v>69.981880187988281</v>
      </c>
      <c r="J472" s="2">
        <v>94.419998168945312</v>
      </c>
      <c r="K472" s="2">
        <v>697.1500244140625</v>
      </c>
      <c r="L472" s="2">
        <v>705.02099609375</v>
      </c>
      <c r="M472" s="2">
        <v>0.50300002098083496</v>
      </c>
      <c r="N472" s="3">
        <v>2164.199951171875</v>
      </c>
      <c r="O472" s="1">
        <f t="shared" si="95"/>
        <v>-1.9296803067618717E-2</v>
      </c>
      <c r="P472" s="1">
        <f t="shared" si="96"/>
        <v>-9.8809293590546021E-3</v>
      </c>
      <c r="Q472" s="1">
        <f t="shared" si="97"/>
        <v>-3.1399010486918066E-2</v>
      </c>
      <c r="R472" s="1">
        <f t="shared" si="98"/>
        <v>-3.4725110881147825E-2</v>
      </c>
      <c r="S472" s="1">
        <f t="shared" si="99"/>
        <v>-4.7351002286418087E-2</v>
      </c>
      <c r="T472" s="1">
        <f t="shared" si="100"/>
        <v>-1.767458800806132E-2</v>
      </c>
      <c r="U472" s="1">
        <f t="shared" si="101"/>
        <v>0.23417433744873994</v>
      </c>
      <c r="V472" s="1">
        <f t="shared" si="102"/>
        <v>-1.6654391553648784E-3</v>
      </c>
      <c r="W472" s="1">
        <f t="shared" si="103"/>
        <v>-9.8574080892382954E-3</v>
      </c>
      <c r="X472" s="1">
        <f t="shared" si="104"/>
        <v>1.7242793102707488E-3</v>
      </c>
      <c r="Y472" s="1">
        <f t="shared" si="105"/>
        <v>-1.4692524098784743E-2</v>
      </c>
      <c r="Z472" s="1">
        <f t="shared" si="106"/>
        <v>9.8253310628041657E-2</v>
      </c>
      <c r="AA472" s="24">
        <f t="shared" si="107"/>
        <v>-1.5132916227285076E-3</v>
      </c>
    </row>
    <row r="473" spans="1:27" x14ac:dyDescent="0.2">
      <c r="A473" s="18">
        <v>42689</v>
      </c>
      <c r="B473" s="1">
        <v>102.0760498046875</v>
      </c>
      <c r="C473" s="2">
        <v>55.627632141113281</v>
      </c>
      <c r="D473" s="2">
        <v>743.239990234375</v>
      </c>
      <c r="E473" s="2">
        <v>758.489990234375</v>
      </c>
      <c r="F473" s="2">
        <v>117.1999969482422</v>
      </c>
      <c r="G473" s="2">
        <v>113.5899963378906</v>
      </c>
      <c r="H473" s="2">
        <v>85.105140686035156</v>
      </c>
      <c r="I473" s="2">
        <v>71.985824584960938</v>
      </c>
      <c r="J473" s="2">
        <v>93.05999755859375</v>
      </c>
      <c r="K473" s="2">
        <v>705.4000244140625</v>
      </c>
      <c r="L473" s="2">
        <v>711.6190185546875</v>
      </c>
      <c r="M473" s="2">
        <v>0.48800000548362732</v>
      </c>
      <c r="N473" s="3">
        <v>2180.389892578125</v>
      </c>
      <c r="O473" s="1">
        <f t="shared" si="95"/>
        <v>1.3243884592099464E-2</v>
      </c>
      <c r="P473" s="1">
        <f t="shared" si="96"/>
        <v>1.9747255658943752E-2</v>
      </c>
      <c r="Q473" s="1">
        <f t="shared" si="97"/>
        <v>3.3612836947680247E-2</v>
      </c>
      <c r="R473" s="1">
        <f t="shared" si="98"/>
        <v>3.044502312823405E-2</v>
      </c>
      <c r="S473" s="1">
        <f t="shared" si="99"/>
        <v>1.8421924604240081E-2</v>
      </c>
      <c r="T473" s="1">
        <f t="shared" si="100"/>
        <v>1.8521704847391796E-3</v>
      </c>
      <c r="U473" s="1">
        <f t="shared" si="101"/>
        <v>3.048783754896367E-2</v>
      </c>
      <c r="V473" s="1">
        <f t="shared" si="102"/>
        <v>2.8635189446033493E-2</v>
      </c>
      <c r="W473" s="1">
        <f t="shared" si="103"/>
        <v>-1.4403734767269527E-2</v>
      </c>
      <c r="X473" s="1">
        <f t="shared" si="104"/>
        <v>1.1833894730096217E-2</v>
      </c>
      <c r="Y473" s="1">
        <f t="shared" si="105"/>
        <v>9.358618392210527E-3</v>
      </c>
      <c r="Z473" s="1">
        <f t="shared" si="106"/>
        <v>-2.9821103124326065E-2</v>
      </c>
      <c r="AA473" s="24">
        <f t="shared" si="107"/>
        <v>7.4807974177633074E-3</v>
      </c>
    </row>
    <row r="474" spans="1:27" x14ac:dyDescent="0.2">
      <c r="A474" s="18">
        <v>42690</v>
      </c>
      <c r="B474" s="1">
        <v>104.820671081543</v>
      </c>
      <c r="C474" s="2">
        <v>56.364673614501953</v>
      </c>
      <c r="D474" s="2">
        <v>746.489990234375</v>
      </c>
      <c r="E474" s="2">
        <v>764.47998046875</v>
      </c>
      <c r="F474" s="2">
        <v>116.3399963378906</v>
      </c>
      <c r="G474" s="2">
        <v>115.19000244140619</v>
      </c>
      <c r="H474" s="2">
        <v>90.476661682128906</v>
      </c>
      <c r="I474" s="2">
        <v>71.538337707519531</v>
      </c>
      <c r="J474" s="2">
        <v>90.470001220703125</v>
      </c>
      <c r="K474" s="2">
        <v>718.25</v>
      </c>
      <c r="L474" s="2">
        <v>744.197998046875</v>
      </c>
      <c r="M474" s="2">
        <v>0.45300000905990601</v>
      </c>
      <c r="N474" s="3">
        <v>2176.93994140625</v>
      </c>
      <c r="O474" s="1">
        <f t="shared" si="95"/>
        <v>2.6888004405607902E-2</v>
      </c>
      <c r="P474" s="1">
        <f t="shared" si="96"/>
        <v>1.3249556830299491E-2</v>
      </c>
      <c r="Q474" s="1">
        <f t="shared" si="97"/>
        <v>4.3727464112568448E-3</v>
      </c>
      <c r="R474" s="1">
        <f t="shared" si="98"/>
        <v>7.8972568016673073E-3</v>
      </c>
      <c r="S474" s="1">
        <f t="shared" si="99"/>
        <v>-7.3378893578930349E-3</v>
      </c>
      <c r="T474" s="1">
        <f t="shared" si="100"/>
        <v>1.4085801171752177E-2</v>
      </c>
      <c r="U474" s="1">
        <f t="shared" si="101"/>
        <v>6.3116293008786073E-2</v>
      </c>
      <c r="V474" s="1">
        <f t="shared" si="102"/>
        <v>-6.2163193937336825E-3</v>
      </c>
      <c r="W474" s="1">
        <f t="shared" si="103"/>
        <v>-2.7831467932930898E-2</v>
      </c>
      <c r="X474" s="1">
        <f t="shared" si="104"/>
        <v>1.8216579445983649E-2</v>
      </c>
      <c r="Y474" s="1">
        <f t="shared" si="105"/>
        <v>4.5781490717260676E-2</v>
      </c>
      <c r="Z474" s="1">
        <f t="shared" si="106"/>
        <v>-7.1721303341041875E-2</v>
      </c>
      <c r="AA474" s="24">
        <f t="shared" si="107"/>
        <v>-1.5822634216101639E-3</v>
      </c>
    </row>
    <row r="475" spans="1:27" x14ac:dyDescent="0.2">
      <c r="A475" s="18">
        <v>42691</v>
      </c>
      <c r="B475" s="1">
        <v>104.7825469970703</v>
      </c>
      <c r="C475" s="2">
        <v>57.300140380859382</v>
      </c>
      <c r="D475" s="2">
        <v>756.4000244140625</v>
      </c>
      <c r="E475" s="2">
        <v>771.22998046875</v>
      </c>
      <c r="F475" s="2">
        <v>117.7900009155273</v>
      </c>
      <c r="G475" s="2">
        <v>115.0299987792969</v>
      </c>
      <c r="H475" s="2">
        <v>91.227104187011719</v>
      </c>
      <c r="I475" s="2">
        <v>72.627861022949219</v>
      </c>
      <c r="J475" s="2">
        <v>91.199996948242188</v>
      </c>
      <c r="K475" s="2">
        <v>729.0999755859375</v>
      </c>
      <c r="L475" s="2">
        <v>740.97698974609375</v>
      </c>
      <c r="M475" s="2">
        <v>0.41999998688697809</v>
      </c>
      <c r="N475" s="3">
        <v>2187.1201171875</v>
      </c>
      <c r="O475" s="1">
        <f t="shared" si="95"/>
        <v>-3.6370769314231222E-4</v>
      </c>
      <c r="P475" s="1">
        <f t="shared" si="96"/>
        <v>1.6596685589903792E-2</v>
      </c>
      <c r="Q475" s="1">
        <f t="shared" si="97"/>
        <v>1.3275508458694851E-2</v>
      </c>
      <c r="R475" s="1">
        <f t="shared" si="98"/>
        <v>8.8295314101765054E-3</v>
      </c>
      <c r="S475" s="1">
        <f t="shared" si="99"/>
        <v>1.2463508881549235E-2</v>
      </c>
      <c r="T475" s="1">
        <f t="shared" si="100"/>
        <v>-1.3890412250896489E-3</v>
      </c>
      <c r="U475" s="1">
        <f t="shared" si="101"/>
        <v>8.2943213302821839E-3</v>
      </c>
      <c r="V475" s="1">
        <f t="shared" si="102"/>
        <v>1.5229922169622379E-2</v>
      </c>
      <c r="W475" s="1">
        <f t="shared" si="103"/>
        <v>8.0689258062263125E-3</v>
      </c>
      <c r="X475" s="1">
        <f t="shared" si="104"/>
        <v>1.5106126816480936E-2</v>
      </c>
      <c r="Y475" s="1">
        <f t="shared" si="105"/>
        <v>-4.3281603944578251E-3</v>
      </c>
      <c r="Z475" s="1">
        <f t="shared" si="106"/>
        <v>-7.2847729609126555E-2</v>
      </c>
      <c r="AA475" s="24">
        <f t="shared" si="107"/>
        <v>4.6763696083751416E-3</v>
      </c>
    </row>
    <row r="476" spans="1:27" x14ac:dyDescent="0.2">
      <c r="A476" s="18">
        <v>42692</v>
      </c>
      <c r="B476" s="1">
        <v>104.8874053955078</v>
      </c>
      <c r="C476" s="2">
        <v>57.026115417480469</v>
      </c>
      <c r="D476" s="2">
        <v>760.15997314453125</v>
      </c>
      <c r="E476" s="2">
        <v>760.53997802734375</v>
      </c>
      <c r="F476" s="2">
        <v>117.01999664306641</v>
      </c>
      <c r="G476" s="2">
        <v>115.2099990844727</v>
      </c>
      <c r="H476" s="2">
        <v>92.184898376464844</v>
      </c>
      <c r="I476" s="2">
        <v>70.419647216796875</v>
      </c>
      <c r="J476" s="2">
        <v>89.44000244140625</v>
      </c>
      <c r="K476" s="2">
        <v>727.25</v>
      </c>
      <c r="L476" s="2">
        <v>751.58502197265625</v>
      </c>
      <c r="M476" s="2">
        <v>0.41800001263618469</v>
      </c>
      <c r="N476" s="3">
        <v>2181.89990234375</v>
      </c>
      <c r="O476" s="1">
        <f t="shared" si="95"/>
        <v>1.0007238938412044E-3</v>
      </c>
      <c r="P476" s="1">
        <f t="shared" si="96"/>
        <v>-4.7822738575776791E-3</v>
      </c>
      <c r="Q476" s="1">
        <f t="shared" si="97"/>
        <v>4.9708469184428505E-3</v>
      </c>
      <c r="R476" s="1">
        <f t="shared" si="98"/>
        <v>-1.3860978841757299E-2</v>
      </c>
      <c r="S476" s="1">
        <f t="shared" si="99"/>
        <v>-6.5370936962051429E-3</v>
      </c>
      <c r="T476" s="1">
        <f t="shared" si="100"/>
        <v>1.56481184983015E-3</v>
      </c>
      <c r="U476" s="1">
        <f t="shared" si="101"/>
        <v>1.0499009016987859E-2</v>
      </c>
      <c r="V476" s="1">
        <f t="shared" si="102"/>
        <v>-3.0404500078208052E-2</v>
      </c>
      <c r="W476" s="1">
        <f t="shared" si="103"/>
        <v>-1.929818602773381E-2</v>
      </c>
      <c r="X476" s="1">
        <f t="shared" si="104"/>
        <v>-2.5373414454592513E-3</v>
      </c>
      <c r="Y476" s="1">
        <f t="shared" si="105"/>
        <v>1.4316277527319121E-2</v>
      </c>
      <c r="Z476" s="1">
        <f t="shared" si="106"/>
        <v>-4.7618436029418509E-3</v>
      </c>
      <c r="AA476" s="24">
        <f t="shared" si="107"/>
        <v>-2.3867984216902061E-3</v>
      </c>
    </row>
    <row r="477" spans="1:27" x14ac:dyDescent="0.2">
      <c r="A477" s="18">
        <v>42695</v>
      </c>
      <c r="B477" s="1">
        <v>106.4789123535156</v>
      </c>
      <c r="C477" s="2">
        <v>57.508022308349609</v>
      </c>
      <c r="D477" s="2">
        <v>780</v>
      </c>
      <c r="E477" s="2">
        <v>769.20001220703125</v>
      </c>
      <c r="F477" s="2">
        <v>121.76999664306641</v>
      </c>
      <c r="G477" s="2">
        <v>117.9599990844727</v>
      </c>
      <c r="H477" s="2">
        <v>91.809677124023438</v>
      </c>
      <c r="I477" s="2">
        <v>70.954681396484375</v>
      </c>
      <c r="J477" s="2">
        <v>89.050003051757812</v>
      </c>
      <c r="K477" s="2">
        <v>726</v>
      </c>
      <c r="L477" s="2">
        <v>739.24798583984375</v>
      </c>
      <c r="M477" s="2">
        <v>0.41999998688697809</v>
      </c>
      <c r="N477" s="3">
        <v>2198.179931640625</v>
      </c>
      <c r="O477" s="1">
        <f t="shared" si="95"/>
        <v>1.5173480095217906E-2</v>
      </c>
      <c r="P477" s="1">
        <f t="shared" si="96"/>
        <v>8.4506350702859834E-3</v>
      </c>
      <c r="Q477" s="1">
        <f t="shared" si="97"/>
        <v>2.6099804720573605E-2</v>
      </c>
      <c r="R477" s="1">
        <f t="shared" si="98"/>
        <v>1.1386691600551391E-2</v>
      </c>
      <c r="S477" s="1">
        <f t="shared" si="99"/>
        <v>4.059135307009476E-2</v>
      </c>
      <c r="T477" s="1">
        <f t="shared" si="100"/>
        <v>2.3869455966089248E-2</v>
      </c>
      <c r="U477" s="1">
        <f t="shared" si="101"/>
        <v>-4.0703115049178784E-3</v>
      </c>
      <c r="V477" s="1">
        <f t="shared" si="102"/>
        <v>7.5977969335789819E-3</v>
      </c>
      <c r="W477" s="1">
        <f t="shared" si="103"/>
        <v>-4.3604581731080394E-3</v>
      </c>
      <c r="X477" s="1">
        <f t="shared" si="104"/>
        <v>-1.7188037126160127E-3</v>
      </c>
      <c r="Y477" s="1">
        <f t="shared" si="105"/>
        <v>-1.6414691315204677E-2</v>
      </c>
      <c r="Z477" s="1">
        <f t="shared" si="106"/>
        <v>4.7846272496028242E-3</v>
      </c>
      <c r="AA477" s="24">
        <f t="shared" si="107"/>
        <v>7.4614006258433285E-3</v>
      </c>
    </row>
    <row r="478" spans="1:27" x14ac:dyDescent="0.2">
      <c r="A478" s="18">
        <v>42696</v>
      </c>
      <c r="B478" s="1">
        <v>106.5456085205078</v>
      </c>
      <c r="C478" s="2">
        <v>57.753696441650391</v>
      </c>
      <c r="D478" s="2">
        <v>785.33001708984375</v>
      </c>
      <c r="E478" s="2">
        <v>768.27001953125</v>
      </c>
      <c r="F478" s="2">
        <v>121.4700012207031</v>
      </c>
      <c r="G478" s="2">
        <v>118.0400009155273</v>
      </c>
      <c r="H478" s="2">
        <v>92.471237182617188</v>
      </c>
      <c r="I478" s="2">
        <v>68.182243347167969</v>
      </c>
      <c r="J478" s="2">
        <v>86.199996948242188</v>
      </c>
      <c r="K478" s="2">
        <v>743.70001220703125</v>
      </c>
      <c r="L478" s="2">
        <v>751.34698486328125</v>
      </c>
      <c r="M478" s="2">
        <v>0.47499999403953552</v>
      </c>
      <c r="N478" s="3">
        <v>2202.93994140625</v>
      </c>
      <c r="O478" s="1">
        <f t="shared" si="95"/>
        <v>6.2637911599594531E-4</v>
      </c>
      <c r="P478" s="1">
        <f t="shared" si="96"/>
        <v>4.2719976003262605E-3</v>
      </c>
      <c r="Q478" s="1">
        <f t="shared" si="97"/>
        <v>6.8333552433894607E-3</v>
      </c>
      <c r="R478" s="1">
        <f t="shared" si="98"/>
        <v>-1.2090388208820801E-3</v>
      </c>
      <c r="S478" s="1">
        <f t="shared" si="99"/>
        <v>-2.4636234756798547E-3</v>
      </c>
      <c r="T478" s="1">
        <f t="shared" si="100"/>
        <v>6.7821152658131822E-4</v>
      </c>
      <c r="U478" s="1">
        <f t="shared" si="101"/>
        <v>7.205776986886292E-3</v>
      </c>
      <c r="V478" s="1">
        <f t="shared" si="102"/>
        <v>-3.9073363374354741E-2</v>
      </c>
      <c r="W478" s="1">
        <f t="shared" si="103"/>
        <v>-3.2004559302026503E-2</v>
      </c>
      <c r="X478" s="1">
        <f t="shared" si="104"/>
        <v>2.4380182103348913E-2</v>
      </c>
      <c r="Y478" s="1">
        <f t="shared" si="105"/>
        <v>1.6366631029358869E-2</v>
      </c>
      <c r="Z478" s="1">
        <f t="shared" si="106"/>
        <v>0.13095240207080749</v>
      </c>
      <c r="AA478" s="24">
        <f t="shared" si="107"/>
        <v>2.1654322729041109E-3</v>
      </c>
    </row>
    <row r="479" spans="1:27" x14ac:dyDescent="0.2">
      <c r="A479" s="18">
        <v>42697</v>
      </c>
      <c r="B479" s="1">
        <v>106.0024032592773</v>
      </c>
      <c r="C479" s="2">
        <v>57.0733642578125</v>
      </c>
      <c r="D479" s="2">
        <v>780.1199951171875</v>
      </c>
      <c r="E479" s="2">
        <v>760.989990234375</v>
      </c>
      <c r="F479" s="2">
        <v>120.8399963378906</v>
      </c>
      <c r="G479" s="2">
        <v>117.69000244140619</v>
      </c>
      <c r="H479" s="2">
        <v>92.926116943359375</v>
      </c>
      <c r="I479" s="2">
        <v>69.067474365234375</v>
      </c>
      <c r="J479" s="2">
        <v>87.339996337890625</v>
      </c>
      <c r="K479" s="2">
        <v>736.8499755859375</v>
      </c>
      <c r="L479" s="2">
        <v>744.593994140625</v>
      </c>
      <c r="M479" s="2">
        <v>0.48500001430511469</v>
      </c>
      <c r="N479" s="3">
        <v>2204.719970703125</v>
      </c>
      <c r="O479" s="1">
        <f t="shared" si="95"/>
        <v>-5.0983355276059683E-3</v>
      </c>
      <c r="P479" s="1">
        <f t="shared" si="96"/>
        <v>-1.1779889872940763E-2</v>
      </c>
      <c r="Q479" s="1">
        <f t="shared" si="97"/>
        <v>-6.6341816297341705E-3</v>
      </c>
      <c r="R479" s="1">
        <f t="shared" si="98"/>
        <v>-9.4758732109796462E-3</v>
      </c>
      <c r="S479" s="1">
        <f t="shared" si="99"/>
        <v>-5.1865059395843627E-3</v>
      </c>
      <c r="T479" s="1">
        <f t="shared" si="100"/>
        <v>-2.9650836276389203E-3</v>
      </c>
      <c r="U479" s="1">
        <f t="shared" si="101"/>
        <v>4.9191486412565322E-3</v>
      </c>
      <c r="V479" s="1">
        <f t="shared" si="102"/>
        <v>1.2983307304205605E-2</v>
      </c>
      <c r="W479" s="1">
        <f t="shared" si="103"/>
        <v>1.32250513922052E-2</v>
      </c>
      <c r="X479" s="1">
        <f t="shared" si="104"/>
        <v>-9.2107523311252271E-3</v>
      </c>
      <c r="Y479" s="1">
        <f t="shared" si="105"/>
        <v>-8.98784564083277E-3</v>
      </c>
      <c r="Z479" s="1">
        <f t="shared" si="106"/>
        <v>2.1052674507500813E-2</v>
      </c>
      <c r="AA479" s="24">
        <f t="shared" si="107"/>
        <v>8.0802443290339809E-4</v>
      </c>
    </row>
    <row r="480" spans="1:27" x14ac:dyDescent="0.2">
      <c r="A480" s="18">
        <v>42699</v>
      </c>
      <c r="B480" s="1">
        <v>106.5360870361328</v>
      </c>
      <c r="C480" s="2">
        <v>57.196201324462891</v>
      </c>
      <c r="D480" s="2">
        <v>780.3699951171875</v>
      </c>
      <c r="E480" s="2">
        <v>761.67999267578125</v>
      </c>
      <c r="F480" s="2">
        <v>120.379997253418</v>
      </c>
      <c r="G480" s="2">
        <v>117.4100036621094</v>
      </c>
      <c r="H480" s="2">
        <v>93.114044189453125</v>
      </c>
      <c r="I480" s="2">
        <v>69.446861267089844</v>
      </c>
      <c r="J480" s="2">
        <v>87.769996643066406</v>
      </c>
      <c r="K480" s="2">
        <v>740.5</v>
      </c>
      <c r="L480" s="2">
        <v>741.64898681640625</v>
      </c>
      <c r="M480" s="2">
        <v>0.47999998927116388</v>
      </c>
      <c r="N480" s="3">
        <v>2213.35009765625</v>
      </c>
      <c r="O480" s="1">
        <f t="shared" si="95"/>
        <v>5.0346384652255605E-3</v>
      </c>
      <c r="P480" s="1">
        <f t="shared" si="96"/>
        <v>2.1522660920338943E-3</v>
      </c>
      <c r="Q480" s="1">
        <f t="shared" si="97"/>
        <v>3.2046352043879622E-4</v>
      </c>
      <c r="R480" s="1">
        <f t="shared" si="98"/>
        <v>9.0671684287690901E-4</v>
      </c>
      <c r="S480" s="1">
        <f t="shared" si="99"/>
        <v>-3.8066790666424488E-3</v>
      </c>
      <c r="T480" s="1">
        <f t="shared" si="100"/>
        <v>-2.379121195414946E-3</v>
      </c>
      <c r="U480" s="1">
        <f t="shared" si="101"/>
        <v>2.0223296988541861E-3</v>
      </c>
      <c r="V480" s="1">
        <f t="shared" si="102"/>
        <v>5.4929893606538993E-3</v>
      </c>
      <c r="W480" s="1">
        <f t="shared" si="103"/>
        <v>4.9232919991459845E-3</v>
      </c>
      <c r="X480" s="1">
        <f t="shared" si="104"/>
        <v>4.9535516523020462E-3</v>
      </c>
      <c r="Y480" s="1">
        <f t="shared" si="105"/>
        <v>-3.9551854398419684E-3</v>
      </c>
      <c r="Z480" s="1">
        <f t="shared" si="106"/>
        <v>-1.0309329662834377E-2</v>
      </c>
      <c r="AA480" s="24">
        <f t="shared" si="107"/>
        <v>3.9143868916706737E-3</v>
      </c>
    </row>
    <row r="481" spans="1:27" x14ac:dyDescent="0.2">
      <c r="A481" s="18">
        <v>42702</v>
      </c>
      <c r="B481" s="1">
        <v>106.326416015625</v>
      </c>
      <c r="C481" s="2">
        <v>57.271793365478523</v>
      </c>
      <c r="D481" s="2">
        <v>766.77001953125</v>
      </c>
      <c r="E481" s="2">
        <v>768.239990234375</v>
      </c>
      <c r="F481" s="2">
        <v>120.4100036621094</v>
      </c>
      <c r="G481" s="2">
        <v>116.9300003051758</v>
      </c>
      <c r="H481" s="2">
        <v>93.0645751953125</v>
      </c>
      <c r="I481" s="2">
        <v>68.522720336914062</v>
      </c>
      <c r="J481" s="2">
        <v>86.900001525878906</v>
      </c>
      <c r="K481" s="2">
        <v>755.79998779296875</v>
      </c>
      <c r="L481" s="2">
        <v>735.81298828125</v>
      </c>
      <c r="M481" s="2">
        <v>0.44999998807907099</v>
      </c>
      <c r="N481" s="3">
        <v>2201.719970703125</v>
      </c>
      <c r="O481" s="1">
        <f t="shared" si="95"/>
        <v>-1.9680751033843702E-3</v>
      </c>
      <c r="P481" s="1">
        <f t="shared" si="96"/>
        <v>1.3216269483844467E-3</v>
      </c>
      <c r="Q481" s="1">
        <f t="shared" si="97"/>
        <v>-1.7427599306781616E-2</v>
      </c>
      <c r="R481" s="1">
        <f t="shared" si="98"/>
        <v>8.6125375770320645E-3</v>
      </c>
      <c r="S481" s="1">
        <f t="shared" si="99"/>
        <v>2.4926407522873895E-4</v>
      </c>
      <c r="T481" s="1">
        <f t="shared" si="100"/>
        <v>-4.0882662631966937E-3</v>
      </c>
      <c r="U481" s="1">
        <f t="shared" si="101"/>
        <v>-5.3127317765266913E-4</v>
      </c>
      <c r="V481" s="1">
        <f t="shared" si="102"/>
        <v>-1.3307166275255744E-2</v>
      </c>
      <c r="W481" s="1">
        <f t="shared" si="103"/>
        <v>-9.91221545473564E-3</v>
      </c>
      <c r="X481" s="1">
        <f t="shared" si="104"/>
        <v>2.0661698572543852E-2</v>
      </c>
      <c r="Y481" s="1">
        <f t="shared" si="105"/>
        <v>-7.8689496498981493E-3</v>
      </c>
      <c r="Z481" s="1">
        <f t="shared" si="106"/>
        <v>-6.2500003880510802E-2</v>
      </c>
      <c r="AA481" s="24">
        <f t="shared" si="107"/>
        <v>-5.2545356315027991E-3</v>
      </c>
    </row>
    <row r="482" spans="1:27" x14ac:dyDescent="0.2">
      <c r="A482" s="18">
        <v>42703</v>
      </c>
      <c r="B482" s="1">
        <v>106.2216033935547</v>
      </c>
      <c r="C482" s="2">
        <v>57.725357055664062</v>
      </c>
      <c r="D482" s="2">
        <v>762.52001953125</v>
      </c>
      <c r="E482" s="2">
        <v>770.84002685546875</v>
      </c>
      <c r="F482" s="2">
        <v>120.870002746582</v>
      </c>
      <c r="G482" s="2">
        <v>117.5100021362305</v>
      </c>
      <c r="H482" s="2">
        <v>92.214126586914062</v>
      </c>
      <c r="I482" s="2">
        <v>69.573326110839844</v>
      </c>
      <c r="J482" s="2">
        <v>85.650001525878906</v>
      </c>
      <c r="K482" s="2">
        <v>763.6500244140625</v>
      </c>
      <c r="L482" s="2">
        <v>735.60400390625</v>
      </c>
      <c r="M482" s="2">
        <v>0.46799999475479132</v>
      </c>
      <c r="N482" s="3">
        <v>2204.659912109375</v>
      </c>
      <c r="O482" s="1">
        <f t="shared" si="95"/>
        <v>-9.8576276712736277E-4</v>
      </c>
      <c r="P482" s="1">
        <f t="shared" si="96"/>
        <v>7.9194951569114824E-3</v>
      </c>
      <c r="Q482" s="1">
        <f t="shared" si="97"/>
        <v>-5.5427310559145182E-3</v>
      </c>
      <c r="R482" s="1">
        <f t="shared" si="98"/>
        <v>3.3844067663029165E-3</v>
      </c>
      <c r="S482" s="1">
        <f t="shared" si="99"/>
        <v>3.820272987977269E-3</v>
      </c>
      <c r="T482" s="1">
        <f t="shared" si="100"/>
        <v>4.960248264268774E-3</v>
      </c>
      <c r="U482" s="1">
        <f t="shared" si="101"/>
        <v>-9.1382634758029324E-3</v>
      </c>
      <c r="V482" s="1">
        <f t="shared" si="102"/>
        <v>1.5332225118327658E-2</v>
      </c>
      <c r="W482" s="1">
        <f t="shared" si="103"/>
        <v>-1.4384349574812716E-2</v>
      </c>
      <c r="X482" s="1">
        <f t="shared" si="104"/>
        <v>1.0386394215243122E-2</v>
      </c>
      <c r="Y482" s="1">
        <f t="shared" si="105"/>
        <v>-2.8401832847246844E-4</v>
      </c>
      <c r="Z482" s="1">
        <f t="shared" si="106"/>
        <v>4.0000015894572583E-2</v>
      </c>
      <c r="AA482" s="24">
        <f t="shared" si="107"/>
        <v>1.3352930642269722E-3</v>
      </c>
    </row>
    <row r="483" spans="1:27" x14ac:dyDescent="0.2">
      <c r="A483" s="18">
        <v>42704</v>
      </c>
      <c r="B483" s="1">
        <v>105.3257675170898</v>
      </c>
      <c r="C483" s="2">
        <v>56.941070556640618</v>
      </c>
      <c r="D483" s="2">
        <v>750.57000732421875</v>
      </c>
      <c r="E483" s="2">
        <v>758.03997802734375</v>
      </c>
      <c r="F483" s="2">
        <v>118.4199981689453</v>
      </c>
      <c r="G483" s="2">
        <v>117</v>
      </c>
      <c r="H483" s="2">
        <v>91.175788879394531</v>
      </c>
      <c r="I483" s="2">
        <v>68.960472106933594</v>
      </c>
      <c r="J483" s="2">
        <v>81.610000610351562</v>
      </c>
      <c r="K483" s="2">
        <v>771.6500244140625</v>
      </c>
      <c r="L483" s="2">
        <v>745.69097900390625</v>
      </c>
      <c r="M483" s="2">
        <v>0.46799999475479132</v>
      </c>
      <c r="N483" s="3">
        <v>2198.81005859375</v>
      </c>
      <c r="O483" s="1">
        <f t="shared" si="95"/>
        <v>-8.4336504801739709E-3</v>
      </c>
      <c r="P483" s="1">
        <f t="shared" si="96"/>
        <v>-1.3586516204086241E-2</v>
      </c>
      <c r="Q483" s="1">
        <f t="shared" si="97"/>
        <v>-1.5671735693414846E-2</v>
      </c>
      <c r="R483" s="1">
        <f t="shared" si="98"/>
        <v>-1.6605324557860568E-2</v>
      </c>
      <c r="S483" s="1">
        <f t="shared" si="99"/>
        <v>-2.0269748671830734E-2</v>
      </c>
      <c r="T483" s="1">
        <f t="shared" si="100"/>
        <v>-4.340074265671845E-3</v>
      </c>
      <c r="U483" s="1">
        <f t="shared" si="101"/>
        <v>-1.1260072029645851E-2</v>
      </c>
      <c r="V483" s="1">
        <f t="shared" si="102"/>
        <v>-8.8087495332606069E-3</v>
      </c>
      <c r="W483" s="1">
        <f t="shared" si="103"/>
        <v>-4.7168719714577811E-2</v>
      </c>
      <c r="X483" s="1">
        <f t="shared" si="104"/>
        <v>1.0476003069781026E-2</v>
      </c>
      <c r="Y483" s="1">
        <f t="shared" si="105"/>
        <v>1.3712507060988921E-2</v>
      </c>
      <c r="Z483" s="1">
        <f t="shared" si="106"/>
        <v>0</v>
      </c>
      <c r="AA483" s="24">
        <f t="shared" si="107"/>
        <v>-2.6534040390964186E-3</v>
      </c>
    </row>
    <row r="484" spans="1:27" x14ac:dyDescent="0.2">
      <c r="A484" s="18">
        <v>42705</v>
      </c>
      <c r="B484" s="1">
        <v>104.34417724609381</v>
      </c>
      <c r="C484" s="2">
        <v>55.939449310302727</v>
      </c>
      <c r="D484" s="2">
        <v>743.6500244140625</v>
      </c>
      <c r="E484" s="2">
        <v>747.91998291015625</v>
      </c>
      <c r="F484" s="2">
        <v>115.09999847412109</v>
      </c>
      <c r="G484" s="2">
        <v>117.2200012207031</v>
      </c>
      <c r="H484" s="2">
        <v>86.666465759277344</v>
      </c>
      <c r="I484" s="2">
        <v>69.262039184570312</v>
      </c>
      <c r="J484" s="2">
        <v>77.819999694824219</v>
      </c>
      <c r="K484" s="2">
        <v>751</v>
      </c>
      <c r="L484" s="2">
        <v>756.77398681640625</v>
      </c>
      <c r="M484" s="2">
        <v>0.45800000429153442</v>
      </c>
      <c r="N484" s="3">
        <v>2191.080078125</v>
      </c>
      <c r="O484" s="1">
        <f t="shared" si="95"/>
        <v>-9.3195643776032844E-3</v>
      </c>
      <c r="P484" s="1">
        <f t="shared" si="96"/>
        <v>-1.7590488491809331E-2</v>
      </c>
      <c r="Q484" s="1">
        <f t="shared" si="97"/>
        <v>-9.219636866154568E-3</v>
      </c>
      <c r="R484" s="1">
        <f t="shared" si="98"/>
        <v>-1.3350212931411476E-2</v>
      </c>
      <c r="S484" s="1">
        <f t="shared" si="99"/>
        <v>-2.8035802619146177E-2</v>
      </c>
      <c r="T484" s="1">
        <f t="shared" si="100"/>
        <v>1.8803523137016498E-3</v>
      </c>
      <c r="U484" s="1">
        <f t="shared" si="101"/>
        <v>-4.9457462069037117E-2</v>
      </c>
      <c r="V484" s="1">
        <f t="shared" si="102"/>
        <v>4.3730425332513256E-3</v>
      </c>
      <c r="W484" s="1">
        <f t="shared" si="103"/>
        <v>-4.6440398078450906E-2</v>
      </c>
      <c r="X484" s="1">
        <f t="shared" si="104"/>
        <v>-2.6760867959205625E-2</v>
      </c>
      <c r="Y484" s="1">
        <f t="shared" si="105"/>
        <v>1.48627355359785E-2</v>
      </c>
      <c r="Z484" s="1">
        <f t="shared" si="106"/>
        <v>-2.1367501229345942E-2</v>
      </c>
      <c r="AA484" s="24">
        <f t="shared" si="107"/>
        <v>-3.5155289737457407E-3</v>
      </c>
    </row>
    <row r="485" spans="1:27" x14ac:dyDescent="0.2">
      <c r="A485" s="18">
        <v>42706</v>
      </c>
      <c r="B485" s="1">
        <v>104.7349014282227</v>
      </c>
      <c r="C485" s="2">
        <v>55.986698150634773</v>
      </c>
      <c r="D485" s="2">
        <v>740.34002685546875</v>
      </c>
      <c r="E485" s="2">
        <v>750.5</v>
      </c>
      <c r="F485" s="2">
        <v>115.40000152587891</v>
      </c>
      <c r="G485" s="2">
        <v>120.80999755859381</v>
      </c>
      <c r="H485" s="2">
        <v>87.467453002929688</v>
      </c>
      <c r="I485" s="2">
        <v>68.396255493164062</v>
      </c>
      <c r="J485" s="2">
        <v>75.5</v>
      </c>
      <c r="K485" s="2">
        <v>744.79998779296875</v>
      </c>
      <c r="L485" s="2">
        <v>777.9439697265625</v>
      </c>
      <c r="M485" s="2">
        <v>0.45500001311302191</v>
      </c>
      <c r="N485" s="3">
        <v>2191.949951171875</v>
      </c>
      <c r="O485" s="1">
        <f t="shared" si="95"/>
        <v>3.7445710191128523E-3</v>
      </c>
      <c r="P485" s="1">
        <f t="shared" si="96"/>
        <v>8.4464257182714775E-4</v>
      </c>
      <c r="Q485" s="1">
        <f t="shared" si="97"/>
        <v>-4.4510151952213972E-3</v>
      </c>
      <c r="R485" s="1">
        <f t="shared" si="98"/>
        <v>3.4495897272390774E-3</v>
      </c>
      <c r="S485" s="1">
        <f t="shared" si="99"/>
        <v>2.6064557405294231E-3</v>
      </c>
      <c r="T485" s="1">
        <f t="shared" si="100"/>
        <v>3.0626141447750221E-2</v>
      </c>
      <c r="U485" s="1">
        <f t="shared" si="101"/>
        <v>9.2421819285575246E-3</v>
      </c>
      <c r="V485" s="1">
        <f t="shared" si="102"/>
        <v>-1.2500118414057959E-2</v>
      </c>
      <c r="W485" s="1">
        <f t="shared" si="103"/>
        <v>-2.9812383756389615E-2</v>
      </c>
      <c r="X485" s="1">
        <f t="shared" si="104"/>
        <v>-8.2556753755409495E-3</v>
      </c>
      <c r="Y485" s="1">
        <f t="shared" si="105"/>
        <v>2.7973983354282694E-2</v>
      </c>
      <c r="Z485" s="1">
        <f t="shared" si="106"/>
        <v>-6.550199018345193E-3</v>
      </c>
      <c r="AA485" s="24">
        <f t="shared" si="107"/>
        <v>3.9700650631591117E-4</v>
      </c>
    </row>
    <row r="486" spans="1:27" x14ac:dyDescent="0.2">
      <c r="A486" s="18">
        <v>42709</v>
      </c>
      <c r="B486" s="1">
        <v>103.982048034668</v>
      </c>
      <c r="C486" s="2">
        <v>56.903274536132812</v>
      </c>
      <c r="D486" s="2">
        <v>759.3599853515625</v>
      </c>
      <c r="E486" s="2">
        <v>762.52001953125</v>
      </c>
      <c r="F486" s="2">
        <v>117.4300003051758</v>
      </c>
      <c r="G486" s="2">
        <v>119.1600036621094</v>
      </c>
      <c r="H486" s="2">
        <v>90.859344482421875</v>
      </c>
      <c r="I486" s="2">
        <v>68.658905029296875</v>
      </c>
      <c r="J486" s="2">
        <v>75.550003051757812</v>
      </c>
      <c r="K486" s="2">
        <v>745.95001220703125</v>
      </c>
      <c r="L486" s="2">
        <v>758.70001220703125</v>
      </c>
      <c r="M486" s="2">
        <v>0.45300000905990601</v>
      </c>
      <c r="N486" s="3">
        <v>2204.7099609375</v>
      </c>
      <c r="O486" s="1">
        <f t="shared" si="95"/>
        <v>-7.1881806665053949E-3</v>
      </c>
      <c r="P486" s="1">
        <f t="shared" si="96"/>
        <v>1.6371324185469049E-2</v>
      </c>
      <c r="Q486" s="1">
        <f t="shared" si="97"/>
        <v>2.569084178371317E-2</v>
      </c>
      <c r="R486" s="1">
        <f t="shared" si="98"/>
        <v>1.601601536475683E-2</v>
      </c>
      <c r="S486" s="1">
        <f t="shared" si="99"/>
        <v>1.7590977057670543E-2</v>
      </c>
      <c r="T486" s="1">
        <f t="shared" si="100"/>
        <v>-1.3657759538353909E-2</v>
      </c>
      <c r="U486" s="1">
        <f t="shared" si="101"/>
        <v>3.8778898470709811E-2</v>
      </c>
      <c r="V486" s="1">
        <f t="shared" si="102"/>
        <v>3.8401157232805794E-3</v>
      </c>
      <c r="W486" s="1">
        <f t="shared" si="103"/>
        <v>6.6229207626244957E-4</v>
      </c>
      <c r="X486" s="1">
        <f t="shared" si="104"/>
        <v>1.5440714727592564E-3</v>
      </c>
      <c r="Y486" s="1">
        <f t="shared" si="105"/>
        <v>-2.4736945420754775E-2</v>
      </c>
      <c r="Z486" s="1">
        <f t="shared" si="106"/>
        <v>-4.3956131768706497E-3</v>
      </c>
      <c r="AA486" s="24">
        <f t="shared" si="107"/>
        <v>5.821305253253195E-3</v>
      </c>
    </row>
    <row r="487" spans="1:27" x14ac:dyDescent="0.2">
      <c r="A487" s="18">
        <v>42710</v>
      </c>
      <c r="B487" s="1">
        <v>104.7825469970703</v>
      </c>
      <c r="C487" s="2">
        <v>56.648147583007812</v>
      </c>
      <c r="D487" s="2">
        <v>764.719970703125</v>
      </c>
      <c r="E487" s="2">
        <v>759.1099853515625</v>
      </c>
      <c r="F487" s="2">
        <v>117.30999755859381</v>
      </c>
      <c r="G487" s="2">
        <v>124.5699996948242</v>
      </c>
      <c r="H487" s="2">
        <v>92.352577209472656</v>
      </c>
      <c r="I487" s="2">
        <v>69.262039184570312</v>
      </c>
      <c r="J487" s="2">
        <v>78.120002746582031</v>
      </c>
      <c r="K487" s="2">
        <v>734.54998779296875</v>
      </c>
      <c r="L487" s="2">
        <v>764.2239990234375</v>
      </c>
      <c r="M487" s="2">
        <v>0.48500001430511469</v>
      </c>
      <c r="N487" s="3">
        <v>2212.22998046875</v>
      </c>
      <c r="O487" s="1">
        <f t="shared" si="95"/>
        <v>7.6984342733412703E-3</v>
      </c>
      <c r="P487" s="1">
        <f t="shared" si="96"/>
        <v>-4.483519713140538E-3</v>
      </c>
      <c r="Q487" s="1">
        <f t="shared" si="97"/>
        <v>7.0585564883050012E-3</v>
      </c>
      <c r="R487" s="1">
        <f t="shared" si="98"/>
        <v>-4.4720585589133055E-3</v>
      </c>
      <c r="S487" s="1">
        <f t="shared" si="99"/>
        <v>-1.0219087649674385E-3</v>
      </c>
      <c r="T487" s="1">
        <f t="shared" si="100"/>
        <v>4.5401106633526256E-2</v>
      </c>
      <c r="U487" s="1">
        <f t="shared" si="101"/>
        <v>1.643455316078879E-2</v>
      </c>
      <c r="V487" s="1">
        <f t="shared" si="102"/>
        <v>8.7845000588937516E-3</v>
      </c>
      <c r="W487" s="1">
        <f t="shared" si="103"/>
        <v>3.4017201734109381E-2</v>
      </c>
      <c r="X487" s="1">
        <f t="shared" si="104"/>
        <v>-1.5282558117176492E-2</v>
      </c>
      <c r="Y487" s="1">
        <f t="shared" si="105"/>
        <v>7.2808576875293962E-3</v>
      </c>
      <c r="Z487" s="1">
        <f t="shared" si="106"/>
        <v>7.0640186766479651E-2</v>
      </c>
      <c r="AA487" s="24">
        <f t="shared" si="107"/>
        <v>3.4108883546988267E-3</v>
      </c>
    </row>
    <row r="488" spans="1:27" x14ac:dyDescent="0.2">
      <c r="A488" s="18">
        <v>42711</v>
      </c>
      <c r="B488" s="1">
        <v>105.8118209838867</v>
      </c>
      <c r="C488" s="2">
        <v>57.989936828613281</v>
      </c>
      <c r="D488" s="2">
        <v>770.41998291015625</v>
      </c>
      <c r="E488" s="2">
        <v>771.19000244140625</v>
      </c>
      <c r="F488" s="2">
        <v>117.9499969482422</v>
      </c>
      <c r="G488" s="2">
        <v>125.38999938964839</v>
      </c>
      <c r="H488" s="2">
        <v>94.013931274414062</v>
      </c>
      <c r="I488" s="2">
        <v>70.001350402832031</v>
      </c>
      <c r="J488" s="2">
        <v>75.319999694824219</v>
      </c>
      <c r="K488" s="2">
        <v>733</v>
      </c>
      <c r="L488" s="2">
        <v>768.13201904296875</v>
      </c>
      <c r="M488" s="2">
        <v>0.48800000548362732</v>
      </c>
      <c r="N488" s="3">
        <v>2241.35009765625</v>
      </c>
      <c r="O488" s="1">
        <f t="shared" si="95"/>
        <v>9.8229525461448475E-3</v>
      </c>
      <c r="P488" s="1">
        <f t="shared" si="96"/>
        <v>2.3686374627507778E-2</v>
      </c>
      <c r="Q488" s="1">
        <f t="shared" si="97"/>
        <v>7.4537247952219943E-3</v>
      </c>
      <c r="R488" s="1">
        <f t="shared" si="98"/>
        <v>1.5913395058621438E-2</v>
      </c>
      <c r="S488" s="1">
        <f t="shared" si="99"/>
        <v>5.4556252916868608E-3</v>
      </c>
      <c r="T488" s="1">
        <f t="shared" si="100"/>
        <v>6.5826418626719896E-3</v>
      </c>
      <c r="U488" s="1">
        <f t="shared" si="101"/>
        <v>1.7989255039121854E-2</v>
      </c>
      <c r="V488" s="1">
        <f t="shared" si="102"/>
        <v>1.0674118564306001E-2</v>
      </c>
      <c r="W488" s="1">
        <f t="shared" si="103"/>
        <v>-3.5842331711647524E-2</v>
      </c>
      <c r="X488" s="1">
        <f t="shared" si="104"/>
        <v>-2.1101188737689958E-3</v>
      </c>
      <c r="Y488" s="1">
        <f t="shared" si="105"/>
        <v>5.1137101484972636E-3</v>
      </c>
      <c r="Z488" s="1">
        <f t="shared" si="106"/>
        <v>6.1855486392321524E-3</v>
      </c>
      <c r="AA488" s="24">
        <f t="shared" si="107"/>
        <v>1.3163241364864575E-2</v>
      </c>
    </row>
    <row r="489" spans="1:27" x14ac:dyDescent="0.2">
      <c r="A489" s="18">
        <v>42712</v>
      </c>
      <c r="B489" s="1">
        <v>106.8505783081055</v>
      </c>
      <c r="C489" s="2">
        <v>57.649757385253913</v>
      </c>
      <c r="D489" s="2">
        <v>767.33001708984375</v>
      </c>
      <c r="E489" s="2">
        <v>776.41998291015625</v>
      </c>
      <c r="F489" s="2">
        <v>118.9100036621094</v>
      </c>
      <c r="G489" s="2">
        <v>123.2399978637695</v>
      </c>
      <c r="H489" s="2">
        <v>92.44158935546875</v>
      </c>
      <c r="I489" s="2">
        <v>70.5655517578125</v>
      </c>
      <c r="J489" s="2">
        <v>77.220001220703125</v>
      </c>
      <c r="K489" s="2">
        <v>739.29998779296875</v>
      </c>
      <c r="L489" s="2">
        <v>770.80999755859375</v>
      </c>
      <c r="M489" s="2">
        <v>0.49000000953674322</v>
      </c>
      <c r="N489" s="3">
        <v>2246.18994140625</v>
      </c>
      <c r="O489" s="1">
        <f t="shared" si="95"/>
        <v>9.8170253054898904E-3</v>
      </c>
      <c r="P489" s="1">
        <f t="shared" si="96"/>
        <v>-5.8661806162120245E-3</v>
      </c>
      <c r="Q489" s="1">
        <f t="shared" si="97"/>
        <v>-4.0107550282387772E-3</v>
      </c>
      <c r="R489" s="1">
        <f t="shared" si="98"/>
        <v>6.7817015938913539E-3</v>
      </c>
      <c r="S489" s="1">
        <f t="shared" si="99"/>
        <v>8.1390990988194911E-3</v>
      </c>
      <c r="T489" s="1">
        <f t="shared" si="100"/>
        <v>-1.7146515163444453E-2</v>
      </c>
      <c r="U489" s="1">
        <f t="shared" si="101"/>
        <v>-1.672456302625891E-2</v>
      </c>
      <c r="V489" s="1">
        <f t="shared" si="102"/>
        <v>8.0598638702495951E-3</v>
      </c>
      <c r="W489" s="1">
        <f t="shared" si="103"/>
        <v>2.5225724025188301E-2</v>
      </c>
      <c r="X489" s="1">
        <f t="shared" si="104"/>
        <v>8.5947991718535732E-3</v>
      </c>
      <c r="Y489" s="1">
        <f t="shared" si="105"/>
        <v>3.4863518890431155E-3</v>
      </c>
      <c r="Z489" s="1">
        <f t="shared" si="106"/>
        <v>4.0983689152498393E-3</v>
      </c>
      <c r="AA489" s="24">
        <f t="shared" si="107"/>
        <v>2.1593430473272335E-3</v>
      </c>
    </row>
    <row r="490" spans="1:27" x14ac:dyDescent="0.2">
      <c r="A490" s="18">
        <v>42713</v>
      </c>
      <c r="B490" s="1">
        <v>108.5945663452148</v>
      </c>
      <c r="C490" s="2">
        <v>58.556896209716797</v>
      </c>
      <c r="D490" s="2">
        <v>768.65997314453125</v>
      </c>
      <c r="E490" s="2">
        <v>789.28997802734375</v>
      </c>
      <c r="F490" s="2">
        <v>119.6800003051758</v>
      </c>
      <c r="G490" s="2">
        <v>122.879997253418</v>
      </c>
      <c r="H490" s="2">
        <v>90.800033569335938</v>
      </c>
      <c r="I490" s="2">
        <v>71.256233215332031</v>
      </c>
      <c r="J490" s="2">
        <v>76.669998168945312</v>
      </c>
      <c r="K490" s="2">
        <v>735.1500244140625</v>
      </c>
      <c r="L490" s="2">
        <v>772.79400634765625</v>
      </c>
      <c r="M490" s="2">
        <v>0.51999998092651367</v>
      </c>
      <c r="N490" s="3">
        <v>2259.530029296875</v>
      </c>
      <c r="O490" s="1">
        <f t="shared" si="95"/>
        <v>1.6321746355742572E-2</v>
      </c>
      <c r="P490" s="1">
        <f t="shared" si="96"/>
        <v>1.5735345049256333E-2</v>
      </c>
      <c r="Q490" s="1">
        <f t="shared" si="97"/>
        <v>1.7332256331263896E-3</v>
      </c>
      <c r="R490" s="1">
        <f t="shared" si="98"/>
        <v>1.6576074032701449E-2</v>
      </c>
      <c r="S490" s="1">
        <f t="shared" si="99"/>
        <v>6.4754572311207514E-3</v>
      </c>
      <c r="T490" s="1">
        <f t="shared" si="100"/>
        <v>-2.9211345065864869E-3</v>
      </c>
      <c r="U490" s="1">
        <f t="shared" si="101"/>
        <v>-1.7757762470098637E-2</v>
      </c>
      <c r="V490" s="1">
        <f t="shared" si="102"/>
        <v>9.787799291784971E-3</v>
      </c>
      <c r="W490" s="1">
        <f t="shared" si="103"/>
        <v>-7.1225465302162672E-3</v>
      </c>
      <c r="X490" s="1">
        <f t="shared" si="104"/>
        <v>-5.6133686560649876E-3</v>
      </c>
      <c r="Y490" s="1">
        <f t="shared" si="105"/>
        <v>2.5739271614879655E-3</v>
      </c>
      <c r="Z490" s="1">
        <f t="shared" si="106"/>
        <v>6.1224430216099579E-2</v>
      </c>
      <c r="AA490" s="24">
        <f t="shared" si="107"/>
        <v>5.9389847869557588E-3</v>
      </c>
    </row>
    <row r="491" spans="1:27" x14ac:dyDescent="0.2">
      <c r="A491" s="18">
        <v>42716</v>
      </c>
      <c r="B491" s="1">
        <v>107.97512054443359</v>
      </c>
      <c r="C491" s="2">
        <v>58.745872497558587</v>
      </c>
      <c r="D491" s="2">
        <v>760.1199951171875</v>
      </c>
      <c r="E491" s="2">
        <v>789.27001953125</v>
      </c>
      <c r="F491" s="2">
        <v>117.76999664306641</v>
      </c>
      <c r="G491" s="2">
        <v>122.8300018310547</v>
      </c>
      <c r="H491" s="2">
        <v>88.594802856445312</v>
      </c>
      <c r="I491" s="2">
        <v>71.956642150878906</v>
      </c>
      <c r="J491" s="2">
        <v>76.080001831054688</v>
      </c>
      <c r="K491" s="2">
        <v>727.3499755859375</v>
      </c>
      <c r="L491" s="2">
        <v>780.08697509765625</v>
      </c>
      <c r="M491" s="2">
        <v>0.5</v>
      </c>
      <c r="N491" s="3">
        <v>2256.9599609375</v>
      </c>
      <c r="O491" s="1">
        <f t="shared" si="95"/>
        <v>-5.7042062197848464E-3</v>
      </c>
      <c r="P491" s="1">
        <f t="shared" si="96"/>
        <v>3.2272251446692213E-3</v>
      </c>
      <c r="Q491" s="1">
        <f t="shared" si="97"/>
        <v>-1.1110215603405638E-2</v>
      </c>
      <c r="R491" s="1">
        <f t="shared" si="98"/>
        <v>-2.528664578216322E-5</v>
      </c>
      <c r="S491" s="1">
        <f t="shared" si="99"/>
        <v>-1.5959255157411478E-2</v>
      </c>
      <c r="T491" s="1">
        <f t="shared" si="100"/>
        <v>-4.0686379785792592E-4</v>
      </c>
      <c r="U491" s="1">
        <f t="shared" si="101"/>
        <v>-2.4286672881091875E-2</v>
      </c>
      <c r="V491" s="1">
        <f t="shared" si="102"/>
        <v>9.829440933683431E-3</v>
      </c>
      <c r="W491" s="1">
        <f t="shared" si="103"/>
        <v>-7.6952700141005304E-3</v>
      </c>
      <c r="X491" s="1">
        <f t="shared" si="104"/>
        <v>-1.0610145642505953E-2</v>
      </c>
      <c r="Y491" s="1">
        <f t="shared" si="105"/>
        <v>9.4371445561123313E-3</v>
      </c>
      <c r="Z491" s="1">
        <f t="shared" si="106"/>
        <v>-3.8461503192516622E-2</v>
      </c>
      <c r="AA491" s="24">
        <f t="shared" si="107"/>
        <v>-1.1374349205595102E-3</v>
      </c>
    </row>
    <row r="492" spans="1:27" x14ac:dyDescent="0.2">
      <c r="A492" s="18">
        <v>42717</v>
      </c>
      <c r="B492" s="1">
        <v>109.77630615234381</v>
      </c>
      <c r="C492" s="2">
        <v>59.511260986328118</v>
      </c>
      <c r="D492" s="2">
        <v>774.34002685546875</v>
      </c>
      <c r="E492" s="2">
        <v>796.0999755859375</v>
      </c>
      <c r="F492" s="2">
        <v>120.30999755859381</v>
      </c>
      <c r="G492" s="2">
        <v>123.7799987792969</v>
      </c>
      <c r="H492" s="2">
        <v>90.157234191894531</v>
      </c>
      <c r="I492" s="2">
        <v>71.937179565429688</v>
      </c>
      <c r="J492" s="2">
        <v>76.599998474121094</v>
      </c>
      <c r="K492" s="2">
        <v>729.5999755859375</v>
      </c>
      <c r="L492" s="2">
        <v>780.5560302734375</v>
      </c>
      <c r="M492" s="2">
        <v>0.52300000190734863</v>
      </c>
      <c r="N492" s="3">
        <v>2271.719970703125</v>
      </c>
      <c r="O492" s="1">
        <f t="shared" si="95"/>
        <v>1.668148735401509E-2</v>
      </c>
      <c r="P492" s="1">
        <f t="shared" si="96"/>
        <v>1.3028804513905978E-2</v>
      </c>
      <c r="Q492" s="1">
        <f t="shared" si="97"/>
        <v>1.8707614363030922E-2</v>
      </c>
      <c r="R492" s="1">
        <f t="shared" si="98"/>
        <v>8.653510060782299E-3</v>
      </c>
      <c r="S492" s="1">
        <f t="shared" si="99"/>
        <v>2.1567470390829291E-2</v>
      </c>
      <c r="T492" s="1">
        <f t="shared" si="100"/>
        <v>7.7342419122394812E-3</v>
      </c>
      <c r="U492" s="1">
        <f t="shared" si="101"/>
        <v>1.7635699669436677E-2</v>
      </c>
      <c r="V492" s="1">
        <f t="shared" si="102"/>
        <v>-2.7047656571310696E-4</v>
      </c>
      <c r="W492" s="1">
        <f t="shared" si="103"/>
        <v>6.8348663321686765E-3</v>
      </c>
      <c r="X492" s="1">
        <f t="shared" si="104"/>
        <v>3.0934214278173222E-3</v>
      </c>
      <c r="Y492" s="1">
        <f t="shared" si="105"/>
        <v>6.0128574217310771E-4</v>
      </c>
      <c r="Z492" s="1">
        <f t="shared" si="106"/>
        <v>4.6000003814697266E-2</v>
      </c>
      <c r="AA492" s="24">
        <f t="shared" si="107"/>
        <v>6.5397747505870907E-3</v>
      </c>
    </row>
    <row r="493" spans="1:27" x14ac:dyDescent="0.2">
      <c r="A493" s="18">
        <v>42718</v>
      </c>
      <c r="B493" s="1">
        <v>109.77630615234381</v>
      </c>
      <c r="C493" s="2">
        <v>59.227783203125</v>
      </c>
      <c r="D493" s="2">
        <v>768.82000732421875</v>
      </c>
      <c r="E493" s="2">
        <v>797.07000732421875</v>
      </c>
      <c r="F493" s="2">
        <v>120.2099990844727</v>
      </c>
      <c r="G493" s="2">
        <v>123.44000244140619</v>
      </c>
      <c r="H493" s="2">
        <v>95.378585815429688</v>
      </c>
      <c r="I493" s="2">
        <v>71.081130981445312</v>
      </c>
      <c r="J493" s="2">
        <v>78.330001831054688</v>
      </c>
      <c r="K493" s="2">
        <v>731.54998779296875</v>
      </c>
      <c r="L493" s="2">
        <v>781.48101806640625</v>
      </c>
      <c r="M493" s="2">
        <v>0.52300000190734863</v>
      </c>
      <c r="N493" s="3">
        <v>2253.280029296875</v>
      </c>
      <c r="O493" s="1">
        <f t="shared" si="95"/>
        <v>0</v>
      </c>
      <c r="P493" s="1">
        <f t="shared" si="96"/>
        <v>-4.7634309625574911E-3</v>
      </c>
      <c r="Q493" s="1">
        <f t="shared" si="97"/>
        <v>-7.128676472616724E-3</v>
      </c>
      <c r="R493" s="1">
        <f t="shared" si="98"/>
        <v>1.2184797990570928E-3</v>
      </c>
      <c r="S493" s="1">
        <f t="shared" si="99"/>
        <v>-8.3117343654182108E-4</v>
      </c>
      <c r="T493" s="1">
        <f t="shared" si="100"/>
        <v>-2.7467792958774107E-3</v>
      </c>
      <c r="U493" s="1">
        <f t="shared" si="101"/>
        <v>5.7913839863607652E-2</v>
      </c>
      <c r="V493" s="1">
        <f t="shared" si="102"/>
        <v>-1.1899946441544351E-2</v>
      </c>
      <c r="W493" s="1">
        <f t="shared" si="103"/>
        <v>2.2584900670958419E-2</v>
      </c>
      <c r="X493" s="1">
        <f t="shared" si="104"/>
        <v>2.6727141889844042E-3</v>
      </c>
      <c r="Y493" s="1">
        <f t="shared" si="105"/>
        <v>1.1850370211665684E-3</v>
      </c>
      <c r="Z493" s="1">
        <f t="shared" si="106"/>
        <v>0</v>
      </c>
      <c r="AA493" s="24">
        <f t="shared" si="107"/>
        <v>-8.1171718539511106E-3</v>
      </c>
    </row>
    <row r="494" spans="1:27" x14ac:dyDescent="0.2">
      <c r="A494" s="18">
        <v>42719</v>
      </c>
      <c r="B494" s="1">
        <v>110.3766784667969</v>
      </c>
      <c r="C494" s="2">
        <v>59.133289337158203</v>
      </c>
      <c r="D494" s="2">
        <v>761</v>
      </c>
      <c r="E494" s="2">
        <v>797.8499755859375</v>
      </c>
      <c r="F494" s="2">
        <v>120.5699996948242</v>
      </c>
      <c r="G494" s="2">
        <v>125</v>
      </c>
      <c r="H494" s="2">
        <v>97.613487243652344</v>
      </c>
      <c r="I494" s="2">
        <v>72.433303833007812</v>
      </c>
      <c r="J494" s="2">
        <v>77.050003051757812</v>
      </c>
      <c r="K494" s="2">
        <v>706.29998779296875</v>
      </c>
      <c r="L494" s="2">
        <v>778.0880126953125</v>
      </c>
      <c r="M494" s="2">
        <v>0.48800000548362732</v>
      </c>
      <c r="N494" s="3">
        <v>2262.030029296875</v>
      </c>
      <c r="O494" s="1">
        <f t="shared" si="95"/>
        <v>5.4690518883002692E-3</v>
      </c>
      <c r="P494" s="1">
        <f t="shared" si="96"/>
        <v>-1.595431415062798E-3</v>
      </c>
      <c r="Q494" s="1">
        <f t="shared" si="97"/>
        <v>-1.0171440974117374E-2</v>
      </c>
      <c r="R494" s="1">
        <f t="shared" si="98"/>
        <v>9.7854423645560296E-4</v>
      </c>
      <c r="S494" s="1">
        <f t="shared" si="99"/>
        <v>2.994764271635475E-3</v>
      </c>
      <c r="T494" s="1">
        <f t="shared" si="100"/>
        <v>1.2637698701717826E-2</v>
      </c>
      <c r="U494" s="1">
        <f t="shared" si="101"/>
        <v>2.3431899405045531E-2</v>
      </c>
      <c r="V494" s="1">
        <f t="shared" si="102"/>
        <v>1.9022950716913289E-2</v>
      </c>
      <c r="W494" s="1">
        <f t="shared" si="103"/>
        <v>-1.6341104932662054E-2</v>
      </c>
      <c r="X494" s="1">
        <f t="shared" si="104"/>
        <v>-3.451575479643898E-2</v>
      </c>
      <c r="Y494" s="1">
        <f t="shared" si="105"/>
        <v>-4.3417630021123088E-3</v>
      </c>
      <c r="Z494" s="1">
        <f t="shared" si="106"/>
        <v>-6.6921599036478985E-2</v>
      </c>
      <c r="AA494" s="24">
        <f t="shared" si="107"/>
        <v>3.8832279549072535E-3</v>
      </c>
    </row>
    <row r="495" spans="1:27" x14ac:dyDescent="0.2">
      <c r="A495" s="18">
        <v>42720</v>
      </c>
      <c r="B495" s="1">
        <v>110.51963043212891</v>
      </c>
      <c r="C495" s="2">
        <v>58.868709564208977</v>
      </c>
      <c r="D495" s="2">
        <v>757.77001953125</v>
      </c>
      <c r="E495" s="2">
        <v>790.79998779296875</v>
      </c>
      <c r="F495" s="2">
        <v>119.870002746582</v>
      </c>
      <c r="G495" s="2">
        <v>124.2200012207031</v>
      </c>
      <c r="H495" s="2">
        <v>99.294609069824219</v>
      </c>
      <c r="I495" s="2">
        <v>72.141471862792969</v>
      </c>
      <c r="J495" s="2">
        <v>76.800003051757812</v>
      </c>
      <c r="K495" s="2">
        <v>697.9000244140625</v>
      </c>
      <c r="L495" s="2">
        <v>784.906982421875</v>
      </c>
      <c r="M495" s="2">
        <v>0.48500001430511469</v>
      </c>
      <c r="N495" s="3">
        <v>2258.070068359375</v>
      </c>
      <c r="O495" s="1">
        <f t="shared" si="95"/>
        <v>1.2951283488296106E-3</v>
      </c>
      <c r="P495" s="1">
        <f t="shared" si="96"/>
        <v>-4.4742948669856952E-3</v>
      </c>
      <c r="Q495" s="1">
        <f t="shared" si="97"/>
        <v>-4.2443895778581098E-3</v>
      </c>
      <c r="R495" s="1">
        <f t="shared" si="98"/>
        <v>-8.8362323854070945E-3</v>
      </c>
      <c r="S495" s="1">
        <f t="shared" si="99"/>
        <v>-5.8057306959772292E-3</v>
      </c>
      <c r="T495" s="1">
        <f t="shared" si="100"/>
        <v>-6.23999023437527E-3</v>
      </c>
      <c r="U495" s="1">
        <f t="shared" si="101"/>
        <v>1.7222228952599838E-2</v>
      </c>
      <c r="V495" s="1">
        <f t="shared" si="102"/>
        <v>-4.0289749986781587E-3</v>
      </c>
      <c r="W495" s="1">
        <f t="shared" si="103"/>
        <v>-3.2446462050372826E-3</v>
      </c>
      <c r="X495" s="1">
        <f t="shared" si="104"/>
        <v>-1.1892911686370411E-2</v>
      </c>
      <c r="Y495" s="1">
        <f t="shared" si="105"/>
        <v>8.7637511634981458E-3</v>
      </c>
      <c r="Z495" s="1">
        <f t="shared" si="106"/>
        <v>-6.1475228377088076E-3</v>
      </c>
      <c r="AA495" s="24">
        <f t="shared" si="107"/>
        <v>-1.7506226204834219E-3</v>
      </c>
    </row>
    <row r="496" spans="1:27" x14ac:dyDescent="0.2">
      <c r="A496" s="18">
        <v>42723</v>
      </c>
      <c r="B496" s="1">
        <v>111.1581497192383</v>
      </c>
      <c r="C496" s="2">
        <v>60.116004943847663</v>
      </c>
      <c r="D496" s="2">
        <v>766</v>
      </c>
      <c r="E496" s="2">
        <v>794.20001220703125</v>
      </c>
      <c r="F496" s="2">
        <v>119.2399978637695</v>
      </c>
      <c r="G496" s="2">
        <v>125.4499969482422</v>
      </c>
      <c r="H496" s="2">
        <v>100.5010528564453</v>
      </c>
      <c r="I496" s="2">
        <v>71.499420166015625</v>
      </c>
      <c r="J496" s="2">
        <v>76.300003051757812</v>
      </c>
      <c r="K496" s="2">
        <v>679.3499755859375</v>
      </c>
      <c r="L496" s="2">
        <v>792.7139892578125</v>
      </c>
      <c r="M496" s="2">
        <v>0.4779999852180481</v>
      </c>
      <c r="N496" s="3">
        <v>2262.530029296875</v>
      </c>
      <c r="O496" s="1">
        <f t="shared" si="95"/>
        <v>5.7774287211493913E-3</v>
      </c>
      <c r="P496" s="1">
        <f t="shared" si="96"/>
        <v>2.1187747937267742E-2</v>
      </c>
      <c r="Q496" s="1">
        <f t="shared" si="97"/>
        <v>1.0860789232386203E-2</v>
      </c>
      <c r="R496" s="1">
        <f t="shared" si="98"/>
        <v>4.2994745403974743E-3</v>
      </c>
      <c r="S496" s="1">
        <f t="shared" si="99"/>
        <v>-5.2557342819486985E-3</v>
      </c>
      <c r="T496" s="1">
        <f t="shared" si="100"/>
        <v>9.9017526602158679E-3</v>
      </c>
      <c r="U496" s="1">
        <f t="shared" si="101"/>
        <v>1.2150143879137598E-2</v>
      </c>
      <c r="V496" s="1">
        <f t="shared" si="102"/>
        <v>-8.8998973849393481E-3</v>
      </c>
      <c r="W496" s="1">
        <f t="shared" si="103"/>
        <v>-6.5104164079660132E-3</v>
      </c>
      <c r="X496" s="1">
        <f t="shared" si="104"/>
        <v>-2.6579808252190751E-2</v>
      </c>
      <c r="Y496" s="1">
        <f t="shared" si="105"/>
        <v>9.9464102253856712E-3</v>
      </c>
      <c r="Z496" s="1">
        <f t="shared" si="106"/>
        <v>-1.443304923835087E-2</v>
      </c>
      <c r="AA496" s="24">
        <f t="shared" si="107"/>
        <v>1.9751207015203942E-3</v>
      </c>
    </row>
    <row r="497" spans="1:27" x14ac:dyDescent="0.2">
      <c r="A497" s="18">
        <v>42724</v>
      </c>
      <c r="B497" s="1">
        <v>111.4535751342773</v>
      </c>
      <c r="C497" s="2">
        <v>60.040416717529297</v>
      </c>
      <c r="D497" s="2">
        <v>771.219970703125</v>
      </c>
      <c r="E497" s="2">
        <v>796.41998291015625</v>
      </c>
      <c r="F497" s="2">
        <v>119.0899963378906</v>
      </c>
      <c r="G497" s="2">
        <v>125.120002746582</v>
      </c>
      <c r="H497" s="2">
        <v>104.00172424316411</v>
      </c>
      <c r="I497" s="2">
        <v>71.353515625</v>
      </c>
      <c r="J497" s="2">
        <v>76.44000244140625</v>
      </c>
      <c r="K497" s="2">
        <v>671.3499755859375</v>
      </c>
      <c r="L497" s="2">
        <v>800.8759765625</v>
      </c>
      <c r="M497" s="2">
        <v>0.5130000114440918</v>
      </c>
      <c r="N497" s="3">
        <v>2270.760009765625</v>
      </c>
      <c r="O497" s="1">
        <f t="shared" si="95"/>
        <v>2.657703603246242E-3</v>
      </c>
      <c r="P497" s="1">
        <f t="shared" si="96"/>
        <v>-1.2573727477228624E-3</v>
      </c>
      <c r="Q497" s="1">
        <f t="shared" si="97"/>
        <v>6.8145831633485976E-3</v>
      </c>
      <c r="R497" s="1">
        <f t="shared" si="98"/>
        <v>2.7952287446530999E-3</v>
      </c>
      <c r="S497" s="1">
        <f t="shared" si="99"/>
        <v>-1.2579799443663831E-3</v>
      </c>
      <c r="T497" s="1">
        <f t="shared" si="100"/>
        <v>-2.6304839353351595E-3</v>
      </c>
      <c r="U497" s="1">
        <f t="shared" si="101"/>
        <v>3.4832186203254345E-2</v>
      </c>
      <c r="V497" s="1">
        <f t="shared" si="102"/>
        <v>-2.0406394999685773E-3</v>
      </c>
      <c r="W497" s="1">
        <f t="shared" si="103"/>
        <v>1.8348543125676908E-3</v>
      </c>
      <c r="X497" s="1">
        <f t="shared" si="104"/>
        <v>-1.177596274011794E-2</v>
      </c>
      <c r="Y497" s="1">
        <f t="shared" si="105"/>
        <v>1.0296257433692224E-2</v>
      </c>
      <c r="Z497" s="1">
        <f t="shared" si="106"/>
        <v>7.3221814452730127E-2</v>
      </c>
      <c r="AA497" s="24">
        <f t="shared" si="107"/>
        <v>3.6375121488696482E-3</v>
      </c>
    </row>
    <row r="498" spans="1:27" x14ac:dyDescent="0.2">
      <c r="A498" s="18">
        <v>42725</v>
      </c>
      <c r="B498" s="1">
        <v>111.55841064453119</v>
      </c>
      <c r="C498" s="2">
        <v>60.040416717529297</v>
      </c>
      <c r="D498" s="2">
        <v>770.5999755859375</v>
      </c>
      <c r="E498" s="2">
        <v>794.55999755859375</v>
      </c>
      <c r="F498" s="2">
        <v>119.0400009155273</v>
      </c>
      <c r="G498" s="2">
        <v>126.5</v>
      </c>
      <c r="H498" s="2">
        <v>104.6543731689453</v>
      </c>
      <c r="I498" s="2">
        <v>71.518882751464844</v>
      </c>
      <c r="J498" s="2">
        <v>72.599998474121094</v>
      </c>
      <c r="K498" s="2">
        <v>660.4000244140625</v>
      </c>
      <c r="L498" s="2">
        <v>834.281005859375</v>
      </c>
      <c r="M498" s="2">
        <v>0.50300002098083496</v>
      </c>
      <c r="N498" s="3">
        <v>2265.179931640625</v>
      </c>
      <c r="O498" s="1">
        <f t="shared" si="95"/>
        <v>9.4062043436093923E-4</v>
      </c>
      <c r="P498" s="1">
        <f t="shared" si="96"/>
        <v>0</v>
      </c>
      <c r="Q498" s="1">
        <f t="shared" si="97"/>
        <v>-8.0391475939378676E-4</v>
      </c>
      <c r="R498" s="1">
        <f t="shared" si="98"/>
        <v>-2.3354328011283565E-3</v>
      </c>
      <c r="S498" s="1">
        <f t="shared" si="99"/>
        <v>-4.1981210765551502E-4</v>
      </c>
      <c r="T498" s="1">
        <f t="shared" si="100"/>
        <v>1.1029389571010739E-2</v>
      </c>
      <c r="U498" s="1">
        <f t="shared" si="101"/>
        <v>6.2753663992651809E-3</v>
      </c>
      <c r="V498" s="1">
        <f t="shared" si="102"/>
        <v>2.3175750349000435E-3</v>
      </c>
      <c r="W498" s="1">
        <f t="shared" si="103"/>
        <v>-5.0235529103085041E-2</v>
      </c>
      <c r="X498" s="1">
        <f t="shared" si="104"/>
        <v>-1.6310347166272221E-2</v>
      </c>
      <c r="Y498" s="1">
        <f t="shared" si="105"/>
        <v>4.1710614719965955E-2</v>
      </c>
      <c r="Z498" s="1">
        <f t="shared" si="106"/>
        <v>-1.9493158362914875E-2</v>
      </c>
      <c r="AA498" s="24">
        <f t="shared" si="107"/>
        <v>-2.4573614565177593E-3</v>
      </c>
    </row>
    <row r="499" spans="1:27" x14ac:dyDescent="0.2">
      <c r="A499" s="18">
        <v>42726</v>
      </c>
      <c r="B499" s="1">
        <v>110.824592590332</v>
      </c>
      <c r="C499" s="2">
        <v>60.049877166748047</v>
      </c>
      <c r="D499" s="2">
        <v>766.34002685546875</v>
      </c>
      <c r="E499" s="2">
        <v>791.260009765625</v>
      </c>
      <c r="F499" s="2">
        <v>117.40000152587891</v>
      </c>
      <c r="G499" s="2">
        <v>125.5800018310547</v>
      </c>
      <c r="H499" s="2">
        <v>105.9201736450195</v>
      </c>
      <c r="I499" s="2">
        <v>71.946907043457031</v>
      </c>
      <c r="J499" s="2">
        <v>72.019996643066406</v>
      </c>
      <c r="K499" s="2">
        <v>657.0999755859375</v>
      </c>
      <c r="L499" s="2">
        <v>864.53997802734375</v>
      </c>
      <c r="M499" s="2">
        <v>0.49300000071525568</v>
      </c>
      <c r="N499" s="3">
        <v>2260.9599609375</v>
      </c>
      <c r="O499" s="1">
        <f t="shared" si="95"/>
        <v>-6.5778819361045349E-3</v>
      </c>
      <c r="P499" s="1">
        <f t="shared" si="96"/>
        <v>1.5756801394739561E-4</v>
      </c>
      <c r="Q499" s="1">
        <f t="shared" si="97"/>
        <v>-5.5280935185985092E-3</v>
      </c>
      <c r="R499" s="1">
        <f t="shared" si="98"/>
        <v>-4.1532266954144026E-3</v>
      </c>
      <c r="S499" s="1">
        <f t="shared" si="99"/>
        <v>-1.3776876487191614E-2</v>
      </c>
      <c r="T499" s="1">
        <f t="shared" si="100"/>
        <v>-7.2727127979865802E-3</v>
      </c>
      <c r="U499" s="1">
        <f t="shared" si="101"/>
        <v>1.2095055731983662E-2</v>
      </c>
      <c r="V499" s="1">
        <f t="shared" si="102"/>
        <v>5.9847731889159927E-3</v>
      </c>
      <c r="W499" s="1">
        <f t="shared" si="103"/>
        <v>-7.9890061053022876E-3</v>
      </c>
      <c r="X499" s="1">
        <f t="shared" si="104"/>
        <v>-4.9970452848679958E-3</v>
      </c>
      <c r="Y499" s="1">
        <f t="shared" si="105"/>
        <v>3.6269520647661979E-2</v>
      </c>
      <c r="Z499" s="1">
        <f t="shared" si="106"/>
        <v>-1.9880755165933239E-2</v>
      </c>
      <c r="AA499" s="24">
        <f t="shared" si="107"/>
        <v>-1.8629737285675851E-3</v>
      </c>
    </row>
    <row r="500" spans="1:27" x14ac:dyDescent="0.2">
      <c r="A500" s="18">
        <v>42727</v>
      </c>
      <c r="B500" s="1">
        <v>111.0437774658203</v>
      </c>
      <c r="C500" s="2">
        <v>59.756942749023438</v>
      </c>
      <c r="D500" s="2">
        <v>760.59002685546875</v>
      </c>
      <c r="E500" s="2">
        <v>789.90997314453125</v>
      </c>
      <c r="F500" s="2">
        <v>117.26999664306641</v>
      </c>
      <c r="G500" s="2">
        <v>125.5899963378906</v>
      </c>
      <c r="H500" s="2">
        <v>108.5605163574219</v>
      </c>
      <c r="I500" s="2">
        <v>72.433303833007812</v>
      </c>
      <c r="J500" s="2">
        <v>74.30999755859375</v>
      </c>
      <c r="K500" s="2">
        <v>655.3499755859375</v>
      </c>
      <c r="L500" s="2">
        <v>921.9840087890625</v>
      </c>
      <c r="M500" s="2">
        <v>0.5</v>
      </c>
      <c r="N500" s="3">
        <v>2263.7900390625</v>
      </c>
      <c r="O500" s="1">
        <f t="shared" si="95"/>
        <v>1.9777638732092484E-3</v>
      </c>
      <c r="P500" s="1">
        <f t="shared" si="96"/>
        <v>-4.8781851278593136E-3</v>
      </c>
      <c r="Q500" s="1">
        <f t="shared" si="97"/>
        <v>-7.5031967514395115E-3</v>
      </c>
      <c r="R500" s="1">
        <f t="shared" si="98"/>
        <v>-1.7061858357958481E-3</v>
      </c>
      <c r="S500" s="1">
        <f t="shared" si="99"/>
        <v>-1.1073669601601166E-3</v>
      </c>
      <c r="T500" s="1">
        <f t="shared" si="100"/>
        <v>7.9586770904249704E-5</v>
      </c>
      <c r="U500" s="1">
        <f t="shared" si="101"/>
        <v>2.4927666010549077E-2</v>
      </c>
      <c r="V500" s="1">
        <f t="shared" si="102"/>
        <v>6.7604961705580724E-3</v>
      </c>
      <c r="W500" s="1">
        <f t="shared" si="103"/>
        <v>3.1796737326671431E-2</v>
      </c>
      <c r="X500" s="1">
        <f t="shared" si="104"/>
        <v>-2.6632172652868435E-3</v>
      </c>
      <c r="Y500" s="1">
        <f t="shared" si="105"/>
        <v>6.6444620516903363E-2</v>
      </c>
      <c r="Z500" s="1">
        <f t="shared" si="106"/>
        <v>1.4198781490037726E-2</v>
      </c>
      <c r="AA500" s="24">
        <f t="shared" si="107"/>
        <v>1.2517152775348706E-3</v>
      </c>
    </row>
    <row r="501" spans="1:27" x14ac:dyDescent="0.2">
      <c r="A501" s="18">
        <v>42731</v>
      </c>
      <c r="B501" s="1">
        <v>111.74900054931641</v>
      </c>
      <c r="C501" s="2">
        <v>59.794734954833977</v>
      </c>
      <c r="D501" s="2">
        <v>771.4000244140625</v>
      </c>
      <c r="E501" s="2">
        <v>791.54998779296875</v>
      </c>
      <c r="F501" s="2">
        <v>118.0100021362305</v>
      </c>
      <c r="G501" s="2">
        <v>128.3500061035156</v>
      </c>
      <c r="H501" s="2">
        <v>116.0167541503906</v>
      </c>
      <c r="I501" s="2">
        <v>72.345756530761719</v>
      </c>
      <c r="J501" s="2">
        <v>75.19000244140625</v>
      </c>
      <c r="K501" s="2">
        <v>674.29998779296875</v>
      </c>
      <c r="L501" s="2">
        <v>933.197998046875</v>
      </c>
      <c r="M501" s="2">
        <v>0.49500000476837158</v>
      </c>
      <c r="N501" s="3">
        <v>2268.8798828125</v>
      </c>
      <c r="O501" s="1">
        <f t="shared" si="95"/>
        <v>6.3508563882670455E-3</v>
      </c>
      <c r="P501" s="1">
        <f t="shared" si="96"/>
        <v>6.3243205010121706E-4</v>
      </c>
      <c r="Q501" s="1">
        <f t="shared" si="97"/>
        <v>1.4212646993658096E-2</v>
      </c>
      <c r="R501" s="1">
        <f t="shared" si="98"/>
        <v>2.0762045096212045E-3</v>
      </c>
      <c r="S501" s="1">
        <f t="shared" si="99"/>
        <v>6.3102712914406833E-3</v>
      </c>
      <c r="T501" s="1">
        <f t="shared" si="100"/>
        <v>2.1976350394974142E-2</v>
      </c>
      <c r="U501" s="1">
        <f t="shared" si="101"/>
        <v>6.8682777524933236E-2</v>
      </c>
      <c r="V501" s="1">
        <f t="shared" si="102"/>
        <v>-1.2086609006256577E-3</v>
      </c>
      <c r="W501" s="1">
        <f t="shared" si="103"/>
        <v>1.1842348428535709E-2</v>
      </c>
      <c r="X501" s="1">
        <f t="shared" si="104"/>
        <v>2.8915866198191864E-2</v>
      </c>
      <c r="Y501" s="1">
        <f t="shared" si="105"/>
        <v>1.2162889107524721E-2</v>
      </c>
      <c r="Z501" s="1">
        <f t="shared" si="106"/>
        <v>-9.9999904632568359E-3</v>
      </c>
      <c r="AA501" s="24">
        <f t="shared" si="107"/>
        <v>2.2483727122095676E-3</v>
      </c>
    </row>
    <row r="502" spans="1:27" x14ac:dyDescent="0.2">
      <c r="A502" s="18">
        <v>42732</v>
      </c>
      <c r="B502" s="1">
        <v>111.2725067138672</v>
      </c>
      <c r="C502" s="2">
        <v>59.520709991455078</v>
      </c>
      <c r="D502" s="2">
        <v>772.1300048828125</v>
      </c>
      <c r="E502" s="2">
        <v>785.04998779296875</v>
      </c>
      <c r="F502" s="2">
        <v>116.9199981689453</v>
      </c>
      <c r="G502" s="2">
        <v>125.88999938964839</v>
      </c>
      <c r="H502" s="2">
        <v>108.0364074707031</v>
      </c>
      <c r="I502" s="2">
        <v>71.557792663574219</v>
      </c>
      <c r="J502" s="2">
        <v>74.589996337890625</v>
      </c>
      <c r="K502" s="2">
        <v>667.3499755859375</v>
      </c>
      <c r="L502" s="2">
        <v>975.9210205078125</v>
      </c>
      <c r="M502" s="2">
        <v>0.49500000476837158</v>
      </c>
      <c r="N502" s="3">
        <v>2249.919921875</v>
      </c>
      <c r="O502" s="1">
        <f t="shared" si="95"/>
        <v>-4.2639650744699109E-3</v>
      </c>
      <c r="P502" s="1">
        <f t="shared" si="96"/>
        <v>-4.5827607327950659E-3</v>
      </c>
      <c r="Q502" s="1">
        <f t="shared" si="97"/>
        <v>9.4630599643097391E-4</v>
      </c>
      <c r="R502" s="1">
        <f t="shared" si="98"/>
        <v>-8.2117365930653996E-3</v>
      </c>
      <c r="S502" s="1">
        <f t="shared" si="99"/>
        <v>-9.2365388319110009E-3</v>
      </c>
      <c r="T502" s="1">
        <f t="shared" si="100"/>
        <v>-1.9166393431124473E-2</v>
      </c>
      <c r="U502" s="1">
        <f t="shared" si="101"/>
        <v>-6.8786157121261238E-2</v>
      </c>
      <c r="V502" s="1">
        <f t="shared" si="102"/>
        <v>-1.0891639053528412E-2</v>
      </c>
      <c r="W502" s="1">
        <f t="shared" si="103"/>
        <v>-7.9798654612784903E-3</v>
      </c>
      <c r="X502" s="1">
        <f t="shared" si="104"/>
        <v>-1.0307003311358698E-2</v>
      </c>
      <c r="Y502" s="1">
        <f t="shared" si="105"/>
        <v>4.5781305307506237E-2</v>
      </c>
      <c r="Z502" s="1">
        <f t="shared" si="106"/>
        <v>0</v>
      </c>
      <c r="AA502" s="24">
        <f t="shared" si="107"/>
        <v>-8.3565291759726268E-3</v>
      </c>
    </row>
    <row r="503" spans="1:27" x14ac:dyDescent="0.2">
      <c r="A503" s="18">
        <v>42733</v>
      </c>
      <c r="B503" s="1">
        <v>111.24391937255859</v>
      </c>
      <c r="C503" s="2">
        <v>59.435672760009773</v>
      </c>
      <c r="D503" s="2">
        <v>765.1500244140625</v>
      </c>
      <c r="E503" s="2">
        <v>782.78997802734375</v>
      </c>
      <c r="F503" s="2">
        <v>116.34999847412109</v>
      </c>
      <c r="G503" s="2">
        <v>125.3300018310547</v>
      </c>
      <c r="H503" s="2">
        <v>110.1921844482422</v>
      </c>
      <c r="I503" s="2">
        <v>71.878814697265625</v>
      </c>
      <c r="J503" s="2">
        <v>74.44000244140625</v>
      </c>
      <c r="K503" s="2">
        <v>675.04998779296875</v>
      </c>
      <c r="L503" s="2">
        <v>973.49700927734375</v>
      </c>
      <c r="M503" s="2">
        <v>0.43999999761581421</v>
      </c>
      <c r="N503" s="3">
        <v>2249.260009765625</v>
      </c>
      <c r="O503" s="1">
        <f t="shared" si="95"/>
        <v>-2.5691289028040298E-4</v>
      </c>
      <c r="P503" s="1">
        <f t="shared" si="96"/>
        <v>-1.4286998837466092E-3</v>
      </c>
      <c r="Q503" s="1">
        <f t="shared" si="97"/>
        <v>-9.0399031569941002E-3</v>
      </c>
      <c r="R503" s="1">
        <f t="shared" si="98"/>
        <v>-2.8788100130777705E-3</v>
      </c>
      <c r="S503" s="1">
        <f t="shared" si="99"/>
        <v>-4.8751257590731178E-3</v>
      </c>
      <c r="T503" s="1">
        <f t="shared" si="100"/>
        <v>-4.4483085337098105E-3</v>
      </c>
      <c r="U503" s="1">
        <f t="shared" si="101"/>
        <v>1.9954171265123666E-2</v>
      </c>
      <c r="V503" s="1">
        <f t="shared" si="102"/>
        <v>4.4861925129617841E-3</v>
      </c>
      <c r="W503" s="1">
        <f t="shared" si="103"/>
        <v>-2.0109117019513345E-3</v>
      </c>
      <c r="X503" s="1">
        <f t="shared" si="104"/>
        <v>1.1538192086199661E-2</v>
      </c>
      <c r="Y503" s="1">
        <f t="shared" si="105"/>
        <v>-2.4838190586441433E-3</v>
      </c>
      <c r="Z503" s="1">
        <f t="shared" si="106"/>
        <v>-0.1111111244903803</v>
      </c>
      <c r="AA503" s="24">
        <f t="shared" si="107"/>
        <v>-2.9330470962940502E-4</v>
      </c>
    </row>
    <row r="504" spans="1:27" x14ac:dyDescent="0.2">
      <c r="A504" s="18">
        <v>42734</v>
      </c>
      <c r="B504" s="1">
        <v>110.3766784667969</v>
      </c>
      <c r="C504" s="2">
        <v>58.717521667480469</v>
      </c>
      <c r="D504" s="2">
        <v>749.8699951171875</v>
      </c>
      <c r="E504" s="2">
        <v>771.82000732421875</v>
      </c>
      <c r="F504" s="2">
        <v>115.0500030517578</v>
      </c>
      <c r="G504" s="2">
        <v>123.8000030517578</v>
      </c>
      <c r="H504" s="2">
        <v>105.5542678833008</v>
      </c>
      <c r="I504" s="2">
        <v>72.005271911621094</v>
      </c>
      <c r="J504" s="2">
        <v>73.669998168945312</v>
      </c>
      <c r="K504" s="2">
        <v>682.6500244140625</v>
      </c>
      <c r="L504" s="2">
        <v>961.23797607421875</v>
      </c>
      <c r="M504" s="2">
        <v>0.47999998927116388</v>
      </c>
      <c r="N504" s="3">
        <v>2238.830078125</v>
      </c>
      <c r="O504" s="1">
        <f t="shared" si="95"/>
        <v>-7.7958499723232988E-3</v>
      </c>
      <c r="P504" s="1">
        <f t="shared" si="96"/>
        <v>-1.2082829371328319E-2</v>
      </c>
      <c r="Q504" s="1">
        <f t="shared" si="97"/>
        <v>-1.9969978186403559E-2</v>
      </c>
      <c r="R504" s="1">
        <f t="shared" si="98"/>
        <v>-1.4013938618337551E-2</v>
      </c>
      <c r="S504" s="1">
        <f t="shared" si="99"/>
        <v>-1.1173145160396802E-2</v>
      </c>
      <c r="T504" s="1">
        <f t="shared" si="100"/>
        <v>-1.2207761565018904E-2</v>
      </c>
      <c r="U504" s="1">
        <f t="shared" si="101"/>
        <v>-4.2089342253849749E-2</v>
      </c>
      <c r="V504" s="1">
        <f t="shared" si="102"/>
        <v>1.7593113476908062E-3</v>
      </c>
      <c r="W504" s="1">
        <f t="shared" si="103"/>
        <v>-1.0343958183868018E-2</v>
      </c>
      <c r="X504" s="1">
        <f t="shared" si="104"/>
        <v>1.1258479754872042E-2</v>
      </c>
      <c r="Y504" s="1">
        <f t="shared" si="105"/>
        <v>-1.2592779521968134E-2</v>
      </c>
      <c r="Z504" s="1">
        <f t="shared" si="106"/>
        <v>9.0909072436576865E-2</v>
      </c>
      <c r="AA504" s="24">
        <f t="shared" si="107"/>
        <v>-4.6370502277821579E-3</v>
      </c>
    </row>
    <row r="505" spans="1:27" x14ac:dyDescent="0.2">
      <c r="A505" s="18">
        <v>42738</v>
      </c>
      <c r="B505" s="1">
        <v>110.6911544799805</v>
      </c>
      <c r="C505" s="2">
        <v>59.133289337158203</v>
      </c>
      <c r="D505" s="2">
        <v>753.66998291015625</v>
      </c>
      <c r="E505" s="2">
        <v>786.1400146484375</v>
      </c>
      <c r="F505" s="2">
        <v>116.86000061035161</v>
      </c>
      <c r="G505" s="2">
        <v>127.4899978637695</v>
      </c>
      <c r="H505" s="2">
        <v>100.876823425293</v>
      </c>
      <c r="I505" s="2">
        <v>72.433303833007812</v>
      </c>
      <c r="J505" s="2">
        <v>74.889999389648438</v>
      </c>
      <c r="K505" s="2">
        <v>709.29998779296875</v>
      </c>
      <c r="L505" s="2">
        <v>1043.839965820312</v>
      </c>
      <c r="M505" s="2">
        <v>0.47499999403953552</v>
      </c>
      <c r="N505" s="3">
        <v>2257.830078125</v>
      </c>
      <c r="O505" s="1">
        <f t="shared" si="95"/>
        <v>2.8491164759789633E-3</v>
      </c>
      <c r="P505" s="1">
        <f t="shared" si="96"/>
        <v>7.0808109380406936E-3</v>
      </c>
      <c r="Q505" s="1">
        <f t="shared" si="97"/>
        <v>5.0675287952746118E-3</v>
      </c>
      <c r="R505" s="1">
        <f t="shared" si="98"/>
        <v>1.8553558068368892E-2</v>
      </c>
      <c r="S505" s="1">
        <f t="shared" si="99"/>
        <v>1.5732268670862526E-2</v>
      </c>
      <c r="T505" s="1">
        <f t="shared" si="100"/>
        <v>2.980609629281683E-2</v>
      </c>
      <c r="U505" s="1">
        <f t="shared" si="101"/>
        <v>-4.4313172283844682E-2</v>
      </c>
      <c r="V505" s="1">
        <f t="shared" si="102"/>
        <v>5.9444525383096636E-3</v>
      </c>
      <c r="W505" s="1">
        <f t="shared" si="103"/>
        <v>1.656035361783692E-2</v>
      </c>
      <c r="X505" s="1">
        <f t="shared" si="104"/>
        <v>3.9038983997372156E-2</v>
      </c>
      <c r="Y505" s="1">
        <f t="shared" si="105"/>
        <v>8.593292379421702E-2</v>
      </c>
      <c r="Z505" s="1">
        <f t="shared" si="106"/>
        <v>-1.0416656965389515E-2</v>
      </c>
      <c r="AA505" s="24">
        <f t="shared" si="107"/>
        <v>8.4865752812792739E-3</v>
      </c>
    </row>
    <row r="506" spans="1:27" x14ac:dyDescent="0.2">
      <c r="A506" s="18">
        <v>42739</v>
      </c>
      <c r="B506" s="1">
        <v>110.56727600097661</v>
      </c>
      <c r="C506" s="2">
        <v>58.868709564208977</v>
      </c>
      <c r="D506" s="2">
        <v>757.17999267578125</v>
      </c>
      <c r="E506" s="2">
        <v>786.9000244140625</v>
      </c>
      <c r="F506" s="2">
        <v>118.69000244140619</v>
      </c>
      <c r="G506" s="2">
        <v>129.4100036621094</v>
      </c>
      <c r="H506" s="2">
        <v>103.23036956787109</v>
      </c>
      <c r="I506" s="2">
        <v>75.0306396484375</v>
      </c>
      <c r="J506" s="2">
        <v>77.050003051757812</v>
      </c>
      <c r="K506" s="2">
        <v>738.20001220703125</v>
      </c>
      <c r="L506" s="2">
        <v>1154.72998046875</v>
      </c>
      <c r="M506" s="2">
        <v>0.51800000667572021</v>
      </c>
      <c r="N506" s="3">
        <v>2270.75</v>
      </c>
      <c r="O506" s="1">
        <f t="shared" si="95"/>
        <v>-1.119136209084326E-3</v>
      </c>
      <c r="P506" s="1">
        <f t="shared" si="96"/>
        <v>-4.4742948669856952E-3</v>
      </c>
      <c r="Q506" s="1">
        <f t="shared" si="97"/>
        <v>4.6572237785984516E-3</v>
      </c>
      <c r="R506" s="1">
        <f t="shared" si="98"/>
        <v>9.6676132936046599E-4</v>
      </c>
      <c r="S506" s="1">
        <f t="shared" si="99"/>
        <v>1.5659779406953733E-2</v>
      </c>
      <c r="T506" s="1">
        <f t="shared" si="100"/>
        <v>1.5060050439341444E-2</v>
      </c>
      <c r="U506" s="1">
        <f t="shared" si="101"/>
        <v>2.3330890710699936E-2</v>
      </c>
      <c r="V506" s="1">
        <f t="shared" si="102"/>
        <v>3.5858309340931704E-2</v>
      </c>
      <c r="W506" s="1">
        <f t="shared" si="103"/>
        <v>2.8842351177905678E-2</v>
      </c>
      <c r="X506" s="1">
        <f t="shared" si="104"/>
        <v>4.0744431004414272E-2</v>
      </c>
      <c r="Y506" s="1">
        <f t="shared" si="105"/>
        <v>0.10623277348965465</v>
      </c>
      <c r="Z506" s="1">
        <f t="shared" si="106"/>
        <v>9.0526343527923769E-2</v>
      </c>
      <c r="AA506" s="24">
        <f t="shared" si="107"/>
        <v>5.7222737885258557E-3</v>
      </c>
    </row>
    <row r="507" spans="1:27" x14ac:dyDescent="0.2">
      <c r="A507" s="18">
        <v>42740</v>
      </c>
      <c r="B507" s="1">
        <v>111.1295623779297</v>
      </c>
      <c r="C507" s="2">
        <v>58.868709564208977</v>
      </c>
      <c r="D507" s="2">
        <v>780.45001220703125</v>
      </c>
      <c r="E507" s="2">
        <v>794.02001953125</v>
      </c>
      <c r="F507" s="2">
        <v>120.6699981689453</v>
      </c>
      <c r="G507" s="2">
        <v>131.80999755859381</v>
      </c>
      <c r="H507" s="2">
        <v>100.6098327636719</v>
      </c>
      <c r="I507" s="2">
        <v>74.719329833984375</v>
      </c>
      <c r="J507" s="2">
        <v>79.05999755859375</v>
      </c>
      <c r="K507" s="2">
        <v>737.5999755859375</v>
      </c>
      <c r="L507" s="2">
        <v>1013.380004882812</v>
      </c>
      <c r="M507" s="2">
        <v>0.50800001621246338</v>
      </c>
      <c r="N507" s="3">
        <v>2269</v>
      </c>
      <c r="O507" s="1">
        <f t="shared" si="95"/>
        <v>5.0854682984875499E-3</v>
      </c>
      <c r="P507" s="1">
        <f t="shared" si="96"/>
        <v>0</v>
      </c>
      <c r="Q507" s="1">
        <f t="shared" si="97"/>
        <v>3.073248072630208E-2</v>
      </c>
      <c r="R507" s="1">
        <f t="shared" si="98"/>
        <v>9.0481571944149852E-3</v>
      </c>
      <c r="S507" s="1">
        <f t="shared" si="99"/>
        <v>1.6682076727705608E-2</v>
      </c>
      <c r="T507" s="1">
        <f t="shared" si="100"/>
        <v>1.8545659752478016E-2</v>
      </c>
      <c r="U507" s="1">
        <f t="shared" si="101"/>
        <v>-2.5385328127458306E-2</v>
      </c>
      <c r="V507" s="1">
        <f t="shared" si="102"/>
        <v>-4.1491024988163927E-3</v>
      </c>
      <c r="W507" s="1">
        <f t="shared" si="103"/>
        <v>2.6086884195004378E-2</v>
      </c>
      <c r="X507" s="1">
        <f t="shared" si="104"/>
        <v>-8.1283745756088877E-4</v>
      </c>
      <c r="Y507" s="1">
        <f t="shared" si="105"/>
        <v>-0.12240954853234043</v>
      </c>
      <c r="Z507" s="1">
        <f t="shared" si="106"/>
        <v>-1.9305000645525205E-2</v>
      </c>
      <c r="AA507" s="24">
        <f t="shared" si="107"/>
        <v>-7.7067048332046806E-4</v>
      </c>
    </row>
    <row r="508" spans="1:27" x14ac:dyDescent="0.2">
      <c r="A508" s="18">
        <v>42741</v>
      </c>
      <c r="B508" s="1">
        <v>112.36846923828119</v>
      </c>
      <c r="C508" s="2">
        <v>59.378971099853523</v>
      </c>
      <c r="D508" s="2">
        <v>795.989990234375</v>
      </c>
      <c r="E508" s="2">
        <v>806.1500244140625</v>
      </c>
      <c r="F508" s="2">
        <v>123.4100036621094</v>
      </c>
      <c r="G508" s="2">
        <v>131.07000732421881</v>
      </c>
      <c r="H508" s="2">
        <v>101.954719543457</v>
      </c>
      <c r="I508" s="2">
        <v>74.534515380859375</v>
      </c>
      <c r="J508" s="2">
        <v>79.389999389648438</v>
      </c>
      <c r="K508" s="2">
        <v>757.75</v>
      </c>
      <c r="L508" s="2">
        <v>902.20098876953125</v>
      </c>
      <c r="M508" s="2">
        <v>0.50300002098083496</v>
      </c>
      <c r="N508" s="3">
        <v>2276.97998046875</v>
      </c>
      <c r="O508" s="1">
        <f t="shared" si="95"/>
        <v>1.1148310439109022E-2</v>
      </c>
      <c r="P508" s="1">
        <f t="shared" si="96"/>
        <v>8.6677887017039268E-3</v>
      </c>
      <c r="Q508" s="1">
        <f t="shared" si="97"/>
        <v>1.9911561002348366E-2</v>
      </c>
      <c r="R508" s="1">
        <f t="shared" si="98"/>
        <v>1.5276699055992937E-2</v>
      </c>
      <c r="S508" s="1">
        <f t="shared" si="99"/>
        <v>2.2706600934292887E-2</v>
      </c>
      <c r="T508" s="1">
        <f t="shared" si="100"/>
        <v>-5.6140675827419662E-3</v>
      </c>
      <c r="U508" s="1">
        <f t="shared" si="101"/>
        <v>1.3367349322050748E-2</v>
      </c>
      <c r="V508" s="1">
        <f t="shared" si="102"/>
        <v>-2.473449019626317E-3</v>
      </c>
      <c r="W508" s="1">
        <f t="shared" si="103"/>
        <v>4.1740683183062455E-3</v>
      </c>
      <c r="X508" s="1">
        <f t="shared" si="104"/>
        <v>2.7318363721549277E-2</v>
      </c>
      <c r="Y508" s="1">
        <f t="shared" si="105"/>
        <v>-0.10971108130965901</v>
      </c>
      <c r="Z508" s="1">
        <f t="shared" si="106"/>
        <v>-9.8425099843643116E-3</v>
      </c>
      <c r="AA508" s="24">
        <f t="shared" si="107"/>
        <v>3.5169592193697863E-3</v>
      </c>
    </row>
    <row r="509" spans="1:27" x14ac:dyDescent="0.2">
      <c r="A509" s="18">
        <v>42744</v>
      </c>
      <c r="B509" s="1">
        <v>113.3976974487305</v>
      </c>
      <c r="C509" s="2">
        <v>59.189987182617188</v>
      </c>
      <c r="D509" s="2">
        <v>796.91998291015625</v>
      </c>
      <c r="E509" s="2">
        <v>806.6500244140625</v>
      </c>
      <c r="F509" s="2">
        <v>124.90000152587891</v>
      </c>
      <c r="G509" s="2">
        <v>130.94999694824219</v>
      </c>
      <c r="H509" s="2">
        <v>106.0882949829102</v>
      </c>
      <c r="I509" s="2">
        <v>76.771896362304688</v>
      </c>
      <c r="J509" s="2">
        <v>82.860000610351562</v>
      </c>
      <c r="K509" s="2">
        <v>756.54998779296875</v>
      </c>
      <c r="L509" s="2">
        <v>902.8280029296875</v>
      </c>
      <c r="M509" s="2">
        <v>0.48500001430511469</v>
      </c>
      <c r="N509" s="3">
        <v>2268.89990234375</v>
      </c>
      <c r="O509" s="1">
        <f t="shared" si="95"/>
        <v>9.1594040341227423E-3</v>
      </c>
      <c r="P509" s="1">
        <f t="shared" si="96"/>
        <v>-3.1826741645376577E-3</v>
      </c>
      <c r="Q509" s="1">
        <f t="shared" si="97"/>
        <v>1.168347199325126E-3</v>
      </c>
      <c r="R509" s="1">
        <f t="shared" si="98"/>
        <v>6.2023194797200532E-4</v>
      </c>
      <c r="S509" s="1">
        <f t="shared" si="99"/>
        <v>1.2073558216958213E-2</v>
      </c>
      <c r="T509" s="1">
        <f t="shared" si="100"/>
        <v>-9.1562042626391893E-4</v>
      </c>
      <c r="U509" s="1">
        <f t="shared" si="101"/>
        <v>4.0543247609948097E-2</v>
      </c>
      <c r="V509" s="1">
        <f t="shared" si="102"/>
        <v>3.001805230788257E-2</v>
      </c>
      <c r="W509" s="1">
        <f t="shared" si="103"/>
        <v>4.3708291313522496E-2</v>
      </c>
      <c r="X509" s="1">
        <f t="shared" si="104"/>
        <v>-1.5836518733504112E-3</v>
      </c>
      <c r="Y509" s="1">
        <f t="shared" si="105"/>
        <v>6.9498278982305095E-4</v>
      </c>
      <c r="Z509" s="1">
        <f t="shared" si="106"/>
        <v>-3.5785300049532398E-2</v>
      </c>
      <c r="AA509" s="24">
        <f t="shared" si="107"/>
        <v>-3.5485942758867184E-3</v>
      </c>
    </row>
    <row r="510" spans="1:27" x14ac:dyDescent="0.2">
      <c r="A510" s="18">
        <v>42745</v>
      </c>
      <c r="B510" s="1">
        <v>113.51206970214839</v>
      </c>
      <c r="C510" s="2">
        <v>59.171085357666023</v>
      </c>
      <c r="D510" s="2">
        <v>795.9000244140625</v>
      </c>
      <c r="E510" s="2">
        <v>804.78997802734375</v>
      </c>
      <c r="F510" s="2">
        <v>124.34999847412109</v>
      </c>
      <c r="G510" s="2">
        <v>129.88999938964841</v>
      </c>
      <c r="H510" s="2">
        <v>105.2872772216797</v>
      </c>
      <c r="I510" s="2">
        <v>76.139602661132812</v>
      </c>
      <c r="J510" s="2">
        <v>82.930000305175781</v>
      </c>
      <c r="K510" s="2">
        <v>764.6500244140625</v>
      </c>
      <c r="L510" s="2">
        <v>907.67901611328125</v>
      </c>
      <c r="M510" s="2">
        <v>0.50300002098083496</v>
      </c>
      <c r="N510" s="3">
        <v>2268.89990234375</v>
      </c>
      <c r="O510" s="1">
        <f t="shared" si="95"/>
        <v>1.0085941424833322E-3</v>
      </c>
      <c r="P510" s="1">
        <f t="shared" si="96"/>
        <v>-3.1934159561219921E-4</v>
      </c>
      <c r="Q510" s="1">
        <f t="shared" si="97"/>
        <v>-1.2798756687830704E-3</v>
      </c>
      <c r="R510" s="1">
        <f t="shared" si="98"/>
        <v>-2.3058902007346838E-3</v>
      </c>
      <c r="S510" s="1">
        <f t="shared" si="99"/>
        <v>-4.4035471980666818E-3</v>
      </c>
      <c r="T510" s="1">
        <f t="shared" si="100"/>
        <v>-8.0946741756148244E-3</v>
      </c>
      <c r="U510" s="1">
        <f t="shared" si="101"/>
        <v>-7.550481995770908E-3</v>
      </c>
      <c r="V510" s="1">
        <f t="shared" si="102"/>
        <v>-8.236004724801016E-3</v>
      </c>
      <c r="W510" s="1">
        <f t="shared" si="103"/>
        <v>8.447947659739885E-4</v>
      </c>
      <c r="X510" s="1">
        <f t="shared" si="104"/>
        <v>1.0706545174527626E-2</v>
      </c>
      <c r="Y510" s="1">
        <f t="shared" si="105"/>
        <v>5.3731310591298431E-3</v>
      </c>
      <c r="Z510" s="1">
        <f t="shared" si="106"/>
        <v>3.7113414731564154E-2</v>
      </c>
      <c r="AA510" s="24">
        <f t="shared" si="107"/>
        <v>0</v>
      </c>
    </row>
    <row r="511" spans="1:27" x14ac:dyDescent="0.2">
      <c r="A511" s="18">
        <v>42746</v>
      </c>
      <c r="B511" s="1">
        <v>114.1219863891602</v>
      </c>
      <c r="C511" s="2">
        <v>59.709686279296882</v>
      </c>
      <c r="D511" s="2">
        <v>799.02001953125</v>
      </c>
      <c r="E511" s="2">
        <v>807.90997314453125</v>
      </c>
      <c r="F511" s="2">
        <v>126.0899963378906</v>
      </c>
      <c r="G511" s="2">
        <v>130.5</v>
      </c>
      <c r="H511" s="2">
        <v>103.9918212890625</v>
      </c>
      <c r="I511" s="2">
        <v>77.151290893554688</v>
      </c>
      <c r="J511" s="2">
        <v>81.930000305175781</v>
      </c>
      <c r="K511" s="2">
        <v>753.29998779296875</v>
      </c>
      <c r="L511" s="2">
        <v>777.75701904296875</v>
      </c>
      <c r="M511" s="2">
        <v>0.49799999594688421</v>
      </c>
      <c r="N511" s="3">
        <v>2275.320068359375</v>
      </c>
      <c r="O511" s="1">
        <f t="shared" si="95"/>
        <v>5.3731439186353036E-3</v>
      </c>
      <c r="P511" s="1">
        <f t="shared" si="96"/>
        <v>9.1024343794816609E-3</v>
      </c>
      <c r="Q511" s="1">
        <f t="shared" si="97"/>
        <v>3.9200842084210485E-3</v>
      </c>
      <c r="R511" s="1">
        <f t="shared" si="98"/>
        <v>3.8767817721028219E-3</v>
      </c>
      <c r="S511" s="1">
        <f t="shared" si="99"/>
        <v>1.3992745356821379E-2</v>
      </c>
      <c r="T511" s="1">
        <f t="shared" si="100"/>
        <v>4.6962861899912944E-3</v>
      </c>
      <c r="U511" s="1">
        <f t="shared" si="101"/>
        <v>-1.2304012097203887E-2</v>
      </c>
      <c r="V511" s="1">
        <f t="shared" si="102"/>
        <v>1.3287280167779469E-2</v>
      </c>
      <c r="W511" s="1">
        <f t="shared" si="103"/>
        <v>-1.2058362430002134E-2</v>
      </c>
      <c r="X511" s="1">
        <f t="shared" si="104"/>
        <v>-1.4843439820447335E-2</v>
      </c>
      <c r="Y511" s="1">
        <f t="shared" si="105"/>
        <v>-0.14313649953773722</v>
      </c>
      <c r="Z511" s="1">
        <f t="shared" si="106"/>
        <v>-9.9404072075401917E-3</v>
      </c>
      <c r="AA511" s="24">
        <f t="shared" si="107"/>
        <v>2.8296382793233654E-3</v>
      </c>
    </row>
    <row r="512" spans="1:27" x14ac:dyDescent="0.2">
      <c r="A512" s="18">
        <v>42747</v>
      </c>
      <c r="B512" s="1">
        <v>113.6454544067383</v>
      </c>
      <c r="C512" s="2">
        <v>59.161636352539062</v>
      </c>
      <c r="D512" s="2">
        <v>813.6400146484375</v>
      </c>
      <c r="E512" s="2">
        <v>806.3599853515625</v>
      </c>
      <c r="F512" s="2">
        <v>126.620002746582</v>
      </c>
      <c r="G512" s="2">
        <v>129.17999267578119</v>
      </c>
      <c r="H512" s="2">
        <v>102.2909469604492</v>
      </c>
      <c r="I512" s="2">
        <v>76.966468811035156</v>
      </c>
      <c r="J512" s="2">
        <v>82.389999389648438</v>
      </c>
      <c r="K512" s="2">
        <v>764.6500244140625</v>
      </c>
      <c r="L512" s="2">
        <v>804.833984375</v>
      </c>
      <c r="M512" s="2">
        <v>0.50300002098083496</v>
      </c>
      <c r="N512" s="3">
        <v>2270.43994140625</v>
      </c>
      <c r="O512" s="1">
        <f t="shared" si="95"/>
        <v>-4.1756369434099438E-3</v>
      </c>
      <c r="P512" s="1">
        <f t="shared" si="96"/>
        <v>-9.1785765578179523E-3</v>
      </c>
      <c r="Q512" s="1">
        <f t="shared" si="97"/>
        <v>1.8297407774293895E-2</v>
      </c>
      <c r="R512" s="1">
        <f t="shared" si="98"/>
        <v>-1.9185154837684237E-3</v>
      </c>
      <c r="S512" s="1">
        <f t="shared" si="99"/>
        <v>4.2033977641739995E-3</v>
      </c>
      <c r="T512" s="1">
        <f t="shared" si="100"/>
        <v>-1.0114998653017682E-2</v>
      </c>
      <c r="U512" s="1">
        <f t="shared" si="101"/>
        <v>-1.635584709960447E-2</v>
      </c>
      <c r="V512" s="1">
        <f t="shared" si="102"/>
        <v>-2.3955799103158038E-3</v>
      </c>
      <c r="W512" s="1">
        <f t="shared" si="103"/>
        <v>5.614537809828235E-3</v>
      </c>
      <c r="X512" s="1">
        <f t="shared" si="104"/>
        <v>1.5067087222910169E-2</v>
      </c>
      <c r="Y512" s="1">
        <f t="shared" si="105"/>
        <v>3.4814170324492189E-2</v>
      </c>
      <c r="Z512" s="1">
        <f t="shared" si="106"/>
        <v>1.004021099326291E-2</v>
      </c>
      <c r="AA512" s="24">
        <f t="shared" si="107"/>
        <v>-2.1448089967596173E-3</v>
      </c>
    </row>
    <row r="513" spans="1:27" x14ac:dyDescent="0.2">
      <c r="A513" s="18">
        <v>42748</v>
      </c>
      <c r="B513" s="1">
        <v>113.4453430175781</v>
      </c>
      <c r="C513" s="2">
        <v>59.246685028076172</v>
      </c>
      <c r="D513" s="2">
        <v>817.1400146484375</v>
      </c>
      <c r="E513" s="2">
        <v>807.8800048828125</v>
      </c>
      <c r="F513" s="2">
        <v>128.3399963378906</v>
      </c>
      <c r="G513" s="2">
        <v>133.69999694824219</v>
      </c>
      <c r="H513" s="2">
        <v>102.2810516357422</v>
      </c>
      <c r="I513" s="2">
        <v>77.238838195800781</v>
      </c>
      <c r="J513" s="2">
        <v>83.169998168945312</v>
      </c>
      <c r="K513" s="2">
        <v>748.54998779296875</v>
      </c>
      <c r="L513" s="2">
        <v>823.9840087890625</v>
      </c>
      <c r="M513" s="2">
        <v>0.5130000114440918</v>
      </c>
      <c r="N513" s="3">
        <v>2274.639892578125</v>
      </c>
      <c r="O513" s="1">
        <f t="shared" si="95"/>
        <v>-1.7608393596104666E-3</v>
      </c>
      <c r="P513" s="1">
        <f t="shared" si="96"/>
        <v>1.4375646243167672E-3</v>
      </c>
      <c r="Q513" s="1">
        <f t="shared" si="97"/>
        <v>4.3016566749267682E-3</v>
      </c>
      <c r="R513" s="1">
        <f t="shared" si="98"/>
        <v>1.8850383933515236E-3</v>
      </c>
      <c r="S513" s="1">
        <f t="shared" si="99"/>
        <v>1.3583901074074367E-2</v>
      </c>
      <c r="T513" s="1">
        <f t="shared" si="100"/>
        <v>3.4989971580238421E-2</v>
      </c>
      <c r="U513" s="1">
        <f t="shared" si="101"/>
        <v>-9.6737052506012944E-5</v>
      </c>
      <c r="V513" s="1">
        <f t="shared" si="102"/>
        <v>3.5388057809218054E-3</v>
      </c>
      <c r="W513" s="1">
        <f t="shared" si="103"/>
        <v>9.4671535996500022E-3</v>
      </c>
      <c r="X513" s="1">
        <f t="shared" si="104"/>
        <v>-2.1055432036938604E-2</v>
      </c>
      <c r="Y513" s="1">
        <f t="shared" si="105"/>
        <v>2.3793757204392474E-2</v>
      </c>
      <c r="Z513" s="1">
        <f t="shared" si="106"/>
        <v>1.9880695916785651E-2</v>
      </c>
      <c r="AA513" s="24">
        <f t="shared" si="107"/>
        <v>1.8498402425362048E-3</v>
      </c>
    </row>
    <row r="514" spans="1:27" x14ac:dyDescent="0.2">
      <c r="A514" s="18">
        <v>42752</v>
      </c>
      <c r="B514" s="1">
        <v>114.360237121582</v>
      </c>
      <c r="C514" s="2">
        <v>59.086044311523438</v>
      </c>
      <c r="D514" s="2">
        <v>809.719970703125</v>
      </c>
      <c r="E514" s="2">
        <v>804.6099853515625</v>
      </c>
      <c r="F514" s="2">
        <v>127.870002746582</v>
      </c>
      <c r="G514" s="2">
        <v>132.88999938964841</v>
      </c>
      <c r="H514" s="2">
        <v>99.986824035644531</v>
      </c>
      <c r="I514" s="2">
        <v>78.727195739746094</v>
      </c>
      <c r="J514" s="2">
        <v>81.550003051757812</v>
      </c>
      <c r="K514" s="2">
        <v>752.4000244140625</v>
      </c>
      <c r="L514" s="2">
        <v>907.93798828125</v>
      </c>
      <c r="M514" s="2">
        <v>0.5130000114440918</v>
      </c>
      <c r="N514" s="3">
        <v>2267.889892578125</v>
      </c>
      <c r="O514" s="1">
        <f t="shared" si="95"/>
        <v>8.0646245995497079E-3</v>
      </c>
      <c r="P514" s="1">
        <f t="shared" si="96"/>
        <v>-2.711387421534317E-3</v>
      </c>
      <c r="Q514" s="1">
        <f t="shared" si="97"/>
        <v>-9.0805049468846155E-3</v>
      </c>
      <c r="R514" s="1">
        <f t="shared" si="98"/>
        <v>-4.0476549877284107E-3</v>
      </c>
      <c r="S514" s="1">
        <f t="shared" si="99"/>
        <v>-3.6620975901480168E-3</v>
      </c>
      <c r="T514" s="1">
        <f t="shared" si="100"/>
        <v>-6.0583214441458644E-3</v>
      </c>
      <c r="U514" s="1">
        <f t="shared" si="101"/>
        <v>-2.24306219324788E-2</v>
      </c>
      <c r="V514" s="1">
        <f t="shared" si="102"/>
        <v>1.9269548567940831E-2</v>
      </c>
      <c r="W514" s="1">
        <f t="shared" si="103"/>
        <v>-1.9478118947372836E-2</v>
      </c>
      <c r="X514" s="1">
        <f t="shared" si="104"/>
        <v>5.143326008788307E-3</v>
      </c>
      <c r="Y514" s="1">
        <f t="shared" si="105"/>
        <v>0.10188787476053984</v>
      </c>
      <c r="Z514" s="1">
        <f t="shared" si="106"/>
        <v>0</v>
      </c>
      <c r="AA514" s="24">
        <f t="shared" si="107"/>
        <v>-2.9675026899970147E-3</v>
      </c>
    </row>
    <row r="515" spans="1:27" x14ac:dyDescent="0.2">
      <c r="A515" s="18">
        <v>42753</v>
      </c>
      <c r="B515" s="1">
        <v>114.35069274902339</v>
      </c>
      <c r="C515" s="2">
        <v>59.057697296142578</v>
      </c>
      <c r="D515" s="2">
        <v>807.47998046875</v>
      </c>
      <c r="E515" s="2">
        <v>806.07000732421875</v>
      </c>
      <c r="F515" s="2">
        <v>127.9199981689453</v>
      </c>
      <c r="G515" s="2">
        <v>133.25999450683591</v>
      </c>
      <c r="H515" s="2">
        <v>101.80637359619141</v>
      </c>
      <c r="I515" s="2">
        <v>77.559852600097656</v>
      </c>
      <c r="J515" s="2">
        <v>82.519996643066406</v>
      </c>
      <c r="K515" s="2">
        <v>750.4000244140625</v>
      </c>
      <c r="L515" s="2">
        <v>886.61798095703125</v>
      </c>
      <c r="M515" s="2">
        <v>0.51499998569488525</v>
      </c>
      <c r="N515" s="3">
        <v>2271.889892578125</v>
      </c>
      <c r="O515" s="1">
        <f t="shared" si="95"/>
        <v>-8.3458838481265119E-5</v>
      </c>
      <c r="P515" s="1">
        <f t="shared" si="96"/>
        <v>-4.7975821890200443E-4</v>
      </c>
      <c r="Q515" s="1">
        <f t="shared" si="97"/>
        <v>-2.7663764207641606E-3</v>
      </c>
      <c r="R515" s="1">
        <f t="shared" si="98"/>
        <v>1.8145710334658283E-3</v>
      </c>
      <c r="S515" s="1">
        <f t="shared" si="99"/>
        <v>3.9098632430922819E-4</v>
      </c>
      <c r="T515" s="1">
        <f t="shared" si="100"/>
        <v>2.7842209262312068E-3</v>
      </c>
      <c r="U515" s="1">
        <f t="shared" si="101"/>
        <v>1.8197893353410377E-2</v>
      </c>
      <c r="V515" s="1">
        <f t="shared" si="102"/>
        <v>-1.4827698721892824E-2</v>
      </c>
      <c r="W515" s="1">
        <f t="shared" si="103"/>
        <v>1.1894464193863419E-2</v>
      </c>
      <c r="X515" s="1">
        <f t="shared" si="104"/>
        <v>-2.6581604666446879E-3</v>
      </c>
      <c r="Y515" s="1">
        <f t="shared" si="105"/>
        <v>-2.3481787962829959E-2</v>
      </c>
      <c r="Z515" s="1">
        <f t="shared" si="106"/>
        <v>3.8985851972275221E-3</v>
      </c>
      <c r="AA515" s="24">
        <f t="shared" si="107"/>
        <v>1.7637540575008437E-3</v>
      </c>
    </row>
    <row r="516" spans="1:27" x14ac:dyDescent="0.2">
      <c r="A516" s="18">
        <v>42754</v>
      </c>
      <c r="B516" s="1">
        <v>114.1505584716797</v>
      </c>
      <c r="C516" s="2">
        <v>58.868709564208977</v>
      </c>
      <c r="D516" s="2">
        <v>809.03997802734375</v>
      </c>
      <c r="E516" s="2">
        <v>802.17498779296875</v>
      </c>
      <c r="F516" s="2">
        <v>127.5500030517578</v>
      </c>
      <c r="G516" s="2">
        <v>138.4100036621094</v>
      </c>
      <c r="H516" s="2">
        <v>103.9918212890625</v>
      </c>
      <c r="I516" s="2">
        <v>76.480072021484375</v>
      </c>
      <c r="J516" s="2">
        <v>80.910003662109375</v>
      </c>
      <c r="K516" s="2">
        <v>750.54998779296875</v>
      </c>
      <c r="L516" s="2">
        <v>899.072998046875</v>
      </c>
      <c r="M516" s="2">
        <v>0.50300002098083496</v>
      </c>
      <c r="N516" s="3">
        <v>2263.68994140625</v>
      </c>
      <c r="O516" s="1">
        <f t="shared" si="95"/>
        <v>-1.7501798417867143E-3</v>
      </c>
      <c r="P516" s="1">
        <f t="shared" si="96"/>
        <v>-3.200052500962336E-3</v>
      </c>
      <c r="Q516" s="1">
        <f t="shared" si="97"/>
        <v>1.9319334179506154E-3</v>
      </c>
      <c r="R516" s="1">
        <f t="shared" si="98"/>
        <v>-4.8321107296619425E-3</v>
      </c>
      <c r="S516" s="1">
        <f t="shared" si="99"/>
        <v>-2.8923946410540635E-3</v>
      </c>
      <c r="T516" s="1">
        <f t="shared" si="100"/>
        <v>3.8646325735885556E-2</v>
      </c>
      <c r="U516" s="1">
        <f t="shared" si="101"/>
        <v>2.1466707983721411E-2</v>
      </c>
      <c r="V516" s="1">
        <f t="shared" si="102"/>
        <v>-1.3921900859980796E-2</v>
      </c>
      <c r="W516" s="1">
        <f t="shared" si="103"/>
        <v>-1.9510337450944437E-2</v>
      </c>
      <c r="X516" s="1">
        <f t="shared" si="104"/>
        <v>1.99844581592723E-4</v>
      </c>
      <c r="Y516" s="1">
        <f t="shared" si="105"/>
        <v>1.4047783100901601E-2</v>
      </c>
      <c r="Z516" s="1">
        <f t="shared" si="106"/>
        <v>-2.3300903004606521E-2</v>
      </c>
      <c r="AA516" s="24">
        <f t="shared" si="107"/>
        <v>-3.6093083554193939E-3</v>
      </c>
    </row>
    <row r="517" spans="1:27" x14ac:dyDescent="0.2">
      <c r="A517" s="18">
        <v>42755</v>
      </c>
      <c r="B517" s="1">
        <v>114.360237121582</v>
      </c>
      <c r="C517" s="2">
        <v>59.284477233886719</v>
      </c>
      <c r="D517" s="2">
        <v>808.33001708984375</v>
      </c>
      <c r="E517" s="2">
        <v>805.02001953125</v>
      </c>
      <c r="F517" s="2">
        <v>127.0400009155273</v>
      </c>
      <c r="G517" s="2">
        <v>138.6000061035156</v>
      </c>
      <c r="H517" s="2">
        <v>102.8546142578125</v>
      </c>
      <c r="I517" s="2">
        <v>77.540397644042969</v>
      </c>
      <c r="J517" s="2">
        <v>81.370002746582031</v>
      </c>
      <c r="K517" s="2">
        <v>787.79998779296875</v>
      </c>
      <c r="L517" s="2">
        <v>895.0260009765625</v>
      </c>
      <c r="M517" s="2">
        <v>0.47999998927116388</v>
      </c>
      <c r="N517" s="3">
        <v>2271.31005859375</v>
      </c>
      <c r="O517" s="1">
        <f t="shared" si="95"/>
        <v>1.8368604824157142E-3</v>
      </c>
      <c r="P517" s="1">
        <f t="shared" si="96"/>
        <v>7.0626258458112989E-3</v>
      </c>
      <c r="Q517" s="1">
        <f t="shared" si="97"/>
        <v>-8.7753504991316955E-4</v>
      </c>
      <c r="R517" s="1">
        <f t="shared" si="98"/>
        <v>3.5466472796774617E-3</v>
      </c>
      <c r="S517" s="1">
        <f t="shared" si="99"/>
        <v>-3.9984486399702313E-3</v>
      </c>
      <c r="T517" s="1">
        <f t="shared" si="100"/>
        <v>1.3727507866414523E-3</v>
      </c>
      <c r="U517" s="1">
        <f t="shared" si="101"/>
        <v>-1.0935542979759405E-2</v>
      </c>
      <c r="V517" s="1">
        <f t="shared" si="102"/>
        <v>1.3864077197269564E-2</v>
      </c>
      <c r="W517" s="1">
        <f t="shared" si="103"/>
        <v>5.6853178056162079E-3</v>
      </c>
      <c r="X517" s="1">
        <f t="shared" si="104"/>
        <v>4.9630271941693893E-2</v>
      </c>
      <c r="Y517" s="1">
        <f t="shared" si="105"/>
        <v>-4.5012997599795934E-3</v>
      </c>
      <c r="Z517" s="1">
        <f t="shared" si="106"/>
        <v>-4.5725707257072701E-2</v>
      </c>
      <c r="AA517" s="24">
        <f t="shared" si="107"/>
        <v>3.3662371547078518E-3</v>
      </c>
    </row>
    <row r="518" spans="1:27" x14ac:dyDescent="0.2">
      <c r="A518" s="18">
        <v>42758</v>
      </c>
      <c r="B518" s="1">
        <v>114.4364776611328</v>
      </c>
      <c r="C518" s="2">
        <v>59.492366790771477</v>
      </c>
      <c r="D518" s="2">
        <v>817.8800048828125</v>
      </c>
      <c r="E518" s="2">
        <v>819.30999755859375</v>
      </c>
      <c r="F518" s="2">
        <v>128.92999267578119</v>
      </c>
      <c r="G518" s="2">
        <v>137.38999938964841</v>
      </c>
      <c r="H518" s="2">
        <v>103.922607421875</v>
      </c>
      <c r="I518" s="2">
        <v>77.666862487792969</v>
      </c>
      <c r="J518" s="2">
        <v>81.400001525878906</v>
      </c>
      <c r="K518" s="2">
        <v>770.9000244140625</v>
      </c>
      <c r="L518" s="2">
        <v>921.01202392578125</v>
      </c>
      <c r="M518" s="2">
        <v>0.47299998998641968</v>
      </c>
      <c r="N518" s="3">
        <v>2265.199951171875</v>
      </c>
      <c r="O518" s="1">
        <f t="shared" ref="O518:O581" si="108">(B518/B517)-1</f>
        <v>6.6667000235187679E-4</v>
      </c>
      <c r="P518" s="1">
        <f t="shared" si="96"/>
        <v>3.5066440084239314E-3</v>
      </c>
      <c r="Q518" s="1">
        <f t="shared" si="97"/>
        <v>1.1814466357875419E-2</v>
      </c>
      <c r="R518" s="1">
        <f t="shared" si="98"/>
        <v>1.7751084048399868E-2</v>
      </c>
      <c r="S518" s="1">
        <f t="shared" si="99"/>
        <v>1.4877139063550482E-2</v>
      </c>
      <c r="T518" s="1">
        <f t="shared" si="100"/>
        <v>-8.7302067863076482E-3</v>
      </c>
      <c r="U518" s="1">
        <f t="shared" si="101"/>
        <v>1.038352213723237E-2</v>
      </c>
      <c r="V518" s="1">
        <f t="shared" si="102"/>
        <v>1.6309542843788716E-3</v>
      </c>
      <c r="W518" s="1">
        <f t="shared" si="103"/>
        <v>3.6867123367700927E-4</v>
      </c>
      <c r="X518" s="1">
        <f t="shared" si="104"/>
        <v>-2.1452099061656127E-2</v>
      </c>
      <c r="Y518" s="1">
        <f t="shared" si="105"/>
        <v>2.9033819040860775E-2</v>
      </c>
      <c r="Z518" s="1">
        <f t="shared" si="106"/>
        <v>-1.4583332169179952E-2</v>
      </c>
      <c r="AA518" s="24">
        <f t="shared" si="107"/>
        <v>-2.690124758069401E-3</v>
      </c>
    </row>
    <row r="519" spans="1:27" x14ac:dyDescent="0.2">
      <c r="A519" s="18">
        <v>42759</v>
      </c>
      <c r="B519" s="1">
        <v>114.33164978027339</v>
      </c>
      <c r="C519" s="2">
        <v>60.021526336669922</v>
      </c>
      <c r="D519" s="2">
        <v>822.44000244140625</v>
      </c>
      <c r="E519" s="2">
        <v>823.8699951171875</v>
      </c>
      <c r="F519" s="2">
        <v>129.3699951171875</v>
      </c>
      <c r="G519" s="2">
        <v>140.11000061035159</v>
      </c>
      <c r="H519" s="2">
        <v>106.13771820068359</v>
      </c>
      <c r="I519" s="2">
        <v>78.143516540527344</v>
      </c>
      <c r="J519" s="2">
        <v>82.239997863769531</v>
      </c>
      <c r="K519" s="2">
        <v>795.25</v>
      </c>
      <c r="L519" s="2">
        <v>892.68701171875</v>
      </c>
      <c r="M519" s="2">
        <v>0.49300000071525568</v>
      </c>
      <c r="N519" s="3">
        <v>2280.070068359375</v>
      </c>
      <c r="O519" s="1">
        <f t="shared" si="108"/>
        <v>-9.1603554217933869E-4</v>
      </c>
      <c r="P519" s="1">
        <f t="shared" si="96"/>
        <v>8.8945788248675495E-3</v>
      </c>
      <c r="Q519" s="1">
        <f t="shared" si="97"/>
        <v>5.5753870144399365E-3</v>
      </c>
      <c r="R519" s="1">
        <f t="shared" si="98"/>
        <v>5.5656559448582499E-3</v>
      </c>
      <c r="S519" s="1">
        <f t="shared" si="99"/>
        <v>3.4127236981451592E-3</v>
      </c>
      <c r="T519" s="1">
        <f t="shared" si="100"/>
        <v>1.9797665279763565E-2</v>
      </c>
      <c r="U519" s="1">
        <f t="shared" si="101"/>
        <v>2.1315003864523119E-2</v>
      </c>
      <c r="V519" s="1">
        <f t="shared" si="102"/>
        <v>6.1371611710114848E-3</v>
      </c>
      <c r="W519" s="1">
        <f t="shared" si="103"/>
        <v>1.0319365136910674E-2</v>
      </c>
      <c r="X519" s="1">
        <f t="shared" si="104"/>
        <v>3.1586424717582773E-2</v>
      </c>
      <c r="Y519" s="1">
        <f t="shared" si="105"/>
        <v>-3.0754226298042142E-2</v>
      </c>
      <c r="Z519" s="1">
        <f t="shared" si="106"/>
        <v>4.2283321674933205E-2</v>
      </c>
      <c r="AA519" s="24">
        <f t="shared" si="107"/>
        <v>6.5645936376641512E-3</v>
      </c>
    </row>
    <row r="520" spans="1:27" x14ac:dyDescent="0.2">
      <c r="A520" s="18">
        <v>42760</v>
      </c>
      <c r="B520" s="1">
        <v>116.15187835693359</v>
      </c>
      <c r="C520" s="2">
        <v>60.172702789306641</v>
      </c>
      <c r="D520" s="2">
        <v>836.52001953125</v>
      </c>
      <c r="E520" s="2">
        <v>835.66998291015625</v>
      </c>
      <c r="F520" s="2">
        <v>131.47999572753909</v>
      </c>
      <c r="G520" s="2">
        <v>139.52000427246091</v>
      </c>
      <c r="H520" s="2">
        <v>106.5926132202148</v>
      </c>
      <c r="I520" s="2">
        <v>78.376983642578125</v>
      </c>
      <c r="J520" s="2">
        <v>85.19000244140625</v>
      </c>
      <c r="K520" s="2">
        <v>735.5</v>
      </c>
      <c r="L520" s="2">
        <v>901.5419921875</v>
      </c>
      <c r="M520" s="2">
        <v>0.4830000102519989</v>
      </c>
      <c r="N520" s="3">
        <v>2298.3701171875</v>
      </c>
      <c r="O520" s="1">
        <f t="shared" si="108"/>
        <v>1.5920600989825395E-2</v>
      </c>
      <c r="P520" s="1">
        <f t="shared" si="96"/>
        <v>2.5187039028089497E-3</v>
      </c>
      <c r="Q520" s="1">
        <f t="shared" si="97"/>
        <v>1.71198106221091E-2</v>
      </c>
      <c r="R520" s="1">
        <f t="shared" si="98"/>
        <v>1.4322633258770701E-2</v>
      </c>
      <c r="S520" s="1">
        <f t="shared" si="99"/>
        <v>1.6309814408204115E-2</v>
      </c>
      <c r="T520" s="1">
        <f t="shared" si="100"/>
        <v>-4.2109509336987205E-3</v>
      </c>
      <c r="U520" s="1">
        <f t="shared" si="101"/>
        <v>4.2858940934749068E-3</v>
      </c>
      <c r="V520" s="1">
        <f t="shared" si="102"/>
        <v>2.9876707932601221E-3</v>
      </c>
      <c r="W520" s="1">
        <f t="shared" si="103"/>
        <v>3.5870679161779551E-2</v>
      </c>
      <c r="X520" s="1">
        <f t="shared" si="104"/>
        <v>-7.5133605784344581E-2</v>
      </c>
      <c r="Y520" s="1">
        <f t="shared" si="105"/>
        <v>9.9194682486765107E-3</v>
      </c>
      <c r="Z520" s="1">
        <f t="shared" si="106"/>
        <v>-2.0283956285494065E-2</v>
      </c>
      <c r="AA520" s="24">
        <f t="shared" si="107"/>
        <v>8.0260905496174484E-3</v>
      </c>
    </row>
    <row r="521" spans="1:27" x14ac:dyDescent="0.2">
      <c r="A521" s="18">
        <v>42761</v>
      </c>
      <c r="B521" s="1">
        <v>116.20904541015619</v>
      </c>
      <c r="C521" s="2">
        <v>60.730209350585938</v>
      </c>
      <c r="D521" s="2">
        <v>839.1500244140625</v>
      </c>
      <c r="E521" s="2">
        <v>832.1500244140625</v>
      </c>
      <c r="F521" s="2">
        <v>132.7799987792969</v>
      </c>
      <c r="G521" s="2">
        <v>138.96000671386719</v>
      </c>
      <c r="H521" s="2">
        <v>108.4319534301758</v>
      </c>
      <c r="I521" s="2">
        <v>78.094894409179688</v>
      </c>
      <c r="J521" s="2">
        <v>85.330001831054688</v>
      </c>
      <c r="K521" s="2">
        <v>723.8499755859375</v>
      </c>
      <c r="L521" s="2">
        <v>917.58599853515625</v>
      </c>
      <c r="M521" s="2">
        <v>0.48800000548362732</v>
      </c>
      <c r="N521" s="3">
        <v>2296.679931640625</v>
      </c>
      <c r="O521" s="1">
        <f t="shared" si="108"/>
        <v>4.9217502145704195E-4</v>
      </c>
      <c r="P521" s="1">
        <f t="shared" si="96"/>
        <v>9.2651075227814239E-3</v>
      </c>
      <c r="Q521" s="1">
        <f t="shared" si="97"/>
        <v>3.1439831939541474E-3</v>
      </c>
      <c r="R521" s="1">
        <f t="shared" si="98"/>
        <v>-4.2121394426969383E-3</v>
      </c>
      <c r="S521" s="1">
        <f t="shared" si="99"/>
        <v>9.887458883492517E-3</v>
      </c>
      <c r="T521" s="1">
        <f t="shared" si="100"/>
        <v>-4.0137438463672126E-3</v>
      </c>
      <c r="U521" s="1">
        <f t="shared" si="101"/>
        <v>1.7255794321891837E-2</v>
      </c>
      <c r="V521" s="1">
        <f t="shared" si="102"/>
        <v>-3.5991335758064347E-3</v>
      </c>
      <c r="W521" s="1">
        <f t="shared" si="103"/>
        <v>1.6433781621820742E-3</v>
      </c>
      <c r="X521" s="1">
        <f t="shared" si="104"/>
        <v>-1.5839598115652609E-2</v>
      </c>
      <c r="Y521" s="1">
        <f t="shared" si="105"/>
        <v>1.7796183080420969E-2</v>
      </c>
      <c r="Z521" s="1">
        <f t="shared" si="106"/>
        <v>1.0351956781573746E-2</v>
      </c>
      <c r="AA521" s="24">
        <f t="shared" si="107"/>
        <v>-7.3538440751363954E-4</v>
      </c>
    </row>
    <row r="522" spans="1:27" x14ac:dyDescent="0.2">
      <c r="A522" s="18">
        <v>42762</v>
      </c>
      <c r="B522" s="1">
        <v>116.2185821533203</v>
      </c>
      <c r="C522" s="2">
        <v>62.15704345703125</v>
      </c>
      <c r="D522" s="2">
        <v>835.77001953125</v>
      </c>
      <c r="E522" s="2">
        <v>823.30999755859375</v>
      </c>
      <c r="F522" s="2">
        <v>132.17999267578119</v>
      </c>
      <c r="G522" s="2">
        <v>142.44999694824219</v>
      </c>
      <c r="H522" s="2">
        <v>110.5283889770508</v>
      </c>
      <c r="I522" s="2">
        <v>77.355575561523438</v>
      </c>
      <c r="J522" s="2">
        <v>87.370002746582031</v>
      </c>
      <c r="K522" s="2">
        <v>738</v>
      </c>
      <c r="L522" s="2">
        <v>919.75</v>
      </c>
      <c r="M522" s="2">
        <v>0.49799999594688421</v>
      </c>
      <c r="N522" s="3">
        <v>2294.68994140625</v>
      </c>
      <c r="O522" s="1">
        <f t="shared" si="108"/>
        <v>8.2065411779685959E-5</v>
      </c>
      <c r="P522" s="1">
        <f t="shared" si="96"/>
        <v>2.3494635070470782E-2</v>
      </c>
      <c r="Q522" s="1">
        <f t="shared" si="97"/>
        <v>-4.02789106175927E-3</v>
      </c>
      <c r="R522" s="1">
        <f t="shared" si="98"/>
        <v>-1.0623116741110716E-2</v>
      </c>
      <c r="S522" s="1">
        <f t="shared" si="99"/>
        <v>-4.5187988328951878E-3</v>
      </c>
      <c r="T522" s="1">
        <f t="shared" si="100"/>
        <v>2.511506955782794E-2</v>
      </c>
      <c r="U522" s="1">
        <f t="shared" si="101"/>
        <v>1.9334112137203041E-2</v>
      </c>
      <c r="V522" s="1">
        <f t="shared" si="102"/>
        <v>-9.4669293460155624E-3</v>
      </c>
      <c r="W522" s="1">
        <f t="shared" si="103"/>
        <v>2.3907194090612593E-2</v>
      </c>
      <c r="X522" s="1">
        <f t="shared" si="104"/>
        <v>1.9548283333999494E-2</v>
      </c>
      <c r="Y522" s="1">
        <f t="shared" si="105"/>
        <v>2.3583636501629535E-3</v>
      </c>
      <c r="Z522" s="1">
        <f t="shared" si="106"/>
        <v>2.0491783505917294E-2</v>
      </c>
      <c r="AA522" s="24">
        <f t="shared" si="107"/>
        <v>-8.6646389292632797E-4</v>
      </c>
    </row>
    <row r="523" spans="1:27" x14ac:dyDescent="0.2">
      <c r="A523" s="18">
        <v>42765</v>
      </c>
      <c r="B523" s="1">
        <v>115.9136047363281</v>
      </c>
      <c r="C523" s="2">
        <v>61.542835235595703</v>
      </c>
      <c r="D523" s="2">
        <v>830.3800048828125</v>
      </c>
      <c r="E523" s="2">
        <v>802.32000732421875</v>
      </c>
      <c r="F523" s="2">
        <v>130.97999572753909</v>
      </c>
      <c r="G523" s="2">
        <v>141.2200012207031</v>
      </c>
      <c r="H523" s="2">
        <v>108.7978439331055</v>
      </c>
      <c r="I523" s="2">
        <v>77.131828308105469</v>
      </c>
      <c r="J523" s="2">
        <v>84.379997253417969</v>
      </c>
      <c r="K523" s="2">
        <v>738.5</v>
      </c>
      <c r="L523" s="2">
        <v>920.38201904296875</v>
      </c>
      <c r="M523" s="2">
        <v>0.49500000476837158</v>
      </c>
      <c r="N523" s="3">
        <v>2280.89990234375</v>
      </c>
      <c r="O523" s="1">
        <f t="shared" si="108"/>
        <v>-2.6241708627099403E-3</v>
      </c>
      <c r="P523" s="1">
        <f t="shared" si="96"/>
        <v>-9.8815546440870206E-3</v>
      </c>
      <c r="Q523" s="1">
        <f t="shared" si="97"/>
        <v>-6.4491600828904261E-3</v>
      </c>
      <c r="R523" s="1">
        <f t="shared" si="98"/>
        <v>-2.5494637860122848E-2</v>
      </c>
      <c r="S523" s="1">
        <f t="shared" si="99"/>
        <v>-9.078506693411037E-3</v>
      </c>
      <c r="T523" s="1">
        <f t="shared" si="100"/>
        <v>-8.6345788268847867E-3</v>
      </c>
      <c r="U523" s="1">
        <f t="shared" si="101"/>
        <v>-1.5657018617222573E-2</v>
      </c>
      <c r="V523" s="1">
        <f t="shared" si="102"/>
        <v>-2.8924515368645709E-3</v>
      </c>
      <c r="W523" s="1">
        <f t="shared" si="103"/>
        <v>-3.4222334888057815E-2</v>
      </c>
      <c r="X523" s="1">
        <f t="shared" si="104"/>
        <v>6.7750677506772661E-4</v>
      </c>
      <c r="Y523" s="1">
        <f t="shared" si="105"/>
        <v>6.8716394995238517E-4</v>
      </c>
      <c r="Z523" s="1">
        <f t="shared" si="106"/>
        <v>-6.0240787207408442E-3</v>
      </c>
      <c r="AA523" s="24">
        <f t="shared" si="107"/>
        <v>-6.0095435176958922E-3</v>
      </c>
    </row>
    <row r="524" spans="1:27" x14ac:dyDescent="0.2">
      <c r="A524" s="18">
        <v>42766</v>
      </c>
      <c r="B524" s="1">
        <v>115.6467742919922</v>
      </c>
      <c r="C524" s="2">
        <v>61.089279174804688</v>
      </c>
      <c r="D524" s="2">
        <v>823.47998046875</v>
      </c>
      <c r="E524" s="2">
        <v>796.78997802734375</v>
      </c>
      <c r="F524" s="2">
        <v>130.32000732421881</v>
      </c>
      <c r="G524" s="2">
        <v>140.71000671386719</v>
      </c>
      <c r="H524" s="2">
        <v>107.96717834472661</v>
      </c>
      <c r="I524" s="2">
        <v>78.094894409179688</v>
      </c>
      <c r="J524" s="2">
        <v>85.870002746582031</v>
      </c>
      <c r="K524" s="2">
        <v>754.3499755859375</v>
      </c>
      <c r="L524" s="2">
        <v>970.40301513671875</v>
      </c>
      <c r="M524" s="2">
        <v>0.5</v>
      </c>
      <c r="N524" s="3">
        <v>2278.8701171875</v>
      </c>
      <c r="O524" s="1">
        <f t="shared" si="108"/>
        <v>-2.3019769331034112E-3</v>
      </c>
      <c r="P524" s="1">
        <f t="shared" si="96"/>
        <v>-7.3697621998520813E-3</v>
      </c>
      <c r="Q524" s="1">
        <f t="shared" si="97"/>
        <v>-8.3094780383545785E-3</v>
      </c>
      <c r="R524" s="1">
        <f t="shared" si="98"/>
        <v>-6.8925481683025369E-3</v>
      </c>
      <c r="S524" s="1">
        <f t="shared" si="99"/>
        <v>-5.0388488689003808E-3</v>
      </c>
      <c r="T524" s="1">
        <f t="shared" si="100"/>
        <v>-3.6113475600306755E-3</v>
      </c>
      <c r="U524" s="1">
        <f t="shared" si="101"/>
        <v>-7.6349453109533227E-3</v>
      </c>
      <c r="V524" s="1">
        <f t="shared" si="102"/>
        <v>1.2485975273751171E-2</v>
      </c>
      <c r="W524" s="1">
        <f t="shared" si="103"/>
        <v>1.7658278521734738E-2</v>
      </c>
      <c r="X524" s="1">
        <f t="shared" si="104"/>
        <v>2.146239077310419E-2</v>
      </c>
      <c r="Y524" s="1">
        <f t="shared" si="105"/>
        <v>5.4348080534822651E-2</v>
      </c>
      <c r="Z524" s="1">
        <f t="shared" si="106"/>
        <v>1.0101000370632551E-2</v>
      </c>
      <c r="AA524" s="24">
        <f t="shared" si="107"/>
        <v>-8.8990540714406485E-4</v>
      </c>
    </row>
    <row r="525" spans="1:27" x14ac:dyDescent="0.2">
      <c r="A525" s="18">
        <v>42767</v>
      </c>
      <c r="B525" s="1">
        <v>122.69898986816411</v>
      </c>
      <c r="C525" s="2">
        <v>60.078220367431641</v>
      </c>
      <c r="D525" s="2">
        <v>832.3499755859375</v>
      </c>
      <c r="E525" s="2">
        <v>795.69500732421875</v>
      </c>
      <c r="F525" s="2">
        <v>133.22999572753909</v>
      </c>
      <c r="G525" s="2">
        <v>140.7799987792969</v>
      </c>
      <c r="H525" s="2">
        <v>112.68418884277339</v>
      </c>
      <c r="I525" s="2">
        <v>79.729164123535156</v>
      </c>
      <c r="J525" s="2">
        <v>86.239997863769531</v>
      </c>
      <c r="K525" s="2">
        <v>762.95001220703125</v>
      </c>
      <c r="L525" s="2">
        <v>989.02301025390625</v>
      </c>
      <c r="M525" s="2">
        <v>0.5</v>
      </c>
      <c r="N525" s="3">
        <v>2279.550048828125</v>
      </c>
      <c r="O525" s="1">
        <f t="shared" si="108"/>
        <v>6.0980650946355297E-2</v>
      </c>
      <c r="P525" s="1">
        <f t="shared" si="96"/>
        <v>-1.655051133407448E-2</v>
      </c>
      <c r="Q525" s="1">
        <f t="shared" si="97"/>
        <v>1.077135489333747E-2</v>
      </c>
      <c r="R525" s="1">
        <f t="shared" si="98"/>
        <v>-1.3742275045124375E-3</v>
      </c>
      <c r="S525" s="1">
        <f t="shared" si="99"/>
        <v>2.2329559850933878E-2</v>
      </c>
      <c r="T525" s="1">
        <f t="shared" si="100"/>
        <v>4.9742066725966261E-4</v>
      </c>
      <c r="U525" s="1">
        <f t="shared" si="101"/>
        <v>4.3689300492654626E-2</v>
      </c>
      <c r="V525" s="1">
        <f t="shared" si="102"/>
        <v>2.0926716486646013E-2</v>
      </c>
      <c r="W525" s="1">
        <f t="shared" si="103"/>
        <v>4.3087819419247442E-3</v>
      </c>
      <c r="X525" s="1">
        <f t="shared" si="104"/>
        <v>1.1400592429811729E-2</v>
      </c>
      <c r="Y525" s="1">
        <f t="shared" si="105"/>
        <v>1.9187899075688852E-2</v>
      </c>
      <c r="Z525" s="1">
        <f t="shared" si="106"/>
        <v>0</v>
      </c>
      <c r="AA525" s="24">
        <f t="shared" si="107"/>
        <v>2.9836348965073256E-4</v>
      </c>
    </row>
    <row r="526" spans="1:27" x14ac:dyDescent="0.2">
      <c r="A526" s="18">
        <v>42768</v>
      </c>
      <c r="B526" s="1">
        <v>122.4893417358398</v>
      </c>
      <c r="C526" s="2">
        <v>59.690788269042969</v>
      </c>
      <c r="D526" s="2">
        <v>839.95001220703125</v>
      </c>
      <c r="E526" s="2">
        <v>798.530029296875</v>
      </c>
      <c r="F526" s="2">
        <v>130.8399963378906</v>
      </c>
      <c r="G526" s="2">
        <v>139.19999694824219</v>
      </c>
      <c r="H526" s="2">
        <v>114.10817718505859</v>
      </c>
      <c r="I526" s="2">
        <v>80.0501708984375</v>
      </c>
      <c r="J526" s="2">
        <v>86.720001220703125</v>
      </c>
      <c r="K526" s="2">
        <v>759.0999755859375</v>
      </c>
      <c r="L526" s="2">
        <v>1011.799987792969</v>
      </c>
      <c r="M526" s="2">
        <v>0.48800000548362732</v>
      </c>
      <c r="N526" s="3">
        <v>2280.85009765625</v>
      </c>
      <c r="O526" s="1">
        <f t="shared" si="108"/>
        <v>-1.708637801742019E-3</v>
      </c>
      <c r="P526" s="1">
        <f t="shared" si="96"/>
        <v>-6.4487945218613119E-3</v>
      </c>
      <c r="Q526" s="1">
        <f t="shared" si="97"/>
        <v>9.1308185787397633E-3</v>
      </c>
      <c r="R526" s="1">
        <f t="shared" si="98"/>
        <v>3.5629505609064971E-3</v>
      </c>
      <c r="S526" s="1">
        <f t="shared" si="99"/>
        <v>-1.7938898643636847E-2</v>
      </c>
      <c r="T526" s="1">
        <f t="shared" si="100"/>
        <v>-1.122319821533535E-2</v>
      </c>
      <c r="U526" s="1">
        <f t="shared" si="101"/>
        <v>1.2636984451048994E-2</v>
      </c>
      <c r="V526" s="1">
        <f t="shared" si="102"/>
        <v>4.0262152304137988E-3</v>
      </c>
      <c r="W526" s="1">
        <f t="shared" si="103"/>
        <v>5.5659017720737225E-3</v>
      </c>
      <c r="X526" s="1">
        <f t="shared" si="104"/>
        <v>-5.0462501598977916E-3</v>
      </c>
      <c r="Y526" s="1">
        <f t="shared" si="105"/>
        <v>2.3029775144680631E-2</v>
      </c>
      <c r="Z526" s="1">
        <f t="shared" si="106"/>
        <v>-2.3999989032745361E-2</v>
      </c>
      <c r="AA526" s="24">
        <f t="shared" si="107"/>
        <v>5.7030940329361179E-4</v>
      </c>
    </row>
    <row r="527" spans="1:27" x14ac:dyDescent="0.2">
      <c r="A527" s="18">
        <v>42769</v>
      </c>
      <c r="B527" s="1">
        <v>123.0134963989258</v>
      </c>
      <c r="C527" s="2">
        <v>60.172702789306641</v>
      </c>
      <c r="D527" s="2">
        <v>810.20001220703125</v>
      </c>
      <c r="E527" s="2">
        <v>801.489990234375</v>
      </c>
      <c r="F527" s="2">
        <v>130.97999572753909</v>
      </c>
      <c r="G527" s="2">
        <v>140.25</v>
      </c>
      <c r="H527" s="2">
        <v>113.10939788818359</v>
      </c>
      <c r="I527" s="2">
        <v>81.519081115722656</v>
      </c>
      <c r="J527" s="2">
        <v>86.730003356933594</v>
      </c>
      <c r="K527" s="2">
        <v>749.04998779296875</v>
      </c>
      <c r="L527" s="2">
        <v>1029.910034179688</v>
      </c>
      <c r="M527" s="2">
        <v>0.48800000548362732</v>
      </c>
      <c r="N527" s="3">
        <v>2297.419921875</v>
      </c>
      <c r="O527" s="1">
        <f t="shared" si="108"/>
        <v>4.2791858920785408E-3</v>
      </c>
      <c r="P527" s="1">
        <f t="shared" si="96"/>
        <v>8.0735157674840519E-3</v>
      </c>
      <c r="Q527" s="1">
        <f t="shared" si="97"/>
        <v>-3.5418774412336318E-2</v>
      </c>
      <c r="R527" s="1">
        <f t="shared" si="98"/>
        <v>3.7067622116933041E-3</v>
      </c>
      <c r="S527" s="1">
        <f t="shared" si="99"/>
        <v>1.0700045365863442E-3</v>
      </c>
      <c r="T527" s="1">
        <f t="shared" si="100"/>
        <v>7.5431255371953831E-3</v>
      </c>
      <c r="U527" s="1">
        <f t="shared" si="101"/>
        <v>-8.7529160618804447E-3</v>
      </c>
      <c r="V527" s="1">
        <f t="shared" si="102"/>
        <v>1.834986984785858E-2</v>
      </c>
      <c r="W527" s="1">
        <f t="shared" si="103"/>
        <v>1.1533828516685496E-4</v>
      </c>
      <c r="X527" s="1">
        <f t="shared" si="104"/>
        <v>-1.3239346747720981E-2</v>
      </c>
      <c r="Y527" s="1">
        <f t="shared" si="105"/>
        <v>1.7898840289791051E-2</v>
      </c>
      <c r="Z527" s="1">
        <f t="shared" si="106"/>
        <v>0</v>
      </c>
      <c r="AA527" s="24">
        <f t="shared" si="107"/>
        <v>7.2647580986477944E-3</v>
      </c>
    </row>
    <row r="528" spans="1:27" x14ac:dyDescent="0.2">
      <c r="A528" s="18">
        <v>42772</v>
      </c>
      <c r="B528" s="1">
        <v>124.1666259765625</v>
      </c>
      <c r="C528" s="2">
        <v>60.134906768798828</v>
      </c>
      <c r="D528" s="2">
        <v>807.6400146484375</v>
      </c>
      <c r="E528" s="2">
        <v>801.34002685546875</v>
      </c>
      <c r="F528" s="2">
        <v>132.05999755859381</v>
      </c>
      <c r="G528" s="2">
        <v>140.9700012207031</v>
      </c>
      <c r="H528" s="2">
        <v>116.00685882568359</v>
      </c>
      <c r="I528" s="2">
        <v>80.419830322265625</v>
      </c>
      <c r="J528" s="2">
        <v>87.419998168945312</v>
      </c>
      <c r="K528" s="2">
        <v>774.3499755859375</v>
      </c>
      <c r="L528" s="2">
        <v>1038.150024414062</v>
      </c>
      <c r="M528" s="2">
        <v>0.50300002098083496</v>
      </c>
      <c r="N528" s="3">
        <v>2292.56005859375</v>
      </c>
      <c r="O528" s="1">
        <f t="shared" si="108"/>
        <v>9.374008636395148E-3</v>
      </c>
      <c r="P528" s="1">
        <f t="shared" si="96"/>
        <v>-6.2812569081627245E-4</v>
      </c>
      <c r="Q528" s="1">
        <f t="shared" si="97"/>
        <v>-3.1597105900063038E-3</v>
      </c>
      <c r="R528" s="1">
        <f t="shared" si="98"/>
        <v>-1.871057414732924E-4</v>
      </c>
      <c r="S528" s="1">
        <f t="shared" si="99"/>
        <v>8.2455479178766833E-3</v>
      </c>
      <c r="T528" s="1">
        <f t="shared" si="100"/>
        <v>5.1336985433376725E-3</v>
      </c>
      <c r="U528" s="1">
        <f t="shared" si="101"/>
        <v>2.5616447365092831E-2</v>
      </c>
      <c r="V528" s="1">
        <f t="shared" si="102"/>
        <v>-1.3484582730962869E-2</v>
      </c>
      <c r="W528" s="1">
        <f t="shared" si="103"/>
        <v>7.9556645371277046E-3</v>
      </c>
      <c r="X528" s="1">
        <f t="shared" si="104"/>
        <v>3.377610066787895E-2</v>
      </c>
      <c r="Y528" s="1">
        <f t="shared" si="105"/>
        <v>8.000689342673617E-3</v>
      </c>
      <c r="Z528" s="1">
        <f t="shared" si="106"/>
        <v>3.0737736329207621E-2</v>
      </c>
      <c r="AA528" s="24">
        <f t="shared" si="107"/>
        <v>-2.115356985885164E-3</v>
      </c>
    </row>
    <row r="529" spans="1:27" x14ac:dyDescent="0.2">
      <c r="A529" s="18">
        <v>42773</v>
      </c>
      <c r="B529" s="1">
        <v>125.34832763671881</v>
      </c>
      <c r="C529" s="2">
        <v>59.936473846435547</v>
      </c>
      <c r="D529" s="2">
        <v>812.5</v>
      </c>
      <c r="E529" s="2">
        <v>806.969970703125</v>
      </c>
      <c r="F529" s="2">
        <v>131.8399963378906</v>
      </c>
      <c r="G529" s="2">
        <v>144</v>
      </c>
      <c r="H529" s="2">
        <v>117.8066482543945</v>
      </c>
      <c r="I529" s="2">
        <v>80.342010498046875</v>
      </c>
      <c r="J529" s="2">
        <v>86.839996337890625</v>
      </c>
      <c r="K529" s="2">
        <v>764.5</v>
      </c>
      <c r="L529" s="2">
        <v>1061.349975585938</v>
      </c>
      <c r="M529" s="2">
        <v>0.52499997615814209</v>
      </c>
      <c r="N529" s="3">
        <v>2293.080078125</v>
      </c>
      <c r="O529" s="1">
        <f t="shared" si="108"/>
        <v>9.5170634690464606E-3</v>
      </c>
      <c r="P529" s="1">
        <f t="shared" si="96"/>
        <v>-3.2997959592121484E-3</v>
      </c>
      <c r="Q529" s="1">
        <f t="shared" si="97"/>
        <v>6.0175143175367207E-3</v>
      </c>
      <c r="R529" s="1">
        <f t="shared" si="98"/>
        <v>7.0256615905592845E-3</v>
      </c>
      <c r="S529" s="1">
        <f t="shared" si="99"/>
        <v>-1.6659187094532069E-3</v>
      </c>
      <c r="T529" s="1">
        <f t="shared" si="100"/>
        <v>2.149392603432787E-2</v>
      </c>
      <c r="U529" s="1">
        <f t="shared" si="101"/>
        <v>1.5514508770686941E-2</v>
      </c>
      <c r="V529" s="1">
        <f t="shared" si="102"/>
        <v>-9.6766958978777851E-4</v>
      </c>
      <c r="W529" s="1">
        <f t="shared" si="103"/>
        <v>-6.6346584672055675E-3</v>
      </c>
      <c r="X529" s="1">
        <f t="shared" si="104"/>
        <v>-1.2720314969318913E-2</v>
      </c>
      <c r="Y529" s="1">
        <f t="shared" si="105"/>
        <v>2.2347397414906434E-2</v>
      </c>
      <c r="Z529" s="1">
        <f t="shared" si="106"/>
        <v>4.3737483617610762E-2</v>
      </c>
      <c r="AA529" s="24">
        <f t="shared" si="107"/>
        <v>2.2682918569594257E-4</v>
      </c>
    </row>
    <row r="530" spans="1:27" x14ac:dyDescent="0.2">
      <c r="A530" s="18">
        <v>42774</v>
      </c>
      <c r="B530" s="1">
        <v>125.83436584472661</v>
      </c>
      <c r="C530" s="2">
        <v>59.851436614990227</v>
      </c>
      <c r="D530" s="2">
        <v>819.71002197265625</v>
      </c>
      <c r="E530" s="2">
        <v>808.3800048828125</v>
      </c>
      <c r="F530" s="2">
        <v>134.19999694824219</v>
      </c>
      <c r="G530" s="2">
        <v>144.74000549316409</v>
      </c>
      <c r="H530" s="2">
        <v>117.2924118041992</v>
      </c>
      <c r="I530" s="2">
        <v>80.740852355957031</v>
      </c>
      <c r="J530" s="2">
        <v>87.720001220703125</v>
      </c>
      <c r="K530" s="2">
        <v>769.79998779296875</v>
      </c>
      <c r="L530" s="2">
        <v>1063.069946289062</v>
      </c>
      <c r="M530" s="2">
        <v>0.52499997615814209</v>
      </c>
      <c r="N530" s="3">
        <v>2294.669921875</v>
      </c>
      <c r="O530" s="1">
        <f t="shared" si="108"/>
        <v>3.8775005392686079E-3</v>
      </c>
      <c r="P530" s="1">
        <f t="shared" si="96"/>
        <v>-1.4187893612692681E-3</v>
      </c>
      <c r="Q530" s="1">
        <f t="shared" si="97"/>
        <v>8.8738731971154117E-3</v>
      </c>
      <c r="R530" s="1">
        <f t="shared" si="98"/>
        <v>1.7473192694630324E-3</v>
      </c>
      <c r="S530" s="1">
        <f t="shared" si="99"/>
        <v>1.7900490563600879E-2</v>
      </c>
      <c r="T530" s="1">
        <f t="shared" si="100"/>
        <v>5.1389270358617178E-3</v>
      </c>
      <c r="U530" s="1">
        <f t="shared" si="101"/>
        <v>-4.3650885396964156E-3</v>
      </c>
      <c r="V530" s="1">
        <f t="shared" si="102"/>
        <v>4.9643001891253036E-3</v>
      </c>
      <c r="W530" s="1">
        <f t="shared" si="103"/>
        <v>1.0133635650886541E-2</v>
      </c>
      <c r="X530" s="1">
        <f t="shared" si="104"/>
        <v>6.9326197422743263E-3</v>
      </c>
      <c r="Y530" s="1">
        <f t="shared" si="105"/>
        <v>1.6205500001773565E-3</v>
      </c>
      <c r="Z530" s="1">
        <f t="shared" si="106"/>
        <v>0</v>
      </c>
      <c r="AA530" s="24">
        <f t="shared" si="107"/>
        <v>6.9332238554009606E-4</v>
      </c>
    </row>
    <row r="531" spans="1:27" x14ac:dyDescent="0.2">
      <c r="A531" s="18">
        <v>42775</v>
      </c>
      <c r="B531" s="1">
        <v>126.7436447143555</v>
      </c>
      <c r="C531" s="2">
        <v>60.531776428222663</v>
      </c>
      <c r="D531" s="2">
        <v>821.3599853515625</v>
      </c>
      <c r="E531" s="2">
        <v>809.55999755859375</v>
      </c>
      <c r="F531" s="2">
        <v>134.13999938964841</v>
      </c>
      <c r="G531" s="2">
        <v>144.13999938964841</v>
      </c>
      <c r="H531" s="2">
        <v>115.0871963500977</v>
      </c>
      <c r="I531" s="2">
        <v>81.363433837890625</v>
      </c>
      <c r="J531" s="2">
        <v>89.269996643066406</v>
      </c>
      <c r="K531" s="2">
        <v>772.5999755859375</v>
      </c>
      <c r="L531" s="2">
        <v>994.38299560546875</v>
      </c>
      <c r="M531" s="2">
        <v>0.52799999713897705</v>
      </c>
      <c r="N531" s="3">
        <v>2307.8701171875</v>
      </c>
      <c r="O531" s="1">
        <f t="shared" si="108"/>
        <v>7.2259979499629257E-3</v>
      </c>
      <c r="P531" s="1">
        <f t="shared" si="96"/>
        <v>1.1367142573517341E-2</v>
      </c>
      <c r="Q531" s="1">
        <f t="shared" si="97"/>
        <v>2.0128622740704927E-3</v>
      </c>
      <c r="R531" s="1">
        <f t="shared" si="98"/>
        <v>1.4597004733587493E-3</v>
      </c>
      <c r="S531" s="1">
        <f t="shared" si="99"/>
        <v>-4.4707570758673043E-4</v>
      </c>
      <c r="T531" s="1">
        <f t="shared" si="100"/>
        <v>-4.1454061126453556E-3</v>
      </c>
      <c r="U531" s="1">
        <f t="shared" si="101"/>
        <v>-1.8801006989120128E-2</v>
      </c>
      <c r="V531" s="1">
        <f t="shared" si="102"/>
        <v>7.7108609058134103E-3</v>
      </c>
      <c r="W531" s="1">
        <f t="shared" si="103"/>
        <v>1.7669806210598438E-2</v>
      </c>
      <c r="X531" s="1">
        <f t="shared" si="104"/>
        <v>3.6372925920620247E-3</v>
      </c>
      <c r="Y531" s="1">
        <f t="shared" si="105"/>
        <v>-6.4611882711353097E-2</v>
      </c>
      <c r="Z531" s="1">
        <f t="shared" si="106"/>
        <v>5.7143259372858246E-3</v>
      </c>
      <c r="AA531" s="24">
        <f t="shared" si="107"/>
        <v>5.7525464497805157E-3</v>
      </c>
    </row>
    <row r="532" spans="1:27" x14ac:dyDescent="0.2">
      <c r="A532" s="18">
        <v>42776</v>
      </c>
      <c r="B532" s="1">
        <v>126.4564895629883</v>
      </c>
      <c r="C532" s="2">
        <v>60.475086212158203</v>
      </c>
      <c r="D532" s="2">
        <v>827.46002197265625</v>
      </c>
      <c r="E532" s="2">
        <v>813.66998291015625</v>
      </c>
      <c r="F532" s="2">
        <v>134.19000244140619</v>
      </c>
      <c r="G532" s="2">
        <v>144.82000732421881</v>
      </c>
      <c r="H532" s="2">
        <v>112.3578567504883</v>
      </c>
      <c r="I532" s="2">
        <v>81.353706359863281</v>
      </c>
      <c r="J532" s="2">
        <v>88.150001525878906</v>
      </c>
      <c r="K532" s="2">
        <v>783.1500244140625</v>
      </c>
      <c r="L532" s="2">
        <v>988.67401123046875</v>
      </c>
      <c r="M532" s="2">
        <v>0.52300000190734863</v>
      </c>
      <c r="N532" s="3">
        <v>2316.10009765625</v>
      </c>
      <c r="O532" s="1">
        <f t="shared" si="108"/>
        <v>-2.2656374764539189E-3</v>
      </c>
      <c r="P532" s="1">
        <f t="shared" si="96"/>
        <v>-9.3653646744829011E-4</v>
      </c>
      <c r="Q532" s="1">
        <f t="shared" si="97"/>
        <v>7.4267516434742831E-3</v>
      </c>
      <c r="R532" s="1">
        <f t="shared" si="98"/>
        <v>5.076813780272138E-3</v>
      </c>
      <c r="S532" s="1">
        <f t="shared" si="99"/>
        <v>3.7276764563376474E-4</v>
      </c>
      <c r="T532" s="1">
        <f t="shared" si="100"/>
        <v>4.7176906996659884E-3</v>
      </c>
      <c r="U532" s="1">
        <f t="shared" si="101"/>
        <v>-2.3715406110916937E-2</v>
      </c>
      <c r="V532" s="1">
        <f t="shared" si="102"/>
        <v>-1.1955589345857831E-4</v>
      </c>
      <c r="W532" s="1">
        <f t="shared" si="103"/>
        <v>-1.2546153907293633E-2</v>
      </c>
      <c r="X532" s="1">
        <f t="shared" si="104"/>
        <v>1.3655253897884023E-2</v>
      </c>
      <c r="Y532" s="1">
        <f t="shared" si="105"/>
        <v>-5.7412329054600253E-3</v>
      </c>
      <c r="Z532" s="1">
        <f t="shared" si="106"/>
        <v>-9.4696879900026953E-3</v>
      </c>
      <c r="AA532" s="24">
        <f t="shared" si="107"/>
        <v>3.5660501028451641E-3</v>
      </c>
    </row>
    <row r="533" spans="1:27" x14ac:dyDescent="0.2">
      <c r="A533" s="18">
        <v>42779</v>
      </c>
      <c r="B533" s="1">
        <v>127.5763397216797</v>
      </c>
      <c r="C533" s="2">
        <v>61.155426025390618</v>
      </c>
      <c r="D533" s="2">
        <v>836.530029296875</v>
      </c>
      <c r="E533" s="2">
        <v>819.239990234375</v>
      </c>
      <c r="F533" s="2">
        <v>134.05000305175781</v>
      </c>
      <c r="G533" s="2">
        <v>143.19999694824219</v>
      </c>
      <c r="H533" s="2">
        <v>107.1760559082031</v>
      </c>
      <c r="I533" s="2">
        <v>81.470428466796875</v>
      </c>
      <c r="J533" s="2">
        <v>87.720001220703125</v>
      </c>
      <c r="K533" s="2">
        <v>775</v>
      </c>
      <c r="L533" s="2">
        <v>990.64202880859375</v>
      </c>
      <c r="M533" s="2">
        <v>0.52300000190734863</v>
      </c>
      <c r="N533" s="3">
        <v>2328.25</v>
      </c>
      <c r="O533" s="1">
        <f t="shared" si="108"/>
        <v>8.8556163670319155E-3</v>
      </c>
      <c r="P533" s="1">
        <f t="shared" ref="P533:P596" si="109">(C533/C532)-1</f>
        <v>1.1249918864863595E-2</v>
      </c>
      <c r="Q533" s="1">
        <f t="shared" ref="Q533:Q596" si="110">(D533/D532)-1</f>
        <v>1.0961263485087747E-2</v>
      </c>
      <c r="R533" s="1">
        <f t="shared" ref="R533:R596" si="111">(E533/E532)-1</f>
        <v>6.8455362016639487E-3</v>
      </c>
      <c r="S533" s="1">
        <f t="shared" ref="S533:S596" si="112">(F533/F532)-1</f>
        <v>-1.0432922505497766E-3</v>
      </c>
      <c r="T533" s="1">
        <f t="shared" ref="T533:T596" si="113">(G533/G532)-1</f>
        <v>-1.1186371316428634E-2</v>
      </c>
      <c r="U533" s="1">
        <f t="shared" ref="U533:U596" si="114">(H533/H532)-1</f>
        <v>-4.6118722732424122E-2</v>
      </c>
      <c r="V533" s="1">
        <f t="shared" ref="V533:V596" si="115">(I533/I532)-1</f>
        <v>1.4347484848111769E-3</v>
      </c>
      <c r="W533" s="1">
        <f t="shared" ref="W533:W596" si="116">(J533/J532)-1</f>
        <v>-4.8780521580540359E-3</v>
      </c>
      <c r="X533" s="1">
        <f t="shared" ref="X533:X596" si="117">(K533/K532)-1</f>
        <v>-1.0406721777427297E-2</v>
      </c>
      <c r="Y533" s="1">
        <f t="shared" ref="Y533:Y596" si="118">(L533/L532)-1</f>
        <v>1.99056266855413E-3</v>
      </c>
      <c r="Z533" s="1">
        <f t="shared" ref="Z533:Z596" si="119">(M533/M532)-1</f>
        <v>0</v>
      </c>
      <c r="AA533" s="24">
        <f t="shared" ref="AA533:AA596" si="120">(N533/N532)-1</f>
        <v>5.2458450979924187E-3</v>
      </c>
    </row>
    <row r="534" spans="1:27" x14ac:dyDescent="0.2">
      <c r="A534" s="18">
        <v>42780</v>
      </c>
      <c r="B534" s="1">
        <v>129.23219299316409</v>
      </c>
      <c r="C534" s="2">
        <v>61.383594512939453</v>
      </c>
      <c r="D534" s="2">
        <v>836.3900146484375</v>
      </c>
      <c r="E534" s="2">
        <v>820.45001220703125</v>
      </c>
      <c r="F534" s="2">
        <v>133.8500061035156</v>
      </c>
      <c r="G534" s="2">
        <v>140.82000732421881</v>
      </c>
      <c r="H534" s="2">
        <v>107.5716094970703</v>
      </c>
      <c r="I534" s="2">
        <v>81.431533813476562</v>
      </c>
      <c r="J534" s="2">
        <v>88.910003662109375</v>
      </c>
      <c r="K534" s="2">
        <v>780.95001220703125</v>
      </c>
      <c r="L534" s="2">
        <v>1004.549987792969</v>
      </c>
      <c r="M534" s="2">
        <v>0.5350000262260437</v>
      </c>
      <c r="N534" s="3">
        <v>2337.580078125</v>
      </c>
      <c r="O534" s="1">
        <f t="shared" si="108"/>
        <v>1.2979313210402355E-2</v>
      </c>
      <c r="P534" s="1">
        <f t="shared" si="109"/>
        <v>3.7309606420550256E-3</v>
      </c>
      <c r="Q534" s="1">
        <f t="shared" si="110"/>
        <v>-1.6737551974699283E-4</v>
      </c>
      <c r="R534" s="1">
        <f t="shared" si="111"/>
        <v>1.4770055015380645E-3</v>
      </c>
      <c r="S534" s="1">
        <f t="shared" si="112"/>
        <v>-1.4919578044694237E-3</v>
      </c>
      <c r="T534" s="1">
        <f t="shared" si="113"/>
        <v>-1.6620039628098549E-2</v>
      </c>
      <c r="U534" s="1">
        <f t="shared" si="114"/>
        <v>3.6906899168411833E-3</v>
      </c>
      <c r="V534" s="1">
        <f t="shared" si="115"/>
        <v>-4.7740823329733839E-4</v>
      </c>
      <c r="W534" s="1">
        <f t="shared" si="116"/>
        <v>1.3565919115894776E-2</v>
      </c>
      <c r="X534" s="1">
        <f t="shared" si="117"/>
        <v>7.6774351058468415E-3</v>
      </c>
      <c r="Y534" s="1">
        <f t="shared" si="118"/>
        <v>1.4039338711584692E-2</v>
      </c>
      <c r="Z534" s="1">
        <f t="shared" si="119"/>
        <v>2.294459708399943E-2</v>
      </c>
      <c r="AA534" s="24">
        <f t="shared" si="120"/>
        <v>4.0073351766347631E-3</v>
      </c>
    </row>
    <row r="535" spans="1:27" x14ac:dyDescent="0.2">
      <c r="A535" s="18">
        <v>42781</v>
      </c>
      <c r="B535" s="1">
        <v>129.70118713378909</v>
      </c>
      <c r="C535" s="2">
        <v>61.345561981201172</v>
      </c>
      <c r="D535" s="2">
        <v>842.70001220703125</v>
      </c>
      <c r="E535" s="2">
        <v>818.97998046875</v>
      </c>
      <c r="F535" s="2">
        <v>133.44000244140619</v>
      </c>
      <c r="G535" s="2">
        <v>142.27000427246091</v>
      </c>
      <c r="H535" s="2">
        <v>107.78916931152339</v>
      </c>
      <c r="I535" s="2">
        <v>81.995735168457031</v>
      </c>
      <c r="J535" s="2">
        <v>89.370002746582031</v>
      </c>
      <c r="K535" s="2">
        <v>786.25</v>
      </c>
      <c r="L535" s="2">
        <v>1007.47998046875</v>
      </c>
      <c r="M535" s="2">
        <v>0.51999998092651367</v>
      </c>
      <c r="N535" s="3">
        <v>2349.25</v>
      </c>
      <c r="O535" s="1">
        <f t="shared" si="108"/>
        <v>3.629081343917262E-3</v>
      </c>
      <c r="P535" s="1">
        <f t="shared" si="109"/>
        <v>-6.1958788891491867E-4</v>
      </c>
      <c r="Q535" s="1">
        <f t="shared" si="110"/>
        <v>7.5443243559598638E-3</v>
      </c>
      <c r="R535" s="1">
        <f t="shared" si="111"/>
        <v>-1.7917383343402093E-3</v>
      </c>
      <c r="S535" s="1">
        <f t="shared" si="112"/>
        <v>-3.0631575899392471E-3</v>
      </c>
      <c r="T535" s="1">
        <f t="shared" si="113"/>
        <v>1.0296810629356612E-2</v>
      </c>
      <c r="U535" s="1">
        <f t="shared" si="114"/>
        <v>2.0224649930427052E-3</v>
      </c>
      <c r="V535" s="1">
        <f t="shared" si="115"/>
        <v>6.9285365086306783E-3</v>
      </c>
      <c r="W535" s="1">
        <f t="shared" si="116"/>
        <v>5.1737607189943358E-3</v>
      </c>
      <c r="X535" s="1">
        <f t="shared" si="117"/>
        <v>6.7865903196422384E-3</v>
      </c>
      <c r="Y535" s="1">
        <f t="shared" si="118"/>
        <v>2.9167216279781805E-3</v>
      </c>
      <c r="Z535" s="1">
        <f t="shared" si="119"/>
        <v>-2.8037466475174244E-2</v>
      </c>
      <c r="AA535" s="24">
        <f t="shared" si="120"/>
        <v>4.992308919898214E-3</v>
      </c>
    </row>
    <row r="536" spans="1:27" x14ac:dyDescent="0.2">
      <c r="A536" s="18">
        <v>42782</v>
      </c>
      <c r="B536" s="1">
        <v>129.54804992675781</v>
      </c>
      <c r="C536" s="2">
        <v>61.336044311523438</v>
      </c>
      <c r="D536" s="2">
        <v>844.1400146484375</v>
      </c>
      <c r="E536" s="2">
        <v>824.15997314453125</v>
      </c>
      <c r="F536" s="2">
        <v>133.8399963378906</v>
      </c>
      <c r="G536" s="2">
        <v>142.00999450683591</v>
      </c>
      <c r="H536" s="2">
        <v>106.0586242675781</v>
      </c>
      <c r="I536" s="2">
        <v>81.849830627441406</v>
      </c>
      <c r="J536" s="2">
        <v>87.699996948242188</v>
      </c>
      <c r="K536" s="2">
        <v>793.3499755859375</v>
      </c>
      <c r="L536" s="2">
        <v>1027.43994140625</v>
      </c>
      <c r="M536" s="2">
        <v>0.50800001621246338</v>
      </c>
      <c r="N536" s="3">
        <v>2347.219970703125</v>
      </c>
      <c r="O536" s="1">
        <f t="shared" si="108"/>
        <v>-1.1806924085692172E-3</v>
      </c>
      <c r="P536" s="1">
        <f t="shared" si="109"/>
        <v>-1.5514846339903521E-4</v>
      </c>
      <c r="Q536" s="1">
        <f t="shared" si="110"/>
        <v>1.7087960371982014E-3</v>
      </c>
      <c r="R536" s="1">
        <f t="shared" si="111"/>
        <v>6.324931987734761E-3</v>
      </c>
      <c r="S536" s="1">
        <f t="shared" si="112"/>
        <v>2.9975561238471116E-3</v>
      </c>
      <c r="T536" s="1">
        <f t="shared" si="113"/>
        <v>-1.8275796571078917E-3</v>
      </c>
      <c r="U536" s="1">
        <f t="shared" si="114"/>
        <v>-1.605490658290365E-2</v>
      </c>
      <c r="V536" s="1">
        <f t="shared" si="115"/>
        <v>-1.7794162186102191E-3</v>
      </c>
      <c r="W536" s="1">
        <f t="shared" si="116"/>
        <v>-1.8686424381963107E-2</v>
      </c>
      <c r="X536" s="1">
        <f t="shared" si="117"/>
        <v>9.0301756259936194E-3</v>
      </c>
      <c r="Y536" s="1">
        <f t="shared" si="118"/>
        <v>1.9811769290158265E-2</v>
      </c>
      <c r="Z536" s="1">
        <f t="shared" si="119"/>
        <v>-2.307685606578147E-2</v>
      </c>
      <c r="AA536" s="24">
        <f t="shared" si="120"/>
        <v>-8.6411803634134365E-4</v>
      </c>
    </row>
    <row r="537" spans="1:27" x14ac:dyDescent="0.2">
      <c r="A537" s="18">
        <v>42783</v>
      </c>
      <c r="B537" s="1">
        <v>129.90220642089841</v>
      </c>
      <c r="C537" s="2">
        <v>61.431121826171882</v>
      </c>
      <c r="D537" s="2">
        <v>845.07000732421875</v>
      </c>
      <c r="E537" s="2">
        <v>828.07000732421875</v>
      </c>
      <c r="F537" s="2">
        <v>133.5299987792969</v>
      </c>
      <c r="G537" s="2">
        <v>142.2200012207031</v>
      </c>
      <c r="H537" s="2">
        <v>106.0388488769531</v>
      </c>
      <c r="I537" s="2">
        <v>82.326492309570312</v>
      </c>
      <c r="J537" s="2">
        <v>88.330001831054688</v>
      </c>
      <c r="K537" s="2">
        <v>779.25</v>
      </c>
      <c r="L537" s="2">
        <v>1046.2099609375</v>
      </c>
      <c r="M537" s="2">
        <v>0.50800001621246338</v>
      </c>
      <c r="N537" s="3">
        <v>2351.159912109375</v>
      </c>
      <c r="O537" s="1">
        <f t="shared" si="108"/>
        <v>2.7337848338189197E-3</v>
      </c>
      <c r="P537" s="1">
        <f t="shared" si="109"/>
        <v>1.5501083533451254E-3</v>
      </c>
      <c r="Q537" s="1">
        <f t="shared" si="110"/>
        <v>1.1017042903345153E-3</v>
      </c>
      <c r="R537" s="1">
        <f t="shared" si="111"/>
        <v>4.7442660491858746E-3</v>
      </c>
      <c r="S537" s="1">
        <f t="shared" si="112"/>
        <v>-2.3161802680499166E-3</v>
      </c>
      <c r="T537" s="1">
        <f t="shared" si="113"/>
        <v>1.4788164353958244E-3</v>
      </c>
      <c r="U537" s="1">
        <f t="shared" si="114"/>
        <v>-1.8645716707688109E-4</v>
      </c>
      <c r="V537" s="1">
        <f t="shared" si="115"/>
        <v>5.8236123211854451E-3</v>
      </c>
      <c r="W537" s="1">
        <f t="shared" si="116"/>
        <v>7.183636313970565E-3</v>
      </c>
      <c r="X537" s="1">
        <f t="shared" si="117"/>
        <v>-1.777270564043798E-2</v>
      </c>
      <c r="Y537" s="1">
        <f t="shared" si="118"/>
        <v>1.8268726739939289E-2</v>
      </c>
      <c r="Z537" s="1">
        <f t="shared" si="119"/>
        <v>0</v>
      </c>
      <c r="AA537" s="24">
        <f t="shared" si="120"/>
        <v>1.6785565287558146E-3</v>
      </c>
    </row>
    <row r="538" spans="1:27" x14ac:dyDescent="0.2">
      <c r="A538" s="18">
        <v>42787</v>
      </c>
      <c r="B538" s="1">
        <v>130.8402099609375</v>
      </c>
      <c r="C538" s="2">
        <v>61.307537078857422</v>
      </c>
      <c r="D538" s="2">
        <v>856.44000244140625</v>
      </c>
      <c r="E538" s="2">
        <v>831.65997314453125</v>
      </c>
      <c r="F538" s="2">
        <v>133.7200012207031</v>
      </c>
      <c r="G538" s="2">
        <v>142.6000061035156</v>
      </c>
      <c r="H538" s="2">
        <v>109.836181640625</v>
      </c>
      <c r="I538" s="2">
        <v>83.406257629394531</v>
      </c>
      <c r="J538" s="2">
        <v>86.550003051757812</v>
      </c>
      <c r="K538" s="2">
        <v>778.8499755859375</v>
      </c>
      <c r="L538" s="2">
        <v>1115.300048828125</v>
      </c>
      <c r="M538" s="2">
        <v>0.50499999523162842</v>
      </c>
      <c r="N538" s="3">
        <v>2365.3798828125</v>
      </c>
      <c r="O538" s="1">
        <f t="shared" si="108"/>
        <v>7.2208437861314145E-3</v>
      </c>
      <c r="P538" s="1">
        <f t="shared" si="109"/>
        <v>-2.0117611992201967E-3</v>
      </c>
      <c r="Q538" s="1">
        <f t="shared" si="110"/>
        <v>1.3454500832645655E-2</v>
      </c>
      <c r="R538" s="1">
        <f t="shared" si="111"/>
        <v>4.3353409597732817E-3</v>
      </c>
      <c r="S538" s="1">
        <f t="shared" si="112"/>
        <v>1.4229195172856812E-3</v>
      </c>
      <c r="T538" s="1">
        <f t="shared" si="113"/>
        <v>2.6719510585770934E-3</v>
      </c>
      <c r="U538" s="1">
        <f t="shared" si="114"/>
        <v>3.5810769391492636E-2</v>
      </c>
      <c r="V538" s="1">
        <f t="shared" si="115"/>
        <v>1.3115648311165851E-2</v>
      </c>
      <c r="W538" s="1">
        <f t="shared" si="116"/>
        <v>-2.0151689600339973E-2</v>
      </c>
      <c r="X538" s="1">
        <f t="shared" si="117"/>
        <v>-5.1334541426051317E-4</v>
      </c>
      <c r="Y538" s="1">
        <f t="shared" si="118"/>
        <v>6.6038453532514696E-2</v>
      </c>
      <c r="Z538" s="1">
        <f t="shared" si="119"/>
        <v>-5.9055529234082194E-3</v>
      </c>
      <c r="AA538" s="24">
        <f t="shared" si="120"/>
        <v>6.0480661608284247E-3</v>
      </c>
    </row>
    <row r="539" spans="1:27" x14ac:dyDescent="0.2">
      <c r="A539" s="18">
        <v>42788</v>
      </c>
      <c r="B539" s="1">
        <v>131.23260498046881</v>
      </c>
      <c r="C539" s="2">
        <v>61.183948516845703</v>
      </c>
      <c r="D539" s="2">
        <v>855.6099853515625</v>
      </c>
      <c r="E539" s="2">
        <v>830.760009765625</v>
      </c>
      <c r="F539" s="2">
        <v>136.1199951171875</v>
      </c>
      <c r="G539" s="2">
        <v>143.86000061035159</v>
      </c>
      <c r="H539" s="2">
        <v>109.667854309082</v>
      </c>
      <c r="I539" s="2">
        <v>83.5716552734375</v>
      </c>
      <c r="J539" s="2">
        <v>85.790000915527344</v>
      </c>
      <c r="K539" s="2">
        <v>769.0999755859375</v>
      </c>
      <c r="L539" s="2">
        <v>1117.43994140625</v>
      </c>
      <c r="M539" s="2">
        <v>0.50999999046325684</v>
      </c>
      <c r="N539" s="3">
        <v>2362.820068359375</v>
      </c>
      <c r="O539" s="1">
        <f t="shared" si="108"/>
        <v>2.9990399713395455E-3</v>
      </c>
      <c r="P539" s="1">
        <f t="shared" si="109"/>
        <v>-2.0158787630426556E-3</v>
      </c>
      <c r="Q539" s="1">
        <f t="shared" si="110"/>
        <v>-9.6914797005942521E-4</v>
      </c>
      <c r="R539" s="1">
        <f t="shared" si="111"/>
        <v>-1.0821290046020282E-3</v>
      </c>
      <c r="S539" s="1">
        <f t="shared" si="112"/>
        <v>1.7947905134425124E-2</v>
      </c>
      <c r="T539" s="1">
        <f t="shared" si="113"/>
        <v>8.8358657286546904E-3</v>
      </c>
      <c r="U539" s="1">
        <f t="shared" si="114"/>
        <v>-1.5325308020425199E-3</v>
      </c>
      <c r="V539" s="1">
        <f t="shared" si="115"/>
        <v>1.9830363901218728E-3</v>
      </c>
      <c r="W539" s="1">
        <f t="shared" si="116"/>
        <v>-8.7810757877845314E-3</v>
      </c>
      <c r="X539" s="1">
        <f t="shared" si="117"/>
        <v>-1.2518457091386548E-2</v>
      </c>
      <c r="Y539" s="1">
        <f t="shared" si="118"/>
        <v>1.9186698506590272E-3</v>
      </c>
      <c r="Z539" s="1">
        <f t="shared" si="119"/>
        <v>9.900980750178201E-3</v>
      </c>
      <c r="AA539" s="24">
        <f t="shared" si="120"/>
        <v>-1.0822001454080521E-3</v>
      </c>
    </row>
    <row r="540" spans="1:27" x14ac:dyDescent="0.2">
      <c r="A540" s="18">
        <v>42789</v>
      </c>
      <c r="B540" s="1">
        <v>130.6774597167969</v>
      </c>
      <c r="C540" s="2">
        <v>61.431121826171882</v>
      </c>
      <c r="D540" s="2">
        <v>852.19000244140625</v>
      </c>
      <c r="E540" s="2">
        <v>831.33001708984375</v>
      </c>
      <c r="F540" s="2">
        <v>135.36000061035159</v>
      </c>
      <c r="G540" s="2">
        <v>142.7799987792969</v>
      </c>
      <c r="H540" s="2">
        <v>99.499114990234375</v>
      </c>
      <c r="I540" s="2">
        <v>84.096954345703125</v>
      </c>
      <c r="J540" s="2">
        <v>85.730003356933594</v>
      </c>
      <c r="K540" s="2">
        <v>773.3499755859375</v>
      </c>
      <c r="L540" s="2">
        <v>1166.719970703125</v>
      </c>
      <c r="M540" s="2">
        <v>0.49799999594688421</v>
      </c>
      <c r="N540" s="3">
        <v>2363.81005859375</v>
      </c>
      <c r="O540" s="1">
        <f t="shared" si="108"/>
        <v>-4.2302388476898045E-3</v>
      </c>
      <c r="P540" s="1">
        <f t="shared" si="109"/>
        <v>4.0398391296718739E-3</v>
      </c>
      <c r="Q540" s="1">
        <f t="shared" si="110"/>
        <v>-3.9971283279858216E-3</v>
      </c>
      <c r="R540" s="1">
        <f t="shared" si="111"/>
        <v>6.8612754287444844E-4</v>
      </c>
      <c r="S540" s="1">
        <f t="shared" si="112"/>
        <v>-5.583268690111387E-3</v>
      </c>
      <c r="T540" s="1">
        <f t="shared" si="113"/>
        <v>-7.5073114588668499E-3</v>
      </c>
      <c r="U540" s="1">
        <f t="shared" si="114"/>
        <v>-9.2723062586677396E-2</v>
      </c>
      <c r="V540" s="1">
        <f t="shared" si="115"/>
        <v>6.2856128737298622E-3</v>
      </c>
      <c r="W540" s="1">
        <f t="shared" si="116"/>
        <v>-6.9935374698071318E-4</v>
      </c>
      <c r="X540" s="1">
        <f t="shared" si="117"/>
        <v>5.5259395851132709E-3</v>
      </c>
      <c r="Y540" s="1">
        <f t="shared" si="118"/>
        <v>4.4100830363069221E-2</v>
      </c>
      <c r="Z540" s="1">
        <f t="shared" si="119"/>
        <v>-2.3529401452483278E-2</v>
      </c>
      <c r="AA540" s="24">
        <f t="shared" si="120"/>
        <v>4.1898672168572126E-4</v>
      </c>
    </row>
    <row r="541" spans="1:27" x14ac:dyDescent="0.2">
      <c r="A541" s="18">
        <v>42790</v>
      </c>
      <c r="B541" s="1">
        <v>130.80192565917969</v>
      </c>
      <c r="C541" s="2">
        <v>61.431121826171882</v>
      </c>
      <c r="D541" s="2">
        <v>845.239990234375</v>
      </c>
      <c r="E541" s="2">
        <v>828.6400146484375</v>
      </c>
      <c r="F541" s="2">
        <v>135.44000244140619</v>
      </c>
      <c r="G541" s="2">
        <v>143.25</v>
      </c>
      <c r="H541" s="2">
        <v>100.4595565795898</v>
      </c>
      <c r="I541" s="2">
        <v>84.7000732421875</v>
      </c>
      <c r="J541" s="2">
        <v>86.069999694824219</v>
      </c>
      <c r="K541" s="2">
        <v>771.70001220703125</v>
      </c>
      <c r="L541" s="2">
        <v>1173.680053710938</v>
      </c>
      <c r="M541" s="2">
        <v>0.49799999594688421</v>
      </c>
      <c r="N541" s="3">
        <v>2367.340087890625</v>
      </c>
      <c r="O541" s="1">
        <f t="shared" si="108"/>
        <v>9.5246680378191506E-4</v>
      </c>
      <c r="P541" s="1">
        <f t="shared" si="109"/>
        <v>0</v>
      </c>
      <c r="Q541" s="1">
        <f t="shared" si="110"/>
        <v>-8.1554725907607706E-3</v>
      </c>
      <c r="R541" s="1">
        <f t="shared" si="111"/>
        <v>-3.2357816824933883E-3</v>
      </c>
      <c r="S541" s="1">
        <f t="shared" si="112"/>
        <v>5.91030073092913E-4</v>
      </c>
      <c r="T541" s="1">
        <f t="shared" si="113"/>
        <v>3.29178613756409E-3</v>
      </c>
      <c r="U541" s="1">
        <f t="shared" si="114"/>
        <v>9.6527651472044784E-3</v>
      </c>
      <c r="V541" s="1">
        <f t="shared" si="115"/>
        <v>7.1717091442466963E-3</v>
      </c>
      <c r="W541" s="1">
        <f t="shared" si="116"/>
        <v>3.9658967056732664E-3</v>
      </c>
      <c r="X541" s="1">
        <f t="shared" si="117"/>
        <v>-2.1335274209534072E-3</v>
      </c>
      <c r="Y541" s="1">
        <f t="shared" si="118"/>
        <v>5.9655128759117382E-3</v>
      </c>
      <c r="Z541" s="1">
        <f t="shared" si="119"/>
        <v>0</v>
      </c>
      <c r="AA541" s="24">
        <f t="shared" si="120"/>
        <v>1.4933641914423035E-3</v>
      </c>
    </row>
    <row r="542" spans="1:27" x14ac:dyDescent="0.2">
      <c r="A542" s="18">
        <v>42793</v>
      </c>
      <c r="B542" s="1">
        <v>131.0603332519531</v>
      </c>
      <c r="C542" s="2">
        <v>61.060367584228523</v>
      </c>
      <c r="D542" s="2">
        <v>848.6400146484375</v>
      </c>
      <c r="E542" s="2">
        <v>829.280029296875</v>
      </c>
      <c r="F542" s="2">
        <v>136.4100036621094</v>
      </c>
      <c r="G542" s="2">
        <v>143.4100036621094</v>
      </c>
      <c r="H542" s="2">
        <v>103.3804626464844</v>
      </c>
      <c r="I542" s="2">
        <v>85.3907470703125</v>
      </c>
      <c r="J542" s="2">
        <v>88.900001525878906</v>
      </c>
      <c r="K542" s="2">
        <v>784.04998779296875</v>
      </c>
      <c r="L542" s="2">
        <v>1179.969970703125</v>
      </c>
      <c r="M542" s="2">
        <v>0.49000000953674322</v>
      </c>
      <c r="N542" s="3">
        <v>2369.75</v>
      </c>
      <c r="O542" s="1">
        <f t="shared" si="108"/>
        <v>1.9755641323409012E-3</v>
      </c>
      <c r="P542" s="1">
        <f t="shared" si="109"/>
        <v>-6.035283597660146E-3</v>
      </c>
      <c r="Q542" s="1">
        <f t="shared" si="110"/>
        <v>4.0225550770731644E-3</v>
      </c>
      <c r="R542" s="1">
        <f t="shared" si="111"/>
        <v>7.7236753852516493E-4</v>
      </c>
      <c r="S542" s="1">
        <f t="shared" si="112"/>
        <v>7.1618517662301873E-3</v>
      </c>
      <c r="T542" s="1">
        <f t="shared" si="113"/>
        <v>1.1169540112350163E-3</v>
      </c>
      <c r="U542" s="1">
        <f t="shared" si="114"/>
        <v>2.907544255961847E-2</v>
      </c>
      <c r="V542" s="1">
        <f t="shared" si="115"/>
        <v>8.1543474720513487E-3</v>
      </c>
      <c r="W542" s="1">
        <f t="shared" si="116"/>
        <v>3.2880235170081873E-2</v>
      </c>
      <c r="X542" s="1">
        <f t="shared" si="117"/>
        <v>1.6003596463108893E-2</v>
      </c>
      <c r="Y542" s="1">
        <f t="shared" si="118"/>
        <v>5.3591410813360607E-3</v>
      </c>
      <c r="Z542" s="1">
        <f t="shared" si="119"/>
        <v>-1.6064229869982238E-2</v>
      </c>
      <c r="AA542" s="24">
        <f t="shared" si="120"/>
        <v>1.0179830611165563E-3</v>
      </c>
    </row>
    <row r="543" spans="1:27" x14ac:dyDescent="0.2">
      <c r="A543" s="18">
        <v>42794</v>
      </c>
      <c r="B543" s="1">
        <v>131.11778259277341</v>
      </c>
      <c r="C543" s="2">
        <v>60.822700500488281</v>
      </c>
      <c r="D543" s="2">
        <v>845.03997802734375</v>
      </c>
      <c r="E543" s="2">
        <v>823.21002197265625</v>
      </c>
      <c r="F543" s="2">
        <v>135.53999328613281</v>
      </c>
      <c r="G543" s="2">
        <v>142.1300048828125</v>
      </c>
      <c r="H543" s="2">
        <v>100.4793701171875</v>
      </c>
      <c r="I543" s="2">
        <v>84.865447998046875</v>
      </c>
      <c r="J543" s="2">
        <v>90.620002746582031</v>
      </c>
      <c r="K543" s="2">
        <v>770.70001220703125</v>
      </c>
      <c r="L543" s="2">
        <v>1179.969970703125</v>
      </c>
      <c r="M543" s="2">
        <v>0.52300000190734863</v>
      </c>
      <c r="N543" s="3">
        <v>2363.639892578125</v>
      </c>
      <c r="O543" s="1">
        <f t="shared" si="108"/>
        <v>4.3834270366049921E-4</v>
      </c>
      <c r="P543" s="1">
        <f t="shared" si="109"/>
        <v>-3.8923297245532229E-3</v>
      </c>
      <c r="Q543" s="1">
        <f t="shared" si="110"/>
        <v>-4.2421245274242292E-3</v>
      </c>
      <c r="R543" s="1">
        <f t="shared" si="111"/>
        <v>-7.31961112022117E-3</v>
      </c>
      <c r="S543" s="1">
        <f t="shared" si="112"/>
        <v>-6.377907430686891E-3</v>
      </c>
      <c r="T543" s="1">
        <f t="shared" si="113"/>
        <v>-8.925449735799007E-3</v>
      </c>
      <c r="U543" s="1">
        <f t="shared" si="114"/>
        <v>-2.8062290059751027E-2</v>
      </c>
      <c r="V543" s="1">
        <f t="shared" si="115"/>
        <v>-6.1517095269477684E-3</v>
      </c>
      <c r="W543" s="1">
        <f t="shared" si="116"/>
        <v>1.934759495141769E-2</v>
      </c>
      <c r="X543" s="1">
        <f t="shared" si="117"/>
        <v>-1.7026944447147474E-2</v>
      </c>
      <c r="Y543" s="1">
        <f t="shared" si="118"/>
        <v>0</v>
      </c>
      <c r="Z543" s="1">
        <f t="shared" si="119"/>
        <v>6.7346921894561484E-2</v>
      </c>
      <c r="AA543" s="24">
        <f t="shared" si="120"/>
        <v>-2.5783763780462543E-3</v>
      </c>
    </row>
    <row r="544" spans="1:27" x14ac:dyDescent="0.2">
      <c r="A544" s="18">
        <v>42795</v>
      </c>
      <c r="B544" s="1">
        <v>133.7976989746094</v>
      </c>
      <c r="C544" s="2">
        <v>61.735340118408203</v>
      </c>
      <c r="D544" s="2">
        <v>853.08001708984375</v>
      </c>
      <c r="E544" s="2">
        <v>835.239990234375</v>
      </c>
      <c r="F544" s="2">
        <v>137.41999816894531</v>
      </c>
      <c r="G544" s="2">
        <v>142.6499938964844</v>
      </c>
      <c r="H544" s="2">
        <v>101.7764434814453</v>
      </c>
      <c r="I544" s="2">
        <v>85.6436767578125</v>
      </c>
      <c r="J544" s="2">
        <v>90.30999755859375</v>
      </c>
      <c r="K544" s="2">
        <v>778.04998779296875</v>
      </c>
      <c r="L544" s="2">
        <v>1222.5</v>
      </c>
      <c r="M544" s="2">
        <v>0.61500000953674316</v>
      </c>
      <c r="N544" s="3">
        <v>2395.9599609375</v>
      </c>
      <c r="O544" s="1">
        <f t="shared" si="108"/>
        <v>2.0439000178635647E-2</v>
      </c>
      <c r="P544" s="1">
        <f t="shared" si="109"/>
        <v>1.5004917743048907E-2</v>
      </c>
      <c r="Q544" s="1">
        <f t="shared" si="110"/>
        <v>9.5143889893454237E-3</v>
      </c>
      <c r="R544" s="1">
        <f t="shared" si="111"/>
        <v>1.4613486158600697E-2</v>
      </c>
      <c r="S544" s="1">
        <f t="shared" si="112"/>
        <v>1.3870480861273959E-2</v>
      </c>
      <c r="T544" s="1">
        <f t="shared" si="113"/>
        <v>3.6585449645247792E-3</v>
      </c>
      <c r="U544" s="1">
        <f t="shared" si="114"/>
        <v>1.2908852461406273E-2</v>
      </c>
      <c r="V544" s="1">
        <f t="shared" si="115"/>
        <v>9.1701484894481933E-3</v>
      </c>
      <c r="W544" s="1">
        <f t="shared" si="116"/>
        <v>-3.420935539532155E-3</v>
      </c>
      <c r="X544" s="1">
        <f t="shared" si="117"/>
        <v>9.5367529123162598E-3</v>
      </c>
      <c r="Y544" s="1">
        <f t="shared" si="118"/>
        <v>3.6043314959559591E-2</v>
      </c>
      <c r="Z544" s="1">
        <f t="shared" si="119"/>
        <v>0.17590823574354908</v>
      </c>
      <c r="AA544" s="24">
        <f t="shared" si="120"/>
        <v>1.3673854659866258E-2</v>
      </c>
    </row>
    <row r="545" spans="1:27" x14ac:dyDescent="0.2">
      <c r="A545" s="18">
        <v>42796</v>
      </c>
      <c r="B545" s="1">
        <v>133.00331115722659</v>
      </c>
      <c r="C545" s="2">
        <v>60.851222991943359</v>
      </c>
      <c r="D545" s="2">
        <v>848.90997314453125</v>
      </c>
      <c r="E545" s="2">
        <v>830.6300048828125</v>
      </c>
      <c r="F545" s="2">
        <v>136.75999450683591</v>
      </c>
      <c r="G545" s="2">
        <v>139.5299987792969</v>
      </c>
      <c r="H545" s="2">
        <v>98.023811340332031</v>
      </c>
      <c r="I545" s="2">
        <v>84.962722778320312</v>
      </c>
      <c r="J545" s="2">
        <v>89.889999389648438</v>
      </c>
      <c r="K545" s="2">
        <v>769.25</v>
      </c>
      <c r="L545" s="2">
        <v>1251.010009765625</v>
      </c>
      <c r="M545" s="2">
        <v>0.64499998092651367</v>
      </c>
      <c r="N545" s="3">
        <v>2381.919921875</v>
      </c>
      <c r="O545" s="1">
        <f t="shared" si="108"/>
        <v>-5.9372307855126705E-3</v>
      </c>
      <c r="P545" s="1">
        <f t="shared" si="109"/>
        <v>-1.4321086184495124E-2</v>
      </c>
      <c r="Q545" s="1">
        <f t="shared" si="110"/>
        <v>-4.8882213412265729E-3</v>
      </c>
      <c r="R545" s="1">
        <f t="shared" si="111"/>
        <v>-5.5193542041358512E-3</v>
      </c>
      <c r="S545" s="1">
        <f t="shared" si="112"/>
        <v>-4.8028210661011927E-3</v>
      </c>
      <c r="T545" s="1">
        <f t="shared" si="113"/>
        <v>-2.1871680691774587E-2</v>
      </c>
      <c r="U545" s="1">
        <f t="shared" si="114"/>
        <v>-3.6871323193734984E-2</v>
      </c>
      <c r="V545" s="1">
        <f t="shared" si="115"/>
        <v>-7.9510129091937554E-3</v>
      </c>
      <c r="W545" s="1">
        <f t="shared" si="116"/>
        <v>-4.6506276193044593E-3</v>
      </c>
      <c r="X545" s="1">
        <f t="shared" si="117"/>
        <v>-1.1310311587988009E-2</v>
      </c>
      <c r="Y545" s="1">
        <f t="shared" si="118"/>
        <v>2.3321071382924385E-2</v>
      </c>
      <c r="Z545" s="1">
        <f t="shared" si="119"/>
        <v>4.8780440527746327E-2</v>
      </c>
      <c r="AA545" s="24">
        <f t="shared" si="120"/>
        <v>-5.8598805035984247E-3</v>
      </c>
    </row>
    <row r="546" spans="1:27" x14ac:dyDescent="0.2">
      <c r="A546" s="18">
        <v>42797</v>
      </c>
      <c r="B546" s="1">
        <v>133.78814697265619</v>
      </c>
      <c r="C546" s="2">
        <v>61.079372406005859</v>
      </c>
      <c r="D546" s="2">
        <v>849.8800048828125</v>
      </c>
      <c r="E546" s="2">
        <v>829.08001708984375</v>
      </c>
      <c r="F546" s="2">
        <v>137.16999816894531</v>
      </c>
      <c r="G546" s="2">
        <v>139.13999938964841</v>
      </c>
      <c r="H546" s="2">
        <v>97.459434509277344</v>
      </c>
      <c r="I546" s="2">
        <v>86.120338439941406</v>
      </c>
      <c r="J546" s="2">
        <v>90.19000244140625</v>
      </c>
      <c r="K546" s="2">
        <v>767.8499755859375</v>
      </c>
      <c r="L546" s="2">
        <v>1274.989990234375</v>
      </c>
      <c r="M546" s="2">
        <v>0.68300002813339233</v>
      </c>
      <c r="N546" s="3">
        <v>2383.1201171875</v>
      </c>
      <c r="O546" s="1">
        <f t="shared" si="108"/>
        <v>5.9008742609560905E-3</v>
      </c>
      <c r="P546" s="1">
        <f t="shared" si="109"/>
        <v>3.7492987461025251E-3</v>
      </c>
      <c r="Q546" s="1">
        <f t="shared" si="110"/>
        <v>1.1426791638318168E-3</v>
      </c>
      <c r="R546" s="1">
        <f t="shared" si="111"/>
        <v>-1.8660387703998138E-3</v>
      </c>
      <c r="S546" s="1">
        <f t="shared" si="112"/>
        <v>2.9979795157779598E-3</v>
      </c>
      <c r="T546" s="1">
        <f t="shared" si="113"/>
        <v>-2.7950934785384574E-3</v>
      </c>
      <c r="U546" s="1">
        <f t="shared" si="114"/>
        <v>-5.7575483276732786E-3</v>
      </c>
      <c r="V546" s="1">
        <f t="shared" si="115"/>
        <v>1.3624983095721577E-2</v>
      </c>
      <c r="W546" s="1">
        <f t="shared" si="116"/>
        <v>3.3374463655002629E-3</v>
      </c>
      <c r="X546" s="1">
        <f t="shared" si="117"/>
        <v>-1.8199862386253374E-3</v>
      </c>
      <c r="Y546" s="1">
        <f t="shared" si="118"/>
        <v>1.9168496080413044E-2</v>
      </c>
      <c r="Z546" s="1">
        <f t="shared" si="119"/>
        <v>5.8914803613316913E-2</v>
      </c>
      <c r="AA546" s="24">
        <f t="shared" si="120"/>
        <v>5.0387727206002708E-4</v>
      </c>
    </row>
    <row r="547" spans="1:27" x14ac:dyDescent="0.2">
      <c r="A547" s="18">
        <v>42800</v>
      </c>
      <c r="B547" s="1">
        <v>133.36700439453119</v>
      </c>
      <c r="C547" s="2">
        <v>61.098388671875</v>
      </c>
      <c r="D547" s="2">
        <v>846.6099853515625</v>
      </c>
      <c r="E547" s="2">
        <v>827.780029296875</v>
      </c>
      <c r="F547" s="2">
        <v>137.41999816894531</v>
      </c>
      <c r="G547" s="2">
        <v>141.94000244140619</v>
      </c>
      <c r="H547" s="2">
        <v>96.7069091796875</v>
      </c>
      <c r="I547" s="2">
        <v>85.3907470703125</v>
      </c>
      <c r="J547" s="2">
        <v>90.910003662109375</v>
      </c>
      <c r="K547" s="2">
        <v>774</v>
      </c>
      <c r="L547" s="2">
        <v>1272.829956054688</v>
      </c>
      <c r="M547" s="2">
        <v>0.70499998331069946</v>
      </c>
      <c r="N547" s="3">
        <v>2375.31005859375</v>
      </c>
      <c r="O547" s="1">
        <f t="shared" si="108"/>
        <v>-3.1478317597976035E-3</v>
      </c>
      <c r="P547" s="1">
        <f t="shared" si="109"/>
        <v>3.1133695583407395E-4</v>
      </c>
      <c r="Q547" s="1">
        <f t="shared" si="110"/>
        <v>-3.8476249734819001E-3</v>
      </c>
      <c r="R547" s="1">
        <f t="shared" si="111"/>
        <v>-1.5679883318522325E-3</v>
      </c>
      <c r="S547" s="1">
        <f t="shared" si="112"/>
        <v>1.8225559767965915E-3</v>
      </c>
      <c r="T547" s="1">
        <f t="shared" si="113"/>
        <v>2.0123638522641096E-2</v>
      </c>
      <c r="U547" s="1">
        <f t="shared" si="114"/>
        <v>-7.7214210546051598E-3</v>
      </c>
      <c r="V547" s="1">
        <f t="shared" si="115"/>
        <v>-8.4717661686584123E-3</v>
      </c>
      <c r="W547" s="1">
        <f t="shared" si="116"/>
        <v>7.9831600090141119E-3</v>
      </c>
      <c r="X547" s="1">
        <f t="shared" si="117"/>
        <v>8.0094088814282038E-3</v>
      </c>
      <c r="Y547" s="1">
        <f t="shared" si="118"/>
        <v>-1.6941577551443654E-3</v>
      </c>
      <c r="Z547" s="1">
        <f t="shared" si="119"/>
        <v>3.2210767600452384E-2</v>
      </c>
      <c r="AA547" s="24">
        <f t="shared" si="120"/>
        <v>-3.2772408480052917E-3</v>
      </c>
    </row>
    <row r="548" spans="1:27" x14ac:dyDescent="0.2">
      <c r="A548" s="18">
        <v>42801</v>
      </c>
      <c r="B548" s="1">
        <v>133.539306640625</v>
      </c>
      <c r="C548" s="2">
        <v>61.221981048583977</v>
      </c>
      <c r="D548" s="2">
        <v>846.02001953125</v>
      </c>
      <c r="E548" s="2">
        <v>831.90997314453125</v>
      </c>
      <c r="F548" s="2">
        <v>137.30000305175781</v>
      </c>
      <c r="G548" s="2">
        <v>141.42999267578119</v>
      </c>
      <c r="H548" s="2">
        <v>97.766380310058594</v>
      </c>
      <c r="I548" s="2">
        <v>84.272048950195312</v>
      </c>
      <c r="J548" s="2">
        <v>91.319999694824219</v>
      </c>
      <c r="K548" s="2">
        <v>776.75</v>
      </c>
      <c r="L548" s="2">
        <v>1223.5400390625</v>
      </c>
      <c r="M548" s="2">
        <v>0.73500001430511475</v>
      </c>
      <c r="N548" s="3">
        <v>2368.389892578125</v>
      </c>
      <c r="O548" s="1">
        <f t="shared" si="108"/>
        <v>1.2919405881239854E-3</v>
      </c>
      <c r="P548" s="1">
        <f t="shared" si="109"/>
        <v>2.0228418358578804E-3</v>
      </c>
      <c r="Q548" s="1">
        <f t="shared" si="110"/>
        <v>-6.9685667606145252E-4</v>
      </c>
      <c r="R548" s="1">
        <f t="shared" si="111"/>
        <v>4.9891803395694101E-3</v>
      </c>
      <c r="S548" s="1">
        <f t="shared" si="112"/>
        <v>-8.7319981652145273E-4</v>
      </c>
      <c r="T548" s="1">
        <f t="shared" si="113"/>
        <v>-3.5931362325820615E-3</v>
      </c>
      <c r="U548" s="1">
        <f t="shared" si="114"/>
        <v>1.0955485387321495E-2</v>
      </c>
      <c r="V548" s="1">
        <f t="shared" si="115"/>
        <v>-1.3100929064316813E-2</v>
      </c>
      <c r="W548" s="1">
        <f t="shared" si="116"/>
        <v>4.5099110790787211E-3</v>
      </c>
      <c r="X548" s="1">
        <f t="shared" si="117"/>
        <v>3.5529715762274705E-3</v>
      </c>
      <c r="Y548" s="1">
        <f t="shared" si="118"/>
        <v>-3.8724667625649634E-2</v>
      </c>
      <c r="Z548" s="1">
        <f t="shared" si="119"/>
        <v>4.2553236460424193E-2</v>
      </c>
      <c r="AA548" s="24">
        <f t="shared" si="120"/>
        <v>-2.9133737680216987E-3</v>
      </c>
    </row>
    <row r="549" spans="1:27" x14ac:dyDescent="0.2">
      <c r="A549" s="18">
        <v>42802</v>
      </c>
      <c r="B549" s="1">
        <v>133.04158020019531</v>
      </c>
      <c r="C549" s="2">
        <v>61.782855987548828</v>
      </c>
      <c r="D549" s="2">
        <v>850.5</v>
      </c>
      <c r="E549" s="2">
        <v>835.3699951171875</v>
      </c>
      <c r="F549" s="2">
        <v>137.7200012207031</v>
      </c>
      <c r="G549" s="2">
        <v>140.32000732421881</v>
      </c>
      <c r="H549" s="2">
        <v>97.588150024414062</v>
      </c>
      <c r="I549" s="2">
        <v>84.126136779785156</v>
      </c>
      <c r="J549" s="2">
        <v>92.180000305175781</v>
      </c>
      <c r="K549" s="2">
        <v>772.4000244140625</v>
      </c>
      <c r="L549" s="2">
        <v>1150</v>
      </c>
      <c r="M549" s="2">
        <v>0.70800000429153442</v>
      </c>
      <c r="N549" s="3">
        <v>2362.97998046875</v>
      </c>
      <c r="O549" s="1">
        <f t="shared" si="108"/>
        <v>-3.7271905400044769E-3</v>
      </c>
      <c r="P549" s="1">
        <f t="shared" si="109"/>
        <v>9.1613327330875016E-3</v>
      </c>
      <c r="Q549" s="1">
        <f t="shared" si="110"/>
        <v>5.2953598795832946E-3</v>
      </c>
      <c r="R549" s="1">
        <f t="shared" si="111"/>
        <v>4.1591302957670884E-3</v>
      </c>
      <c r="S549" s="1">
        <f t="shared" si="112"/>
        <v>3.0589814975237051E-3</v>
      </c>
      <c r="T549" s="1">
        <f t="shared" si="113"/>
        <v>-7.8483024043347616E-3</v>
      </c>
      <c r="U549" s="1">
        <f t="shared" si="114"/>
        <v>-1.8230222401534046E-3</v>
      </c>
      <c r="V549" s="1">
        <f t="shared" si="115"/>
        <v>-1.7314420644547468E-3</v>
      </c>
      <c r="W549" s="1">
        <f t="shared" si="116"/>
        <v>9.4174399170559031E-3</v>
      </c>
      <c r="X549" s="1">
        <f t="shared" si="117"/>
        <v>-5.6002260520598979E-3</v>
      </c>
      <c r="Y549" s="1">
        <f t="shared" si="118"/>
        <v>-6.0104317565976673E-2</v>
      </c>
      <c r="Z549" s="1">
        <f t="shared" si="119"/>
        <v>-3.6734706786511695E-2</v>
      </c>
      <c r="AA549" s="24">
        <f t="shared" si="120"/>
        <v>-2.2842151650487308E-3</v>
      </c>
    </row>
    <row r="550" spans="1:27" x14ac:dyDescent="0.2">
      <c r="A550" s="18">
        <v>42803</v>
      </c>
      <c r="B550" s="1">
        <v>132.73529052734381</v>
      </c>
      <c r="C550" s="2">
        <v>61.535694122314453</v>
      </c>
      <c r="D550" s="2">
        <v>853</v>
      </c>
      <c r="E550" s="2">
        <v>838.67999267578125</v>
      </c>
      <c r="F550" s="2">
        <v>138.24000549316409</v>
      </c>
      <c r="G550" s="2">
        <v>140.5299987792969</v>
      </c>
      <c r="H550" s="2">
        <v>97.568336486816406</v>
      </c>
      <c r="I550" s="2">
        <v>84.52496337890625</v>
      </c>
      <c r="J550" s="2">
        <v>93.569999694824219</v>
      </c>
      <c r="K550" s="2">
        <v>748.9000244140625</v>
      </c>
      <c r="L550" s="2">
        <v>1188.489990234375</v>
      </c>
      <c r="M550" s="2">
        <v>0.71299999952316284</v>
      </c>
      <c r="N550" s="3">
        <v>2364.8701171875</v>
      </c>
      <c r="O550" s="1">
        <f t="shared" si="108"/>
        <v>-2.3022101240124382E-3</v>
      </c>
      <c r="P550" s="1">
        <f t="shared" si="109"/>
        <v>-4.0004927140983026E-3</v>
      </c>
      <c r="Q550" s="1">
        <f t="shared" si="110"/>
        <v>2.9394473838917357E-3</v>
      </c>
      <c r="R550" s="1">
        <f t="shared" si="111"/>
        <v>3.9623132000681238E-3</v>
      </c>
      <c r="S550" s="1">
        <f t="shared" si="112"/>
        <v>3.7758079280558743E-3</v>
      </c>
      <c r="T550" s="1">
        <f t="shared" si="113"/>
        <v>1.4965182733557292E-3</v>
      </c>
      <c r="U550" s="1">
        <f t="shared" si="114"/>
        <v>-2.030322082414715E-4</v>
      </c>
      <c r="V550" s="1">
        <f t="shared" si="115"/>
        <v>4.7408167590661243E-3</v>
      </c>
      <c r="W550" s="1">
        <f t="shared" si="116"/>
        <v>1.507918621226545E-2</v>
      </c>
      <c r="X550" s="1">
        <f t="shared" si="117"/>
        <v>-3.0424649478522414E-2</v>
      </c>
      <c r="Y550" s="1">
        <f t="shared" si="118"/>
        <v>3.3469556725543415E-2</v>
      </c>
      <c r="Z550" s="1">
        <f t="shared" si="119"/>
        <v>7.0621401148600604E-3</v>
      </c>
      <c r="AA550" s="24">
        <f t="shared" si="120"/>
        <v>7.9989535856128668E-4</v>
      </c>
    </row>
    <row r="551" spans="1:27" x14ac:dyDescent="0.2">
      <c r="A551" s="18">
        <v>42804</v>
      </c>
      <c r="B551" s="1">
        <v>133.17559814453119</v>
      </c>
      <c r="C551" s="2">
        <v>61.725811004638672</v>
      </c>
      <c r="D551" s="2">
        <v>852.46002197265625</v>
      </c>
      <c r="E551" s="2">
        <v>843.25</v>
      </c>
      <c r="F551" s="2">
        <v>138.78999328613281</v>
      </c>
      <c r="G551" s="2">
        <v>140.88999938964841</v>
      </c>
      <c r="H551" s="2">
        <v>98.142646789550781</v>
      </c>
      <c r="I551" s="2">
        <v>83.416000366210938</v>
      </c>
      <c r="J551" s="2">
        <v>93.980003356933594</v>
      </c>
      <c r="K551" s="2">
        <v>746</v>
      </c>
      <c r="L551" s="2">
        <v>1116.719970703125</v>
      </c>
      <c r="M551" s="2">
        <v>0.72500002384185791</v>
      </c>
      <c r="N551" s="3">
        <v>2372.60009765625</v>
      </c>
      <c r="O551" s="1">
        <f t="shared" si="108"/>
        <v>3.3171857720586395E-3</v>
      </c>
      <c r="P551" s="1">
        <f t="shared" si="109"/>
        <v>3.0895382758877599E-3</v>
      </c>
      <c r="Q551" s="1">
        <f t="shared" si="110"/>
        <v>-6.3303402971126577E-4</v>
      </c>
      <c r="R551" s="1">
        <f t="shared" si="111"/>
        <v>5.4490477466122567E-3</v>
      </c>
      <c r="S551" s="1">
        <f t="shared" si="112"/>
        <v>3.9784995016940439E-3</v>
      </c>
      <c r="T551" s="1">
        <f t="shared" si="113"/>
        <v>2.5617349567965686E-3</v>
      </c>
      <c r="U551" s="1">
        <f t="shared" si="114"/>
        <v>5.8862364924299193E-3</v>
      </c>
      <c r="V551" s="1">
        <f t="shared" si="115"/>
        <v>-1.3119946680415384E-2</v>
      </c>
      <c r="W551" s="1">
        <f t="shared" si="116"/>
        <v>4.3817854381382748E-3</v>
      </c>
      <c r="X551" s="1">
        <f t="shared" si="117"/>
        <v>-3.8723785812818656E-3</v>
      </c>
      <c r="Y551" s="1">
        <f t="shared" si="118"/>
        <v>-6.0387567519265883E-2</v>
      </c>
      <c r="Z551" s="1">
        <f t="shared" si="119"/>
        <v>1.68303286489766E-2</v>
      </c>
      <c r="AA551" s="24">
        <f t="shared" si="120"/>
        <v>3.2686701956989861E-3</v>
      </c>
    </row>
    <row r="552" spans="1:27" x14ac:dyDescent="0.2">
      <c r="A552" s="18">
        <v>42807</v>
      </c>
      <c r="B552" s="1">
        <v>133.2330017089844</v>
      </c>
      <c r="C552" s="2">
        <v>61.516677856445312</v>
      </c>
      <c r="D552" s="2">
        <v>854.59002685546875</v>
      </c>
      <c r="E552" s="2">
        <v>845.53997802734375</v>
      </c>
      <c r="F552" s="2">
        <v>139.6000061035156</v>
      </c>
      <c r="G552" s="2">
        <v>143.52000427246091</v>
      </c>
      <c r="H552" s="2">
        <v>100.84571838378911</v>
      </c>
      <c r="I552" s="2">
        <v>82.676681518554688</v>
      </c>
      <c r="J552" s="2">
        <v>92.949996948242188</v>
      </c>
      <c r="K552" s="2">
        <v>755.29998779296875</v>
      </c>
      <c r="L552" s="2">
        <v>1231.920043945312</v>
      </c>
      <c r="M552" s="2">
        <v>0.7279999852180481</v>
      </c>
      <c r="N552" s="3">
        <v>2373.469970703125</v>
      </c>
      <c r="O552" s="1">
        <f t="shared" si="108"/>
        <v>4.3103665576116335E-4</v>
      </c>
      <c r="P552" s="1">
        <f t="shared" si="109"/>
        <v>-3.388098832393549E-3</v>
      </c>
      <c r="Q552" s="1">
        <f t="shared" si="110"/>
        <v>2.4986566265987609E-3</v>
      </c>
      <c r="R552" s="1">
        <f t="shared" si="111"/>
        <v>2.7156573108138016E-3</v>
      </c>
      <c r="S552" s="1">
        <f t="shared" si="112"/>
        <v>5.8362479758382602E-3</v>
      </c>
      <c r="T552" s="1">
        <f t="shared" si="113"/>
        <v>1.8667079950358323E-2</v>
      </c>
      <c r="U552" s="1">
        <f t="shared" si="114"/>
        <v>2.7542273238611248E-2</v>
      </c>
      <c r="V552" s="1">
        <f t="shared" si="115"/>
        <v>-8.8630340031949917E-3</v>
      </c>
      <c r="W552" s="1">
        <f t="shared" si="116"/>
        <v>-1.0959846476909285E-2</v>
      </c>
      <c r="X552" s="1">
        <f t="shared" si="117"/>
        <v>1.2466471572344151E-2</v>
      </c>
      <c r="Y552" s="1">
        <f t="shared" si="118"/>
        <v>0.1031593203886676</v>
      </c>
      <c r="Z552" s="1">
        <f t="shared" si="119"/>
        <v>4.1378776241869364E-3</v>
      </c>
      <c r="AA552" s="24">
        <f t="shared" si="120"/>
        <v>3.6663281255622238E-4</v>
      </c>
    </row>
    <row r="553" spans="1:27" x14ac:dyDescent="0.2">
      <c r="A553" s="18">
        <v>42808</v>
      </c>
      <c r="B553" s="1">
        <v>133.03202819824219</v>
      </c>
      <c r="C553" s="2">
        <v>61.231479644775391</v>
      </c>
      <c r="D553" s="2">
        <v>852.530029296875</v>
      </c>
      <c r="E553" s="2">
        <v>845.6199951171875</v>
      </c>
      <c r="F553" s="2">
        <v>139.32000732421881</v>
      </c>
      <c r="G553" s="2">
        <v>143.19000244140619</v>
      </c>
      <c r="H553" s="2">
        <v>100.77639007568359</v>
      </c>
      <c r="I553" s="2">
        <v>81.402351379394531</v>
      </c>
      <c r="J553" s="2">
        <v>92.739997863769531</v>
      </c>
      <c r="K553" s="2">
        <v>742.6500244140625</v>
      </c>
      <c r="L553" s="2">
        <v>1240</v>
      </c>
      <c r="M553" s="2">
        <v>0.75300002098083496</v>
      </c>
      <c r="N553" s="3">
        <v>2365.449951171875</v>
      </c>
      <c r="O553" s="1">
        <f t="shared" si="108"/>
        <v>-1.5084364096306091E-3</v>
      </c>
      <c r="P553" s="1">
        <f t="shared" si="109"/>
        <v>-4.6361120529859745E-3</v>
      </c>
      <c r="Q553" s="1">
        <f t="shared" si="110"/>
        <v>-2.4105097109238249E-3</v>
      </c>
      <c r="R553" s="1">
        <f t="shared" si="111"/>
        <v>9.4634306979202165E-5</v>
      </c>
      <c r="S553" s="1">
        <f t="shared" si="112"/>
        <v>-2.0057218270403965E-3</v>
      </c>
      <c r="T553" s="1">
        <f t="shared" si="113"/>
        <v>-2.2993437934145655E-3</v>
      </c>
      <c r="U553" s="1">
        <f t="shared" si="114"/>
        <v>-6.8746902909322394E-4</v>
      </c>
      <c r="V553" s="1">
        <f t="shared" si="115"/>
        <v>-1.5413416646072875E-2</v>
      </c>
      <c r="W553" s="1">
        <f t="shared" si="116"/>
        <v>-2.2592694068573893E-3</v>
      </c>
      <c r="X553" s="1">
        <f t="shared" si="117"/>
        <v>-1.6748263714223222E-2</v>
      </c>
      <c r="Y553" s="1">
        <f t="shared" si="118"/>
        <v>6.5588315527453922E-3</v>
      </c>
      <c r="Z553" s="1">
        <f t="shared" si="119"/>
        <v>3.4340709162650418E-2</v>
      </c>
      <c r="AA553" s="24">
        <f t="shared" si="120"/>
        <v>-3.3790271755046453E-3</v>
      </c>
    </row>
    <row r="554" spans="1:27" x14ac:dyDescent="0.2">
      <c r="A554" s="18">
        <v>42809</v>
      </c>
      <c r="B554" s="1">
        <v>134.43902587890619</v>
      </c>
      <c r="C554" s="2">
        <v>61.554706573486328</v>
      </c>
      <c r="D554" s="2">
        <v>852.969970703125</v>
      </c>
      <c r="E554" s="2">
        <v>847.20001220703125</v>
      </c>
      <c r="F554" s="2">
        <v>139.7200012207031</v>
      </c>
      <c r="G554" s="2">
        <v>145.25</v>
      </c>
      <c r="H554" s="2">
        <v>101.538818359375</v>
      </c>
      <c r="I554" s="2">
        <v>83.221450805664062</v>
      </c>
      <c r="J554" s="2">
        <v>94.569999694824219</v>
      </c>
      <c r="K554" s="2">
        <v>747.45001220703125</v>
      </c>
      <c r="L554" s="2">
        <v>1249.609985351562</v>
      </c>
      <c r="M554" s="2">
        <v>0.7149999737739563</v>
      </c>
      <c r="N554" s="3">
        <v>2385.260009765625</v>
      </c>
      <c r="O554" s="1">
        <f t="shared" si="108"/>
        <v>1.0576382993780387E-2</v>
      </c>
      <c r="P554" s="1">
        <f t="shared" si="109"/>
        <v>5.2787705047483424E-3</v>
      </c>
      <c r="Q554" s="1">
        <f t="shared" si="110"/>
        <v>5.1604212301215036E-4</v>
      </c>
      <c r="R554" s="1">
        <f t="shared" si="111"/>
        <v>1.8684717709693821E-3</v>
      </c>
      <c r="S554" s="1">
        <f t="shared" si="112"/>
        <v>2.8710441821429011E-3</v>
      </c>
      <c r="T554" s="1">
        <f t="shared" si="113"/>
        <v>1.438646220735107E-2</v>
      </c>
      <c r="U554" s="1">
        <f t="shared" si="114"/>
        <v>7.5655446987019648E-3</v>
      </c>
      <c r="V554" s="1">
        <f t="shared" si="115"/>
        <v>2.2347013267358884E-2</v>
      </c>
      <c r="W554" s="1">
        <f t="shared" si="116"/>
        <v>1.973260592201953E-2</v>
      </c>
      <c r="X554" s="1">
        <f t="shared" si="117"/>
        <v>6.4633240896421196E-3</v>
      </c>
      <c r="Y554" s="1">
        <f t="shared" si="118"/>
        <v>7.7499881867435505E-3</v>
      </c>
      <c r="Z554" s="1">
        <f t="shared" si="119"/>
        <v>-5.0464868722554512E-2</v>
      </c>
      <c r="AA554" s="24">
        <f t="shared" si="120"/>
        <v>8.3747527965813973E-3</v>
      </c>
    </row>
    <row r="555" spans="1:27" x14ac:dyDescent="0.2">
      <c r="A555" s="18">
        <v>42810</v>
      </c>
      <c r="B555" s="1">
        <v>134.65913391113281</v>
      </c>
      <c r="C555" s="2">
        <v>61.450130462646477</v>
      </c>
      <c r="D555" s="2">
        <v>853.41998291015625</v>
      </c>
      <c r="E555" s="2">
        <v>848.780029296875</v>
      </c>
      <c r="F555" s="2">
        <v>139.99000549316409</v>
      </c>
      <c r="G555" s="2">
        <v>144.38999938964841</v>
      </c>
      <c r="H555" s="2">
        <v>102.7863845825195</v>
      </c>
      <c r="I555" s="2">
        <v>81.956832885742188</v>
      </c>
      <c r="J555" s="2">
        <v>92.360000610351562</v>
      </c>
      <c r="K555" s="2">
        <v>768.6500244140625</v>
      </c>
      <c r="L555" s="2">
        <v>1187.81005859375</v>
      </c>
      <c r="M555" s="2">
        <v>0.70800000429153442</v>
      </c>
      <c r="N555" s="3">
        <v>2381.3798828125</v>
      </c>
      <c r="O555" s="1">
        <f t="shared" si="108"/>
        <v>1.6372331678815577E-3</v>
      </c>
      <c r="P555" s="1">
        <f t="shared" si="109"/>
        <v>-1.6989133189190264E-3</v>
      </c>
      <c r="Q555" s="1">
        <f t="shared" si="110"/>
        <v>5.27582708052865E-4</v>
      </c>
      <c r="R555" s="1">
        <f t="shared" si="111"/>
        <v>1.8649870952287539E-3</v>
      </c>
      <c r="S555" s="1">
        <f t="shared" si="112"/>
        <v>1.9324668630262831E-3</v>
      </c>
      <c r="T555" s="1">
        <f t="shared" si="113"/>
        <v>-5.9208303638663695E-3</v>
      </c>
      <c r="U555" s="1">
        <f t="shared" si="114"/>
        <v>1.2286593869243356E-2</v>
      </c>
      <c r="V555" s="1">
        <f t="shared" si="115"/>
        <v>-1.519581679577986E-2</v>
      </c>
      <c r="W555" s="1">
        <f t="shared" si="116"/>
        <v>-2.3368923459916258E-2</v>
      </c>
      <c r="X555" s="1">
        <f t="shared" si="117"/>
        <v>2.8363117079138078E-2</v>
      </c>
      <c r="Y555" s="1">
        <f t="shared" si="118"/>
        <v>-4.9455372061888103E-2</v>
      </c>
      <c r="Z555" s="1">
        <f t="shared" si="119"/>
        <v>-9.7901674673835926E-3</v>
      </c>
      <c r="AA555" s="24">
        <f t="shared" si="120"/>
        <v>-1.6267102694209612E-3</v>
      </c>
    </row>
    <row r="556" spans="1:27" x14ac:dyDescent="0.2">
      <c r="A556" s="18">
        <v>42811</v>
      </c>
      <c r="B556" s="1">
        <v>133.9891662597656</v>
      </c>
      <c r="C556" s="2">
        <v>61.668781280517578</v>
      </c>
      <c r="D556" s="2">
        <v>852.30999755859375</v>
      </c>
      <c r="E556" s="2">
        <v>852.1199951171875</v>
      </c>
      <c r="F556" s="2">
        <v>139.8399963378906</v>
      </c>
      <c r="G556" s="2">
        <v>145.11000061035159</v>
      </c>
      <c r="H556" s="2">
        <v>105.0240859985352</v>
      </c>
      <c r="I556" s="2">
        <v>82.287567138671875</v>
      </c>
      <c r="J556" s="2">
        <v>91.919998168945312</v>
      </c>
      <c r="K556" s="2">
        <v>777.79998779296875</v>
      </c>
      <c r="L556" s="2">
        <v>1100.22998046875</v>
      </c>
      <c r="M556" s="2">
        <v>0.70800000429153442</v>
      </c>
      <c r="N556" s="3">
        <v>2378.25</v>
      </c>
      <c r="O556" s="1">
        <f t="shared" si="108"/>
        <v>-4.9752856112186272E-3</v>
      </c>
      <c r="P556" s="1">
        <f t="shared" si="109"/>
        <v>3.5581831352500259E-3</v>
      </c>
      <c r="Q556" s="1">
        <f t="shared" si="110"/>
        <v>-1.3006320144712813E-3</v>
      </c>
      <c r="R556" s="1">
        <f t="shared" si="111"/>
        <v>3.9350193277747358E-3</v>
      </c>
      <c r="S556" s="1">
        <f t="shared" si="112"/>
        <v>-1.0715704649416624E-3</v>
      </c>
      <c r="T556" s="1">
        <f t="shared" si="113"/>
        <v>4.9865033849068041E-3</v>
      </c>
      <c r="U556" s="1">
        <f t="shared" si="114"/>
        <v>2.1770406898777628E-2</v>
      </c>
      <c r="V556" s="1">
        <f t="shared" si="115"/>
        <v>4.0354689326607129E-3</v>
      </c>
      <c r="W556" s="1">
        <f t="shared" si="116"/>
        <v>-4.7639934874246226E-3</v>
      </c>
      <c r="X556" s="1">
        <f t="shared" si="117"/>
        <v>1.1903939489081861E-2</v>
      </c>
      <c r="Y556" s="1">
        <f t="shared" si="118"/>
        <v>-7.3732393063488777E-2</v>
      </c>
      <c r="Z556" s="1">
        <f t="shared" si="119"/>
        <v>0</v>
      </c>
      <c r="AA556" s="24">
        <f t="shared" si="120"/>
        <v>-1.3143147950017697E-3</v>
      </c>
    </row>
    <row r="557" spans="1:27" x14ac:dyDescent="0.2">
      <c r="A557" s="18">
        <v>42814</v>
      </c>
      <c r="B557" s="1">
        <v>135.3961486816406</v>
      </c>
      <c r="C557" s="2">
        <v>61.725811004638672</v>
      </c>
      <c r="D557" s="2">
        <v>856.969970703125</v>
      </c>
      <c r="E557" s="2">
        <v>848.4000244140625</v>
      </c>
      <c r="F557" s="2">
        <v>139.94000244140619</v>
      </c>
      <c r="G557" s="2">
        <v>145.83000183105469</v>
      </c>
      <c r="H557" s="2">
        <v>108.3707733154297</v>
      </c>
      <c r="I557" s="2">
        <v>81.635818481445312</v>
      </c>
      <c r="J557" s="2">
        <v>91.30999755859375</v>
      </c>
      <c r="K557" s="2">
        <v>783.6500244140625</v>
      </c>
      <c r="L557" s="2">
        <v>1054.22998046875</v>
      </c>
      <c r="M557" s="2">
        <v>0.70999997854232788</v>
      </c>
      <c r="N557" s="3">
        <v>2373.469970703125</v>
      </c>
      <c r="O557" s="1">
        <f t="shared" si="108"/>
        <v>1.0500717790476344E-2</v>
      </c>
      <c r="P557" s="1">
        <f t="shared" si="109"/>
        <v>9.247746256193512E-4</v>
      </c>
      <c r="Q557" s="1">
        <f t="shared" si="110"/>
        <v>5.4674627282087496E-3</v>
      </c>
      <c r="R557" s="1">
        <f t="shared" si="111"/>
        <v>-4.3655479562046962E-3</v>
      </c>
      <c r="S557" s="1">
        <f t="shared" si="112"/>
        <v>7.151466399781814E-4</v>
      </c>
      <c r="T557" s="1">
        <f t="shared" si="113"/>
        <v>4.9617615441712726E-3</v>
      </c>
      <c r="U557" s="1">
        <f t="shared" si="114"/>
        <v>3.186590280767776E-2</v>
      </c>
      <c r="V557" s="1">
        <f t="shared" si="115"/>
        <v>-7.9203782526250377E-3</v>
      </c>
      <c r="W557" s="1">
        <f t="shared" si="116"/>
        <v>-6.6362121682205233E-3</v>
      </c>
      <c r="X557" s="1">
        <f t="shared" si="117"/>
        <v>7.5212608805683701E-3</v>
      </c>
      <c r="Y557" s="1">
        <f t="shared" si="118"/>
        <v>-4.1809440586596081E-2</v>
      </c>
      <c r="Z557" s="1">
        <f t="shared" si="119"/>
        <v>2.8248223710036768E-3</v>
      </c>
      <c r="AA557" s="24">
        <f t="shared" si="120"/>
        <v>-2.0098935338483948E-3</v>
      </c>
    </row>
    <row r="558" spans="1:27" x14ac:dyDescent="0.2">
      <c r="A558" s="18">
        <v>42815</v>
      </c>
      <c r="B558" s="1">
        <v>133.8455810546875</v>
      </c>
      <c r="C558" s="2">
        <v>61.041351318359382</v>
      </c>
      <c r="D558" s="2">
        <v>843.20001220703125</v>
      </c>
      <c r="E558" s="2">
        <v>830.46002197265625</v>
      </c>
      <c r="F558" s="2">
        <v>138.50999450683591</v>
      </c>
      <c r="G558" s="2">
        <v>142.41999816894531</v>
      </c>
      <c r="H558" s="2">
        <v>104.8656921386719</v>
      </c>
      <c r="I558" s="2">
        <v>80.371208190917969</v>
      </c>
      <c r="J558" s="2">
        <v>89.5</v>
      </c>
      <c r="K558" s="2">
        <v>789.6500244140625</v>
      </c>
      <c r="L558" s="2">
        <v>1120.5400390625</v>
      </c>
      <c r="M558" s="2">
        <v>0.75300002098083496</v>
      </c>
      <c r="N558" s="3">
        <v>2344.02001953125</v>
      </c>
      <c r="O558" s="1">
        <f t="shared" si="108"/>
        <v>-1.1452080742702431E-2</v>
      </c>
      <c r="P558" s="1">
        <f t="shared" si="109"/>
        <v>-1.1088711110297966E-2</v>
      </c>
      <c r="Q558" s="1">
        <f t="shared" si="110"/>
        <v>-1.6068192546812132E-2</v>
      </c>
      <c r="R558" s="1">
        <f t="shared" si="111"/>
        <v>-2.1145688266329676E-2</v>
      </c>
      <c r="S558" s="1">
        <f t="shared" si="112"/>
        <v>-1.0218721663728947E-2</v>
      </c>
      <c r="T558" s="1">
        <f t="shared" si="113"/>
        <v>-2.3383416438956695E-2</v>
      </c>
      <c r="U558" s="1">
        <f t="shared" si="114"/>
        <v>-3.2343417597987645E-2</v>
      </c>
      <c r="V558" s="1">
        <f t="shared" si="115"/>
        <v>-1.5490875378615487E-2</v>
      </c>
      <c r="W558" s="1">
        <f t="shared" si="116"/>
        <v>-1.9822556204015629E-2</v>
      </c>
      <c r="X558" s="1">
        <f t="shared" si="117"/>
        <v>7.6564790570716745E-3</v>
      </c>
      <c r="Y558" s="1">
        <f t="shared" si="118"/>
        <v>6.2899044631861134E-2</v>
      </c>
      <c r="Z558" s="1">
        <f t="shared" si="119"/>
        <v>6.0563441884588176E-2</v>
      </c>
      <c r="AA558" s="24">
        <f t="shared" si="120"/>
        <v>-1.2407972940626899E-2</v>
      </c>
    </row>
    <row r="559" spans="1:27" x14ac:dyDescent="0.2">
      <c r="A559" s="18">
        <v>42816</v>
      </c>
      <c r="B559" s="1">
        <v>135.35786437988281</v>
      </c>
      <c r="C559" s="2">
        <v>61.820880889892578</v>
      </c>
      <c r="D559" s="2">
        <v>848.05999755859375</v>
      </c>
      <c r="E559" s="2">
        <v>829.59002685546875</v>
      </c>
      <c r="F559" s="2">
        <v>139.5899963378906</v>
      </c>
      <c r="G559" s="2">
        <v>142.6499938964844</v>
      </c>
      <c r="H559" s="2">
        <v>107.0043869018555</v>
      </c>
      <c r="I559" s="2">
        <v>80.293373107910156</v>
      </c>
      <c r="J559" s="2">
        <v>90.040000915527344</v>
      </c>
      <c r="K559" s="2">
        <v>791.45001220703125</v>
      </c>
      <c r="L559" s="2">
        <v>1049.140014648438</v>
      </c>
      <c r="M559" s="2">
        <v>0.74800002574920654</v>
      </c>
      <c r="N559" s="3">
        <v>2348.449951171875</v>
      </c>
      <c r="O559" s="1">
        <f t="shared" si="108"/>
        <v>1.129871687416717E-2</v>
      </c>
      <c r="P559" s="1">
        <f t="shared" si="109"/>
        <v>1.2770516292596179E-2</v>
      </c>
      <c r="Q559" s="1">
        <f t="shared" si="110"/>
        <v>5.7637396598724244E-3</v>
      </c>
      <c r="R559" s="1">
        <f t="shared" si="111"/>
        <v>-1.0476062593849367E-3</v>
      </c>
      <c r="S559" s="1">
        <f t="shared" si="112"/>
        <v>7.7972844840550337E-3</v>
      </c>
      <c r="T559" s="1">
        <f t="shared" si="113"/>
        <v>1.6149117434074434E-3</v>
      </c>
      <c r="U559" s="1">
        <f t="shared" si="114"/>
        <v>2.0394608756841404E-2</v>
      </c>
      <c r="V559" s="1">
        <f t="shared" si="115"/>
        <v>-9.6844485431801797E-4</v>
      </c>
      <c r="W559" s="1">
        <f t="shared" si="116"/>
        <v>6.0335297824283263E-3</v>
      </c>
      <c r="X559" s="1">
        <f t="shared" si="117"/>
        <v>2.2794753844330717E-3</v>
      </c>
      <c r="Y559" s="1">
        <f t="shared" si="118"/>
        <v>-6.3719297771634209E-2</v>
      </c>
      <c r="Z559" s="1">
        <f t="shared" si="119"/>
        <v>-6.6400997241879978E-3</v>
      </c>
      <c r="AA559" s="24">
        <f t="shared" si="120"/>
        <v>1.8898864360001877E-3</v>
      </c>
    </row>
    <row r="560" spans="1:27" x14ac:dyDescent="0.2">
      <c r="A560" s="18">
        <v>42817</v>
      </c>
      <c r="B560" s="1">
        <v>134.87925720214841</v>
      </c>
      <c r="C560" s="2">
        <v>61.668781280517578</v>
      </c>
      <c r="D560" s="2">
        <v>847.3800048828125</v>
      </c>
      <c r="E560" s="2">
        <v>817.58001708984375</v>
      </c>
      <c r="F560" s="2">
        <v>139.5299987792969</v>
      </c>
      <c r="G560" s="2">
        <v>141.8399963378906</v>
      </c>
      <c r="H560" s="2">
        <v>106.0340576171875</v>
      </c>
      <c r="I560" s="2">
        <v>80.906227111816406</v>
      </c>
      <c r="J560" s="2">
        <v>89.050003051757812</v>
      </c>
      <c r="K560" s="2">
        <v>801.9000244140625</v>
      </c>
      <c r="L560" s="2">
        <v>1038.589965820312</v>
      </c>
      <c r="M560" s="2">
        <v>0.74800002574920654</v>
      </c>
      <c r="N560" s="3">
        <v>2345.9599609375</v>
      </c>
      <c r="O560" s="1">
        <f t="shared" si="108"/>
        <v>-3.5358653147126162E-3</v>
      </c>
      <c r="P560" s="1">
        <f t="shared" si="109"/>
        <v>-2.460327436063281E-3</v>
      </c>
      <c r="Q560" s="1">
        <f t="shared" si="110"/>
        <v>-8.0182142506290965E-4</v>
      </c>
      <c r="R560" s="1">
        <f t="shared" si="111"/>
        <v>-1.4477042125432105E-2</v>
      </c>
      <c r="S560" s="1">
        <f t="shared" si="112"/>
        <v>-4.2981273850362101E-4</v>
      </c>
      <c r="T560" s="1">
        <f t="shared" si="113"/>
        <v>-5.6782165667780271E-3</v>
      </c>
      <c r="U560" s="1">
        <f t="shared" si="114"/>
        <v>-9.068126202694704E-3</v>
      </c>
      <c r="V560" s="1">
        <f t="shared" si="115"/>
        <v>7.6326847432677258E-3</v>
      </c>
      <c r="W560" s="1">
        <f t="shared" si="116"/>
        <v>-1.0995089445837714E-2</v>
      </c>
      <c r="X560" s="1">
        <f t="shared" si="117"/>
        <v>1.320362884055104E-2</v>
      </c>
      <c r="Y560" s="1">
        <f t="shared" si="118"/>
        <v>-1.0055901672629597E-2</v>
      </c>
      <c r="Z560" s="1">
        <f t="shared" si="119"/>
        <v>0</v>
      </c>
      <c r="AA560" s="24">
        <f t="shared" si="120"/>
        <v>-1.060269661328106E-3</v>
      </c>
    </row>
    <row r="561" spans="1:27" x14ac:dyDescent="0.2">
      <c r="A561" s="18">
        <v>42818</v>
      </c>
      <c r="B561" s="1">
        <v>134.61128234863281</v>
      </c>
      <c r="C561" s="2">
        <v>61.773365020751953</v>
      </c>
      <c r="D561" s="2">
        <v>845.6099853515625</v>
      </c>
      <c r="E561" s="2">
        <v>814.42999267578125</v>
      </c>
      <c r="F561" s="2">
        <v>140.3399963378906</v>
      </c>
      <c r="G561" s="2">
        <v>142.02000427246091</v>
      </c>
      <c r="H561" s="2">
        <v>106.41029357910161</v>
      </c>
      <c r="I561" s="2">
        <v>83.698112487792969</v>
      </c>
      <c r="J561" s="2">
        <v>89.980003356933594</v>
      </c>
      <c r="K561" s="2">
        <v>815.0999755859375</v>
      </c>
      <c r="L561" s="2">
        <v>937.52001953125</v>
      </c>
      <c r="M561" s="2">
        <v>0.74800002574920654</v>
      </c>
      <c r="N561" s="3">
        <v>2343.97998046875</v>
      </c>
      <c r="O561" s="1">
        <f t="shared" si="108"/>
        <v>-1.986775869576296E-3</v>
      </c>
      <c r="P561" s="1">
        <f t="shared" si="109"/>
        <v>1.695894390366659E-3</v>
      </c>
      <c r="Q561" s="1">
        <f t="shared" si="110"/>
        <v>-2.0888143702361139E-3</v>
      </c>
      <c r="R561" s="1">
        <f t="shared" si="111"/>
        <v>-3.8528637542719624E-3</v>
      </c>
      <c r="S561" s="1">
        <f t="shared" si="112"/>
        <v>5.8051857355414516E-3</v>
      </c>
      <c r="T561" s="1">
        <f t="shared" si="113"/>
        <v>1.2690915060480368E-3</v>
      </c>
      <c r="U561" s="1">
        <f t="shared" si="114"/>
        <v>3.5482558186390456E-3</v>
      </c>
      <c r="V561" s="1">
        <f t="shared" si="115"/>
        <v>3.4507669874632052E-2</v>
      </c>
      <c r="W561" s="1">
        <f t="shared" si="116"/>
        <v>1.0443574096625774E-2</v>
      </c>
      <c r="X561" s="1">
        <f t="shared" si="117"/>
        <v>1.6460843958098215E-2</v>
      </c>
      <c r="Y561" s="1">
        <f t="shared" si="118"/>
        <v>-9.7314579974045579E-2</v>
      </c>
      <c r="Z561" s="1">
        <f t="shared" si="119"/>
        <v>0</v>
      </c>
      <c r="AA561" s="24">
        <f t="shared" si="120"/>
        <v>-8.4399584891414747E-4</v>
      </c>
    </row>
    <row r="562" spans="1:27" x14ac:dyDescent="0.2">
      <c r="A562" s="18">
        <v>42821</v>
      </c>
      <c r="B562" s="1">
        <v>134.84101867675781</v>
      </c>
      <c r="C562" s="2">
        <v>61.887432098388672</v>
      </c>
      <c r="D562" s="2">
        <v>846.82000732421875</v>
      </c>
      <c r="E562" s="2">
        <v>819.510009765625</v>
      </c>
      <c r="F562" s="2">
        <v>140.32000732421881</v>
      </c>
      <c r="G562" s="2">
        <v>144.05999755859381</v>
      </c>
      <c r="H562" s="2">
        <v>107.1826095581055</v>
      </c>
      <c r="I562" s="2">
        <v>88.026985168457031</v>
      </c>
      <c r="J562" s="2">
        <v>90.800003051757812</v>
      </c>
      <c r="K562" s="2">
        <v>798.45001220703125</v>
      </c>
      <c r="L562" s="2">
        <v>1047.150024414062</v>
      </c>
      <c r="M562" s="2">
        <v>0.75800001621246338</v>
      </c>
      <c r="N562" s="3">
        <v>2341.590087890625</v>
      </c>
      <c r="O562" s="1">
        <f t="shared" si="108"/>
        <v>1.7066647320838069E-3</v>
      </c>
      <c r="P562" s="1">
        <f t="shared" si="109"/>
        <v>1.8465414276589431E-3</v>
      </c>
      <c r="Q562" s="1">
        <f t="shared" si="110"/>
        <v>1.4309457002843473E-3</v>
      </c>
      <c r="R562" s="1">
        <f t="shared" si="111"/>
        <v>6.2375122914537506E-3</v>
      </c>
      <c r="S562" s="1">
        <f t="shared" si="112"/>
        <v>-1.4243276466718857E-4</v>
      </c>
      <c r="T562" s="1">
        <f t="shared" si="113"/>
        <v>1.4364126353772155E-2</v>
      </c>
      <c r="U562" s="1">
        <f t="shared" si="114"/>
        <v>7.2579066651083934E-3</v>
      </c>
      <c r="V562" s="1">
        <f t="shared" si="115"/>
        <v>5.1720075303913315E-2</v>
      </c>
      <c r="W562" s="1">
        <f t="shared" si="116"/>
        <v>9.1131325209161673E-3</v>
      </c>
      <c r="X562" s="1">
        <f t="shared" si="117"/>
        <v>-2.0426897163059454E-2</v>
      </c>
      <c r="Y562" s="1">
        <f t="shared" si="118"/>
        <v>0.11693617480043339</v>
      </c>
      <c r="Z562" s="1">
        <f t="shared" si="119"/>
        <v>1.3368970747348108E-2</v>
      </c>
      <c r="AA562" s="24">
        <f t="shared" si="120"/>
        <v>-1.0195874529811411E-3</v>
      </c>
    </row>
    <row r="563" spans="1:27" x14ac:dyDescent="0.2">
      <c r="A563" s="18">
        <v>42822</v>
      </c>
      <c r="B563" s="1">
        <v>137.63584899902341</v>
      </c>
      <c r="C563" s="2">
        <v>62.068058013916023</v>
      </c>
      <c r="D563" s="2">
        <v>856</v>
      </c>
      <c r="E563" s="2">
        <v>820.91998291015625</v>
      </c>
      <c r="F563" s="2">
        <v>141.75999450683591</v>
      </c>
      <c r="G563" s="2">
        <v>145.16999816894531</v>
      </c>
      <c r="H563" s="2">
        <v>106.6281356811523</v>
      </c>
      <c r="I563" s="2">
        <v>87.190399169921875</v>
      </c>
      <c r="J563" s="2">
        <v>89.669998168945312</v>
      </c>
      <c r="K563" s="2">
        <v>794.5999755859375</v>
      </c>
      <c r="L563" s="2">
        <v>1039.969970703125</v>
      </c>
      <c r="M563" s="2">
        <v>0.77300000190734863</v>
      </c>
      <c r="N563" s="3">
        <v>2358.570068359375</v>
      </c>
      <c r="O563" s="1">
        <f t="shared" si="108"/>
        <v>2.0726855594033866E-2</v>
      </c>
      <c r="P563" s="1">
        <f t="shared" si="109"/>
        <v>2.9186202982245391E-3</v>
      </c>
      <c r="Q563" s="1">
        <f t="shared" si="110"/>
        <v>1.0840547691814972E-2</v>
      </c>
      <c r="R563" s="1">
        <f t="shared" si="111"/>
        <v>1.7205075322197505E-3</v>
      </c>
      <c r="S563" s="1">
        <f t="shared" si="112"/>
        <v>1.0262165817094937E-2</v>
      </c>
      <c r="T563" s="1">
        <f t="shared" si="113"/>
        <v>7.7051272328394482E-3</v>
      </c>
      <c r="U563" s="1">
        <f t="shared" si="114"/>
        <v>-5.1731701554869058E-3</v>
      </c>
      <c r="V563" s="1">
        <f t="shared" si="115"/>
        <v>-9.5037447543407927E-3</v>
      </c>
      <c r="W563" s="1">
        <f t="shared" si="116"/>
        <v>-1.2444987277900998E-2</v>
      </c>
      <c r="X563" s="1">
        <f t="shared" si="117"/>
        <v>-4.8218881110060341E-3</v>
      </c>
      <c r="Y563" s="1">
        <f t="shared" si="118"/>
        <v>-6.8567574306792611E-3</v>
      </c>
      <c r="Z563" s="1">
        <f t="shared" si="119"/>
        <v>1.9788898910367392E-2</v>
      </c>
      <c r="AA563" s="24">
        <f t="shared" si="120"/>
        <v>7.2514743535005977E-3</v>
      </c>
    </row>
    <row r="564" spans="1:27" x14ac:dyDescent="0.2">
      <c r="A564" s="18">
        <v>42823</v>
      </c>
      <c r="B564" s="1">
        <v>137.94209289550781</v>
      </c>
      <c r="C564" s="2">
        <v>62.239173889160163</v>
      </c>
      <c r="D564" s="2">
        <v>874.32000732421875</v>
      </c>
      <c r="E564" s="2">
        <v>831.40997314453125</v>
      </c>
      <c r="F564" s="2">
        <v>142.6499938964844</v>
      </c>
      <c r="G564" s="2">
        <v>146.4700012207031</v>
      </c>
      <c r="H564" s="2">
        <v>106.2815780639648</v>
      </c>
      <c r="I564" s="2">
        <v>86.762374877929688</v>
      </c>
      <c r="J564" s="2">
        <v>108.0100021362305</v>
      </c>
      <c r="K564" s="2">
        <v>792.20001220703125</v>
      </c>
      <c r="L564" s="2">
        <v>1026.430053710938</v>
      </c>
      <c r="M564" s="2">
        <v>0.75499999523162842</v>
      </c>
      <c r="N564" s="3">
        <v>2361.1298828125</v>
      </c>
      <c r="O564" s="1">
        <f t="shared" si="108"/>
        <v>2.2250300246018373E-3</v>
      </c>
      <c r="P564" s="1">
        <f t="shared" si="109"/>
        <v>2.7569071873616569E-3</v>
      </c>
      <c r="Q564" s="1">
        <f t="shared" si="110"/>
        <v>2.1401877715208739E-2</v>
      </c>
      <c r="R564" s="1">
        <f t="shared" si="111"/>
        <v>1.2778334615741738E-2</v>
      </c>
      <c r="S564" s="1">
        <f t="shared" si="112"/>
        <v>6.2782126420410922E-3</v>
      </c>
      <c r="T564" s="1">
        <f t="shared" si="113"/>
        <v>8.9550393893707003E-3</v>
      </c>
      <c r="U564" s="1">
        <f t="shared" si="114"/>
        <v>-3.2501517068984631E-3</v>
      </c>
      <c r="V564" s="1">
        <f t="shared" si="115"/>
        <v>-4.9090759540856288E-3</v>
      </c>
      <c r="W564" s="1">
        <f t="shared" si="116"/>
        <v>0.20452776114404703</v>
      </c>
      <c r="X564" s="1">
        <f t="shared" si="117"/>
        <v>-3.0203416217531309E-3</v>
      </c>
      <c r="Y564" s="1">
        <f t="shared" si="118"/>
        <v>-1.3019526884062493E-2</v>
      </c>
      <c r="Z564" s="1">
        <f t="shared" si="119"/>
        <v>-2.328590767309946E-2</v>
      </c>
      <c r="AA564" s="24">
        <f t="shared" si="120"/>
        <v>1.0853247429301049E-3</v>
      </c>
    </row>
    <row r="565" spans="1:27" x14ac:dyDescent="0.2">
      <c r="A565" s="18">
        <v>42824</v>
      </c>
      <c r="B565" s="1">
        <v>137.76023864746091</v>
      </c>
      <c r="C565" s="2">
        <v>62.467327117919922</v>
      </c>
      <c r="D565" s="2">
        <v>876.34002685546875</v>
      </c>
      <c r="E565" s="2">
        <v>831.5</v>
      </c>
      <c r="F565" s="2">
        <v>142.4100036621094</v>
      </c>
      <c r="G565" s="2">
        <v>148.05999755859381</v>
      </c>
      <c r="H565" s="2">
        <v>108.3212890625</v>
      </c>
      <c r="I565" s="2">
        <v>86.82073974609375</v>
      </c>
      <c r="J565" s="2">
        <v>107.2900009155273</v>
      </c>
      <c r="K565" s="2">
        <v>797.5</v>
      </c>
      <c r="L565" s="2">
        <v>1071.7900390625</v>
      </c>
      <c r="M565" s="2">
        <v>0.75800001621246338</v>
      </c>
      <c r="N565" s="3">
        <v>2368.06005859375</v>
      </c>
      <c r="O565" s="1">
        <f t="shared" si="108"/>
        <v>-1.3183376026102422E-3</v>
      </c>
      <c r="P565" s="1">
        <f t="shared" si="109"/>
        <v>3.6657496316720994E-3</v>
      </c>
      <c r="Q565" s="1">
        <f t="shared" si="110"/>
        <v>2.3103892331506337E-3</v>
      </c>
      <c r="R565" s="1">
        <f t="shared" si="111"/>
        <v>1.0828214524338797E-4</v>
      </c>
      <c r="S565" s="1">
        <f t="shared" si="112"/>
        <v>-1.6823711506721573E-3</v>
      </c>
      <c r="T565" s="1">
        <f t="shared" si="113"/>
        <v>1.0855440190069343E-2</v>
      </c>
      <c r="U565" s="1">
        <f t="shared" si="114"/>
        <v>1.9191576147915335E-2</v>
      </c>
      <c r="V565" s="1">
        <f t="shared" si="115"/>
        <v>6.7269790904389559E-4</v>
      </c>
      <c r="W565" s="1">
        <f t="shared" si="116"/>
        <v>-6.6660606097856956E-3</v>
      </c>
      <c r="X565" s="1">
        <f t="shared" si="117"/>
        <v>6.6902142278479904E-3</v>
      </c>
      <c r="Y565" s="1">
        <f t="shared" si="118"/>
        <v>4.4191988716199671E-2</v>
      </c>
      <c r="Z565" s="1">
        <f t="shared" si="119"/>
        <v>3.9735377480560885E-3</v>
      </c>
      <c r="AA565" s="24">
        <f t="shared" si="120"/>
        <v>2.9351099368557509E-3</v>
      </c>
    </row>
    <row r="566" spans="1:27" x14ac:dyDescent="0.2">
      <c r="A566" s="18">
        <v>42825</v>
      </c>
      <c r="B566" s="1">
        <v>137.50184631347659</v>
      </c>
      <c r="C566" s="2">
        <v>62.609928131103523</v>
      </c>
      <c r="D566" s="2">
        <v>886.53997802734375</v>
      </c>
      <c r="E566" s="2">
        <v>829.55999755859375</v>
      </c>
      <c r="F566" s="2">
        <v>142.05000305175781</v>
      </c>
      <c r="G566" s="2">
        <v>147.80999755859381</v>
      </c>
      <c r="H566" s="2">
        <v>107.8559112548828</v>
      </c>
      <c r="I566" s="2">
        <v>86.567817687988281</v>
      </c>
      <c r="J566" s="2">
        <v>109.34999847412109</v>
      </c>
      <c r="K566" s="2">
        <v>798.1500244140625</v>
      </c>
      <c r="L566" s="2">
        <v>1080.5</v>
      </c>
      <c r="M566" s="2">
        <v>0.73799997568130493</v>
      </c>
      <c r="N566" s="3">
        <v>2362.719970703125</v>
      </c>
      <c r="O566" s="1">
        <f t="shared" si="108"/>
        <v>-1.8756670032022971E-3</v>
      </c>
      <c r="P566" s="1">
        <f t="shared" si="109"/>
        <v>2.2828095864324549E-3</v>
      </c>
      <c r="Q566" s="1">
        <f t="shared" si="110"/>
        <v>1.16392619979655E-2</v>
      </c>
      <c r="R566" s="1">
        <f t="shared" si="111"/>
        <v>-2.3331358285102466E-3</v>
      </c>
      <c r="S566" s="1">
        <f t="shared" si="112"/>
        <v>-2.5279165865745856E-3</v>
      </c>
      <c r="T566" s="1">
        <f t="shared" si="113"/>
        <v>-1.6885046881151E-3</v>
      </c>
      <c r="U566" s="1">
        <f t="shared" si="114"/>
        <v>-4.296272797757128E-3</v>
      </c>
      <c r="V566" s="1">
        <f t="shared" si="115"/>
        <v>-2.9131525352713572E-3</v>
      </c>
      <c r="W566" s="1">
        <f t="shared" si="116"/>
        <v>1.920027533801294E-2</v>
      </c>
      <c r="X566" s="1">
        <f t="shared" si="117"/>
        <v>8.150776351880662E-4</v>
      </c>
      <c r="Y566" s="1">
        <f t="shared" si="118"/>
        <v>8.1265552207581138E-3</v>
      </c>
      <c r="Z566" s="1">
        <f t="shared" si="119"/>
        <v>-2.6385277181250832E-2</v>
      </c>
      <c r="AA566" s="24">
        <f t="shared" si="120"/>
        <v>-2.2550474897145012E-3</v>
      </c>
    </row>
    <row r="567" spans="1:27" x14ac:dyDescent="0.2">
      <c r="A567" s="18">
        <v>42828</v>
      </c>
      <c r="B567" s="1">
        <v>137.54014587402341</v>
      </c>
      <c r="C567" s="2">
        <v>62.315227508544922</v>
      </c>
      <c r="D567" s="2">
        <v>891.510009765625</v>
      </c>
      <c r="E567" s="2">
        <v>838.54998779296875</v>
      </c>
      <c r="F567" s="2">
        <v>142.2799987792969</v>
      </c>
      <c r="G567" s="2">
        <v>146.91999816894531</v>
      </c>
      <c r="H567" s="2">
        <v>107.3113098144531</v>
      </c>
      <c r="I567" s="2">
        <v>86.8985595703125</v>
      </c>
      <c r="J567" s="2">
        <v>107.4499969482422</v>
      </c>
      <c r="K567" s="2">
        <v>802.54998779296875</v>
      </c>
      <c r="L567" s="2">
        <v>1133.25</v>
      </c>
      <c r="M567" s="2">
        <v>0.74000000953674316</v>
      </c>
      <c r="N567" s="3">
        <v>2358.840087890625</v>
      </c>
      <c r="O567" s="1">
        <f t="shared" si="108"/>
        <v>2.7853851838099963E-4</v>
      </c>
      <c r="P567" s="1">
        <f t="shared" si="109"/>
        <v>-4.7069311745815412E-3</v>
      </c>
      <c r="Q567" s="1">
        <f t="shared" si="110"/>
        <v>5.6060999632978614E-3</v>
      </c>
      <c r="R567" s="1">
        <f t="shared" si="111"/>
        <v>1.0837058513950337E-2</v>
      </c>
      <c r="S567" s="1">
        <f t="shared" si="112"/>
        <v>1.6191180753111212E-3</v>
      </c>
      <c r="T567" s="1">
        <f t="shared" si="113"/>
        <v>-6.0212394584181483E-3</v>
      </c>
      <c r="U567" s="1">
        <f t="shared" si="114"/>
        <v>-5.0493425357346355E-3</v>
      </c>
      <c r="V567" s="1">
        <f t="shared" si="115"/>
        <v>3.8206101430937611E-3</v>
      </c>
      <c r="W567" s="1">
        <f t="shared" si="116"/>
        <v>-1.7375414287989721E-2</v>
      </c>
      <c r="X567" s="1">
        <f t="shared" si="117"/>
        <v>5.5127021791878672E-3</v>
      </c>
      <c r="Y567" s="1">
        <f t="shared" si="118"/>
        <v>4.8819990745025521E-2</v>
      </c>
      <c r="Z567" s="1">
        <f t="shared" si="119"/>
        <v>2.7100730641513859E-3</v>
      </c>
      <c r="AA567" s="24">
        <f t="shared" si="120"/>
        <v>-1.6421255420062675E-3</v>
      </c>
    </row>
    <row r="568" spans="1:27" x14ac:dyDescent="0.2">
      <c r="A568" s="18">
        <v>42829</v>
      </c>
      <c r="B568" s="1">
        <v>138.56425476074219</v>
      </c>
      <c r="C568" s="2">
        <v>62.486347198486328</v>
      </c>
      <c r="D568" s="2">
        <v>906.83001708984375</v>
      </c>
      <c r="E568" s="2">
        <v>834.57000732421875</v>
      </c>
      <c r="F568" s="2">
        <v>141.72999572753909</v>
      </c>
      <c r="G568" s="2">
        <v>145.5</v>
      </c>
      <c r="H568" s="2">
        <v>99.7862548828125</v>
      </c>
      <c r="I568" s="2">
        <v>85.283729553222656</v>
      </c>
      <c r="J568" s="2">
        <v>112.2900009155273</v>
      </c>
      <c r="K568" s="2">
        <v>806.95001220703125</v>
      </c>
      <c r="L568" s="2">
        <v>1124.780029296875</v>
      </c>
      <c r="M568" s="2">
        <v>0.77999997138977051</v>
      </c>
      <c r="N568" s="3">
        <v>2360.159912109375</v>
      </c>
      <c r="O568" s="1">
        <f t="shared" si="108"/>
        <v>7.4458906540406655E-3</v>
      </c>
      <c r="P568" s="1">
        <f t="shared" si="109"/>
        <v>2.7460333016988692E-3</v>
      </c>
      <c r="Q568" s="1">
        <f t="shared" si="110"/>
        <v>1.7184335740937362E-2</v>
      </c>
      <c r="R568" s="1">
        <f t="shared" si="111"/>
        <v>-4.74626501304376E-3</v>
      </c>
      <c r="S568" s="1">
        <f t="shared" si="112"/>
        <v>-3.8656385751799638E-3</v>
      </c>
      <c r="T568" s="1">
        <f t="shared" si="113"/>
        <v>-9.6651115344585925E-3</v>
      </c>
      <c r="U568" s="1">
        <f t="shared" si="114"/>
        <v>-7.012359596254869E-2</v>
      </c>
      <c r="V568" s="1">
        <f t="shared" si="115"/>
        <v>-1.858293192746463E-2</v>
      </c>
      <c r="W568" s="1">
        <f t="shared" si="116"/>
        <v>4.5044244809206324E-2</v>
      </c>
      <c r="X568" s="1">
        <f t="shared" si="117"/>
        <v>5.4825549573087606E-3</v>
      </c>
      <c r="Y568" s="1">
        <f t="shared" si="118"/>
        <v>-7.4740531243105979E-3</v>
      </c>
      <c r="Z568" s="1">
        <f t="shared" si="119"/>
        <v>5.4054001807470664E-2</v>
      </c>
      <c r="AA568" s="24">
        <f t="shared" si="120"/>
        <v>5.5952254903823828E-4</v>
      </c>
    </row>
    <row r="569" spans="1:27" x14ac:dyDescent="0.2">
      <c r="A569" s="18">
        <v>42830</v>
      </c>
      <c r="B569" s="1">
        <v>137.84638977050781</v>
      </c>
      <c r="C569" s="2">
        <v>62.324733734130859</v>
      </c>
      <c r="D569" s="2">
        <v>909.280029296875</v>
      </c>
      <c r="E569" s="2">
        <v>831.40997314453125</v>
      </c>
      <c r="F569" s="2">
        <v>141.8500061035156</v>
      </c>
      <c r="G569" s="2">
        <v>143.6199951171875</v>
      </c>
      <c r="H569" s="2">
        <v>99.043663024902344</v>
      </c>
      <c r="I569" s="2">
        <v>86.061958312988281</v>
      </c>
      <c r="J569" s="2">
        <v>114.11000061035161</v>
      </c>
      <c r="K569" s="2">
        <v>807.75</v>
      </c>
      <c r="L569" s="2">
        <v>1182.680053710938</v>
      </c>
      <c r="M569" s="2">
        <v>0.77999997138977051</v>
      </c>
      <c r="N569" s="3">
        <v>2352.949951171875</v>
      </c>
      <c r="O569" s="1">
        <f t="shared" si="108"/>
        <v>-5.1807372072538715E-3</v>
      </c>
      <c r="P569" s="1">
        <f t="shared" si="109"/>
        <v>-2.5863804111018185E-3</v>
      </c>
      <c r="Q569" s="1">
        <f t="shared" si="110"/>
        <v>2.7017325858860186E-3</v>
      </c>
      <c r="R569" s="1">
        <f t="shared" si="111"/>
        <v>-3.7864219321984693E-3</v>
      </c>
      <c r="S569" s="1">
        <f t="shared" si="112"/>
        <v>8.4675354261087854E-4</v>
      </c>
      <c r="T569" s="1">
        <f t="shared" si="113"/>
        <v>-1.2920995758161524E-2</v>
      </c>
      <c r="U569" s="1">
        <f t="shared" si="114"/>
        <v>-7.4418251169185989E-3</v>
      </c>
      <c r="V569" s="1">
        <f t="shared" si="115"/>
        <v>9.1251726893575302E-3</v>
      </c>
      <c r="W569" s="1">
        <f t="shared" si="116"/>
        <v>1.620802992239212E-2</v>
      </c>
      <c r="X569" s="1">
        <f t="shared" si="117"/>
        <v>9.9137218026768004E-4</v>
      </c>
      <c r="Y569" s="1">
        <f t="shared" si="118"/>
        <v>5.1476753592662572E-2</v>
      </c>
      <c r="Z569" s="1">
        <f t="shared" si="119"/>
        <v>0</v>
      </c>
      <c r="AA569" s="24">
        <f t="shared" si="120"/>
        <v>-3.0548611983906016E-3</v>
      </c>
    </row>
    <row r="570" spans="1:27" x14ac:dyDescent="0.2">
      <c r="A570" s="18">
        <v>42831</v>
      </c>
      <c r="B570" s="1">
        <v>137.50184631347659</v>
      </c>
      <c r="C570" s="2">
        <v>62.486347198486328</v>
      </c>
      <c r="D570" s="2">
        <v>898.280029296875</v>
      </c>
      <c r="E570" s="2">
        <v>827.8800048828125</v>
      </c>
      <c r="F570" s="2">
        <v>141.16999816894531</v>
      </c>
      <c r="G570" s="2">
        <v>143.74000549316409</v>
      </c>
      <c r="H570" s="2">
        <v>99.7664794921875</v>
      </c>
      <c r="I570" s="2">
        <v>86.305160522460938</v>
      </c>
      <c r="J570" s="2">
        <v>114.2600021362305</v>
      </c>
      <c r="K570" s="2">
        <v>803.95001220703125</v>
      </c>
      <c r="L570" s="2">
        <v>1176.900024414062</v>
      </c>
      <c r="M570" s="2">
        <v>0.78799998760223389</v>
      </c>
      <c r="N570" s="3">
        <v>2357.489990234375</v>
      </c>
      <c r="O570" s="1">
        <f t="shared" si="108"/>
        <v>-2.4994739260478793E-3</v>
      </c>
      <c r="P570" s="1">
        <f t="shared" si="109"/>
        <v>2.5930871208352801E-3</v>
      </c>
      <c r="Q570" s="1">
        <f t="shared" si="110"/>
        <v>-1.2097483333606274E-2</v>
      </c>
      <c r="R570" s="1">
        <f t="shared" si="111"/>
        <v>-4.2457612678951095E-3</v>
      </c>
      <c r="S570" s="1">
        <f t="shared" si="112"/>
        <v>-4.7938519937323898E-3</v>
      </c>
      <c r="T570" s="1">
        <f t="shared" si="113"/>
        <v>8.3561050032532336E-4</v>
      </c>
      <c r="U570" s="1">
        <f t="shared" si="114"/>
        <v>7.2979577411571572E-3</v>
      </c>
      <c r="V570" s="1">
        <f t="shared" si="115"/>
        <v>2.8258967636802801E-3</v>
      </c>
      <c r="W570" s="1">
        <f t="shared" si="116"/>
        <v>1.3145344411231719E-3</v>
      </c>
      <c r="X570" s="1">
        <f t="shared" si="117"/>
        <v>-4.7044107619544917E-3</v>
      </c>
      <c r="Y570" s="1">
        <f t="shared" si="118"/>
        <v>-4.8872298799153002E-3</v>
      </c>
      <c r="Z570" s="1">
        <f t="shared" si="119"/>
        <v>1.0256431417823286E-2</v>
      </c>
      <c r="AA570" s="24">
        <f t="shared" si="120"/>
        <v>1.9295094059432749E-3</v>
      </c>
    </row>
    <row r="571" spans="1:27" x14ac:dyDescent="0.2">
      <c r="A571" s="18">
        <v>42832</v>
      </c>
      <c r="B571" s="1">
        <v>137.195556640625</v>
      </c>
      <c r="C571" s="2">
        <v>62.438808441162109</v>
      </c>
      <c r="D571" s="2">
        <v>894.8800048828125</v>
      </c>
      <c r="E571" s="2">
        <v>824.66998291015625</v>
      </c>
      <c r="F571" s="2">
        <v>140.7799987792969</v>
      </c>
      <c r="G571" s="2">
        <v>143.11000061035159</v>
      </c>
      <c r="H571" s="2">
        <v>99.3406982421875</v>
      </c>
      <c r="I571" s="2">
        <v>85.507484436035156</v>
      </c>
      <c r="J571" s="2">
        <v>115.879997253418</v>
      </c>
      <c r="K571" s="2">
        <v>803.54998779296875</v>
      </c>
      <c r="L571" s="2">
        <v>1175.949951171875</v>
      </c>
      <c r="M571" s="2">
        <v>0.79799997806549072</v>
      </c>
      <c r="N571" s="3">
        <v>2355.5400390625</v>
      </c>
      <c r="O571" s="1">
        <f t="shared" si="108"/>
        <v>-2.2275313464032998E-3</v>
      </c>
      <c r="P571" s="1">
        <f t="shared" si="109"/>
        <v>-7.6078630701859051E-4</v>
      </c>
      <c r="Q571" s="1">
        <f t="shared" si="110"/>
        <v>-3.785038410264896E-3</v>
      </c>
      <c r="R571" s="1">
        <f t="shared" si="111"/>
        <v>-3.8774000503981609E-3</v>
      </c>
      <c r="S571" s="1">
        <f t="shared" si="112"/>
        <v>-2.7626223326976396E-3</v>
      </c>
      <c r="T571" s="1">
        <f t="shared" si="113"/>
        <v>-4.3829473962450072E-3</v>
      </c>
      <c r="U571" s="1">
        <f t="shared" si="114"/>
        <v>-4.2677786383485961E-3</v>
      </c>
      <c r="V571" s="1">
        <f t="shared" si="115"/>
        <v>-9.2425074189877998E-3</v>
      </c>
      <c r="W571" s="1">
        <f t="shared" si="116"/>
        <v>1.4178147093468541E-2</v>
      </c>
      <c r="X571" s="1">
        <f t="shared" si="117"/>
        <v>-4.9757373964620655E-4</v>
      </c>
      <c r="Y571" s="1">
        <f t="shared" si="118"/>
        <v>-8.0726758643756558E-4</v>
      </c>
      <c r="Z571" s="1">
        <f t="shared" si="119"/>
        <v>1.2690343427143036E-2</v>
      </c>
      <c r="AA571" s="24">
        <f t="shared" si="120"/>
        <v>-8.2713020201674592E-4</v>
      </c>
    </row>
    <row r="572" spans="1:27" x14ac:dyDescent="0.2">
      <c r="A572" s="18">
        <v>42835</v>
      </c>
      <c r="B572" s="1">
        <v>137.0328369140625</v>
      </c>
      <c r="C572" s="2">
        <v>62.296192169189453</v>
      </c>
      <c r="D572" s="2">
        <v>907.03997802734375</v>
      </c>
      <c r="E572" s="2">
        <v>824.72998046875</v>
      </c>
      <c r="F572" s="2">
        <v>141.03999328613281</v>
      </c>
      <c r="G572" s="2">
        <v>143.8500061035156</v>
      </c>
      <c r="H572" s="2">
        <v>96.805946350097656</v>
      </c>
      <c r="I572" s="2">
        <v>85.84796142578125</v>
      </c>
      <c r="J572" s="2">
        <v>114.05999755859381</v>
      </c>
      <c r="K572" s="2">
        <v>789.8499755859375</v>
      </c>
      <c r="L572" s="2">
        <v>1205.010009765625</v>
      </c>
      <c r="M572" s="2">
        <v>0.78799998760223389</v>
      </c>
      <c r="N572" s="3">
        <v>2357.159912109375</v>
      </c>
      <c r="O572" s="1">
        <f t="shared" si="108"/>
        <v>-1.1860422490849176E-3</v>
      </c>
      <c r="P572" s="1">
        <f t="shared" si="109"/>
        <v>-2.284096630496224E-3</v>
      </c>
      <c r="Q572" s="1">
        <f t="shared" si="110"/>
        <v>1.3588384004762366E-2</v>
      </c>
      <c r="R572" s="1">
        <f t="shared" si="111"/>
        <v>7.2753416320514575E-5</v>
      </c>
      <c r="S572" s="1">
        <f t="shared" si="112"/>
        <v>1.846814242721484E-3</v>
      </c>
      <c r="T572" s="1">
        <f t="shared" si="113"/>
        <v>5.1708859619030711E-3</v>
      </c>
      <c r="U572" s="1">
        <f t="shared" si="114"/>
        <v>-2.5515744674053376E-2</v>
      </c>
      <c r="V572" s="1">
        <f t="shared" si="115"/>
        <v>3.9818384553318431E-3</v>
      </c>
      <c r="W572" s="1">
        <f t="shared" si="116"/>
        <v>-1.5705900396632111E-2</v>
      </c>
      <c r="X572" s="1">
        <f t="shared" si="117"/>
        <v>-1.7049358988430519E-2</v>
      </c>
      <c r="Y572" s="1">
        <f t="shared" si="118"/>
        <v>2.4711985884085186E-2</v>
      </c>
      <c r="Z572" s="1">
        <f t="shared" si="119"/>
        <v>-1.253131671444252E-2</v>
      </c>
      <c r="AA572" s="24">
        <f t="shared" si="120"/>
        <v>6.876864837839225E-4</v>
      </c>
    </row>
    <row r="573" spans="1:27" x14ac:dyDescent="0.2">
      <c r="A573" s="18">
        <v>42836</v>
      </c>
      <c r="B573" s="1">
        <v>135.5588684082031</v>
      </c>
      <c r="C573" s="2">
        <v>62.248676300048828</v>
      </c>
      <c r="D573" s="2">
        <v>902.3599853515625</v>
      </c>
      <c r="E573" s="2">
        <v>823.3499755859375</v>
      </c>
      <c r="F573" s="2">
        <v>139.91999816894531</v>
      </c>
      <c r="G573" s="2">
        <v>144.3500061035156</v>
      </c>
      <c r="H573" s="2">
        <v>97.152488708496094</v>
      </c>
      <c r="I573" s="2">
        <v>85.604759216308594</v>
      </c>
      <c r="J573" s="2">
        <v>114.23000335693359</v>
      </c>
      <c r="K573" s="2">
        <v>802.95001220703125</v>
      </c>
      <c r="L573" s="2">
        <v>1200.369995117188</v>
      </c>
      <c r="M573" s="2">
        <v>0.80000001192092896</v>
      </c>
      <c r="N573" s="3">
        <v>2353.780029296875</v>
      </c>
      <c r="O573" s="1">
        <f t="shared" si="108"/>
        <v>-1.0756316070313687E-2</v>
      </c>
      <c r="P573" s="1">
        <f t="shared" si="109"/>
        <v>-7.6274114815200189E-4</v>
      </c>
      <c r="Q573" s="1">
        <f t="shared" si="110"/>
        <v>-5.1596321983066185E-3</v>
      </c>
      <c r="R573" s="1">
        <f t="shared" si="111"/>
        <v>-1.6732808500888874E-3</v>
      </c>
      <c r="S573" s="1">
        <f t="shared" si="112"/>
        <v>-7.9409754006108946E-3</v>
      </c>
      <c r="T573" s="1">
        <f t="shared" si="113"/>
        <v>3.4758427444221418E-3</v>
      </c>
      <c r="U573" s="1">
        <f t="shared" si="114"/>
        <v>3.5797631391896179E-3</v>
      </c>
      <c r="V573" s="1">
        <f t="shared" si="115"/>
        <v>-2.8329409974738873E-3</v>
      </c>
      <c r="W573" s="1">
        <f t="shared" si="116"/>
        <v>1.4904944939391207E-3</v>
      </c>
      <c r="X573" s="1">
        <f t="shared" si="117"/>
        <v>1.6585474490109053E-2</v>
      </c>
      <c r="Y573" s="1">
        <f t="shared" si="118"/>
        <v>-3.8506025766039675E-3</v>
      </c>
      <c r="Z573" s="1">
        <f t="shared" si="119"/>
        <v>1.5228457496819781E-2</v>
      </c>
      <c r="AA573" s="24">
        <f t="shared" si="120"/>
        <v>-1.4338793032820929E-3</v>
      </c>
    </row>
    <row r="574" spans="1:27" x14ac:dyDescent="0.2">
      <c r="A574" s="18">
        <v>42837</v>
      </c>
      <c r="B574" s="1">
        <v>135.72154235839841</v>
      </c>
      <c r="C574" s="2">
        <v>62.011013031005859</v>
      </c>
      <c r="D574" s="2">
        <v>896.22998046875</v>
      </c>
      <c r="E574" s="2">
        <v>824.32000732421875</v>
      </c>
      <c r="F574" s="2">
        <v>139.58000183105469</v>
      </c>
      <c r="G574" s="2">
        <v>143.83000183105469</v>
      </c>
      <c r="H574" s="2">
        <v>96.350479125976562</v>
      </c>
      <c r="I574" s="2">
        <v>85.799324035644531</v>
      </c>
      <c r="J574" s="2">
        <v>114.86000061035161</v>
      </c>
      <c r="K574" s="2">
        <v>796.1500244140625</v>
      </c>
      <c r="L574" s="2">
        <v>1169.280029296875</v>
      </c>
      <c r="M574" s="2">
        <v>0.7929999828338623</v>
      </c>
      <c r="N574" s="3">
        <v>2344.929931640625</v>
      </c>
      <c r="O574" s="1">
        <f t="shared" si="108"/>
        <v>1.2000244034602314E-3</v>
      </c>
      <c r="P574" s="1">
        <f t="shared" si="109"/>
        <v>-3.8179650262343268E-3</v>
      </c>
      <c r="Q574" s="1">
        <f t="shared" si="110"/>
        <v>-6.7933030966840224E-3</v>
      </c>
      <c r="R574" s="1">
        <f t="shared" si="111"/>
        <v>1.1781523860383558E-3</v>
      </c>
      <c r="S574" s="1">
        <f t="shared" si="112"/>
        <v>-2.4299338360489475E-3</v>
      </c>
      <c r="T574" s="1">
        <f t="shared" si="113"/>
        <v>-3.6023848318232909E-3</v>
      </c>
      <c r="U574" s="1">
        <f t="shared" si="114"/>
        <v>-8.2551625097936343E-3</v>
      </c>
      <c r="V574" s="1">
        <f t="shared" si="115"/>
        <v>2.2728271315419768E-3</v>
      </c>
      <c r="W574" s="1">
        <f t="shared" si="116"/>
        <v>5.5151644480782025E-3</v>
      </c>
      <c r="X574" s="1">
        <f t="shared" si="117"/>
        <v>-8.4687560739652445E-3</v>
      </c>
      <c r="Y574" s="1">
        <f t="shared" si="118"/>
        <v>-2.5900319023950402E-2</v>
      </c>
      <c r="Z574" s="1">
        <f t="shared" si="119"/>
        <v>-8.7500362284476108E-3</v>
      </c>
      <c r="AA574" s="24">
        <f t="shared" si="120"/>
        <v>-3.7599510345466269E-3</v>
      </c>
    </row>
    <row r="575" spans="1:27" x14ac:dyDescent="0.2">
      <c r="A575" s="18">
        <v>42838</v>
      </c>
      <c r="B575" s="1">
        <v>135.00372314453119</v>
      </c>
      <c r="C575" s="2">
        <v>61.744827270507812</v>
      </c>
      <c r="D575" s="2">
        <v>884.66998291015625</v>
      </c>
      <c r="E575" s="2">
        <v>823.55999755859375</v>
      </c>
      <c r="F575" s="2">
        <v>139.38999938964841</v>
      </c>
      <c r="G575" s="2">
        <v>142.91999816894531</v>
      </c>
      <c r="H575" s="2">
        <v>94.548439025878906</v>
      </c>
      <c r="I575" s="2">
        <v>85.332382202148438</v>
      </c>
      <c r="J575" s="2">
        <v>113.8000030517578</v>
      </c>
      <c r="K575" s="2">
        <v>795.75</v>
      </c>
      <c r="L575" s="2">
        <v>1167.5400390625</v>
      </c>
      <c r="M575" s="2">
        <v>0.79000002145767212</v>
      </c>
      <c r="N575" s="3">
        <v>2328.949951171875</v>
      </c>
      <c r="O575" s="1">
        <f t="shared" si="108"/>
        <v>-5.2889114093006562E-3</v>
      </c>
      <c r="P575" s="1">
        <f t="shared" si="109"/>
        <v>-4.2925562329542144E-3</v>
      </c>
      <c r="Q575" s="1">
        <f t="shared" si="110"/>
        <v>-1.2898472278898288E-2</v>
      </c>
      <c r="R575" s="1">
        <f t="shared" si="111"/>
        <v>-9.2198388838338197E-4</v>
      </c>
      <c r="S575" s="1">
        <f t="shared" si="112"/>
        <v>-1.3612440099853851E-3</v>
      </c>
      <c r="T575" s="1">
        <f t="shared" si="113"/>
        <v>-6.3269390984106444E-3</v>
      </c>
      <c r="U575" s="1">
        <f t="shared" si="114"/>
        <v>-1.8702969787431134E-2</v>
      </c>
      <c r="V575" s="1">
        <f t="shared" si="115"/>
        <v>-5.4422553877243596E-3</v>
      </c>
      <c r="W575" s="1">
        <f t="shared" si="116"/>
        <v>-9.2286048490433092E-3</v>
      </c>
      <c r="X575" s="1">
        <f t="shared" si="117"/>
        <v>-5.0244853582326332E-4</v>
      </c>
      <c r="Y575" s="1">
        <f t="shared" si="118"/>
        <v>-1.4880868489828281E-3</v>
      </c>
      <c r="Z575" s="1">
        <f t="shared" si="119"/>
        <v>-3.7830535197107551E-3</v>
      </c>
      <c r="AA575" s="24">
        <f t="shared" si="120"/>
        <v>-6.8146942273749067E-3</v>
      </c>
    </row>
    <row r="576" spans="1:27" x14ac:dyDescent="0.2">
      <c r="A576" s="18">
        <v>42842</v>
      </c>
      <c r="B576" s="1">
        <v>135.7502746582031</v>
      </c>
      <c r="C576" s="2">
        <v>62.248676300048828</v>
      </c>
      <c r="D576" s="2">
        <v>901.989990234375</v>
      </c>
      <c r="E576" s="2">
        <v>837.16998291015625</v>
      </c>
      <c r="F576" s="2">
        <v>141.41999816894531</v>
      </c>
      <c r="G576" s="2">
        <v>147.25</v>
      </c>
      <c r="H576" s="2">
        <v>98.251556396484375</v>
      </c>
      <c r="I576" s="2">
        <v>83.318717956542969</v>
      </c>
      <c r="J576" s="2">
        <v>114.80999755859381</v>
      </c>
      <c r="K576" s="2">
        <v>788.4000244140625</v>
      </c>
      <c r="L576" s="2">
        <v>1211.670043945312</v>
      </c>
      <c r="M576" s="2">
        <v>0.79000002145767212</v>
      </c>
      <c r="N576" s="3">
        <v>2349.010009765625</v>
      </c>
      <c r="O576" s="1">
        <f t="shared" si="108"/>
        <v>5.5298587052496906E-3</v>
      </c>
      <c r="P576" s="1">
        <f t="shared" si="109"/>
        <v>8.1601820235663869E-3</v>
      </c>
      <c r="Q576" s="1">
        <f t="shared" si="110"/>
        <v>1.9577930368162688E-2</v>
      </c>
      <c r="R576" s="1">
        <f t="shared" si="111"/>
        <v>1.6525797017714172E-2</v>
      </c>
      <c r="S576" s="1">
        <f t="shared" si="112"/>
        <v>1.456344636046869E-2</v>
      </c>
      <c r="T576" s="1">
        <f t="shared" si="113"/>
        <v>3.029668266533414E-2</v>
      </c>
      <c r="U576" s="1">
        <f t="shared" si="114"/>
        <v>3.9166351224390716E-2</v>
      </c>
      <c r="V576" s="1">
        <f t="shared" si="115"/>
        <v>-2.3597890901899232E-2</v>
      </c>
      <c r="W576" s="1">
        <f t="shared" si="116"/>
        <v>8.8751711753174423E-3</v>
      </c>
      <c r="X576" s="1">
        <f t="shared" si="117"/>
        <v>-9.2365385937008826E-3</v>
      </c>
      <c r="Y576" s="1">
        <f t="shared" si="118"/>
        <v>3.7797423134410923E-2</v>
      </c>
      <c r="Z576" s="1">
        <f t="shared" si="119"/>
        <v>0</v>
      </c>
      <c r="AA576" s="24">
        <f t="shared" si="120"/>
        <v>8.6133489402193675E-3</v>
      </c>
    </row>
    <row r="577" spans="1:27" x14ac:dyDescent="0.2">
      <c r="A577" s="18">
        <v>42843</v>
      </c>
      <c r="B577" s="1">
        <v>135.1473083496094</v>
      </c>
      <c r="C577" s="2">
        <v>62.163124084472663</v>
      </c>
      <c r="D577" s="2">
        <v>903.780029296875</v>
      </c>
      <c r="E577" s="2">
        <v>836.82000732421875</v>
      </c>
      <c r="F577" s="2">
        <v>140.96000671386719</v>
      </c>
      <c r="G577" s="2">
        <v>143.36000061035159</v>
      </c>
      <c r="H577" s="2">
        <v>98.310958862304688</v>
      </c>
      <c r="I577" s="2">
        <v>82.890701293945312</v>
      </c>
      <c r="J577" s="2">
        <v>114.65000152587891</v>
      </c>
      <c r="K577" s="2">
        <v>770.8499755859375</v>
      </c>
      <c r="L577" s="2">
        <v>1210.2900390625</v>
      </c>
      <c r="M577" s="2">
        <v>0.80500000715255737</v>
      </c>
      <c r="N577" s="3">
        <v>2342.18994140625</v>
      </c>
      <c r="O577" s="1">
        <f t="shared" si="108"/>
        <v>-4.4417317763213449E-3</v>
      </c>
      <c r="P577" s="1">
        <f t="shared" si="109"/>
        <v>-1.374362005125862E-3</v>
      </c>
      <c r="Q577" s="1">
        <f t="shared" si="110"/>
        <v>1.9845442653247947E-3</v>
      </c>
      <c r="R577" s="1">
        <f t="shared" si="111"/>
        <v>-4.1804602778627853E-4</v>
      </c>
      <c r="S577" s="1">
        <f t="shared" si="112"/>
        <v>-3.2526620070282286E-3</v>
      </c>
      <c r="T577" s="1">
        <f t="shared" si="113"/>
        <v>-2.6417652900838084E-2</v>
      </c>
      <c r="U577" s="1">
        <f t="shared" si="114"/>
        <v>6.0459567256732072E-4</v>
      </c>
      <c r="V577" s="1">
        <f t="shared" si="115"/>
        <v>-5.1371009191584216E-3</v>
      </c>
      <c r="W577" s="1">
        <f t="shared" si="116"/>
        <v>-1.3935723030849001E-3</v>
      </c>
      <c r="X577" s="1">
        <f t="shared" si="117"/>
        <v>-2.2260335216463423E-2</v>
      </c>
      <c r="Y577" s="1">
        <f t="shared" si="118"/>
        <v>-1.1389279529587792E-3</v>
      </c>
      <c r="Z577" s="1">
        <f t="shared" si="119"/>
        <v>1.8987323148685453E-2</v>
      </c>
      <c r="AA577" s="24">
        <f t="shared" si="120"/>
        <v>-2.9033798625895946E-3</v>
      </c>
    </row>
    <row r="578" spans="1:27" x14ac:dyDescent="0.2">
      <c r="A578" s="18">
        <v>42844</v>
      </c>
      <c r="B578" s="1">
        <v>134.6495666503906</v>
      </c>
      <c r="C578" s="2">
        <v>61.830387115478523</v>
      </c>
      <c r="D578" s="2">
        <v>899.20001220703125</v>
      </c>
      <c r="E578" s="2">
        <v>838.21002197265625</v>
      </c>
      <c r="F578" s="2">
        <v>142.27000427246091</v>
      </c>
      <c r="G578" s="2">
        <v>139.75999450683591</v>
      </c>
      <c r="H578" s="2">
        <v>98.697113037109375</v>
      </c>
      <c r="I578" s="2">
        <v>82.307029724121094</v>
      </c>
      <c r="J578" s="2">
        <v>114.629997253418</v>
      </c>
      <c r="K578" s="2">
        <v>775.45001220703125</v>
      </c>
      <c r="L578" s="2">
        <v>1229.079956054688</v>
      </c>
      <c r="M578" s="2">
        <v>0.7850000262260437</v>
      </c>
      <c r="N578" s="3">
        <v>2338.169921875</v>
      </c>
      <c r="O578" s="1">
        <f t="shared" si="108"/>
        <v>-3.6829568068881269E-3</v>
      </c>
      <c r="P578" s="1">
        <f t="shared" si="109"/>
        <v>-5.35264232444288E-3</v>
      </c>
      <c r="Q578" s="1">
        <f t="shared" si="110"/>
        <v>-5.0676236931312957E-3</v>
      </c>
      <c r="R578" s="1">
        <f t="shared" si="111"/>
        <v>1.6610676564512428E-3</v>
      </c>
      <c r="S578" s="1">
        <f t="shared" si="112"/>
        <v>9.2933988095849074E-3</v>
      </c>
      <c r="T578" s="1">
        <f t="shared" si="113"/>
        <v>-2.5111649610691567E-2</v>
      </c>
      <c r="U578" s="1">
        <f t="shared" si="114"/>
        <v>3.9278853474060682E-3</v>
      </c>
      <c r="V578" s="1">
        <f t="shared" si="115"/>
        <v>-7.0414601482789996E-3</v>
      </c>
      <c r="W578" s="1">
        <f t="shared" si="116"/>
        <v>-1.7448122280572242E-4</v>
      </c>
      <c r="X578" s="1">
        <f t="shared" si="117"/>
        <v>5.9674862382881333E-3</v>
      </c>
      <c r="Y578" s="1">
        <f t="shared" si="118"/>
        <v>1.5525135616866415E-2</v>
      </c>
      <c r="Z578" s="1">
        <f t="shared" si="119"/>
        <v>-2.4844696582373316E-2</v>
      </c>
      <c r="AA578" s="24">
        <f t="shared" si="120"/>
        <v>-1.7163507793208632E-3</v>
      </c>
    </row>
    <row r="579" spans="1:27" x14ac:dyDescent="0.2">
      <c r="A579" s="18">
        <v>42845</v>
      </c>
      <c r="B579" s="1">
        <v>136.3341369628906</v>
      </c>
      <c r="C579" s="2">
        <v>62.267696380615227</v>
      </c>
      <c r="D579" s="2">
        <v>902.05999755859375</v>
      </c>
      <c r="E579" s="2">
        <v>841.6500244140625</v>
      </c>
      <c r="F579" s="2">
        <v>143.80000305175781</v>
      </c>
      <c r="G579" s="2">
        <v>141.17999267578119</v>
      </c>
      <c r="H579" s="2">
        <v>100.2615280151367</v>
      </c>
      <c r="I579" s="2">
        <v>81.830368041992188</v>
      </c>
      <c r="J579" s="2">
        <v>117.2600021362305</v>
      </c>
      <c r="K579" s="2">
        <v>802.75</v>
      </c>
      <c r="L579" s="2">
        <v>1222.050048828125</v>
      </c>
      <c r="M579" s="2">
        <v>0.76999998092651367</v>
      </c>
      <c r="N579" s="3">
        <v>2355.840087890625</v>
      </c>
      <c r="O579" s="1">
        <f t="shared" si="108"/>
        <v>1.2510774110947365E-2</v>
      </c>
      <c r="P579" s="1">
        <f t="shared" si="109"/>
        <v>7.07272403648318E-3</v>
      </c>
      <c r="Q579" s="1">
        <f t="shared" si="110"/>
        <v>3.1805886485063439E-3</v>
      </c>
      <c r="R579" s="1">
        <f t="shared" si="111"/>
        <v>4.1039862936862459E-3</v>
      </c>
      <c r="S579" s="1">
        <f t="shared" si="112"/>
        <v>1.07541908578761E-2</v>
      </c>
      <c r="T579" s="1">
        <f t="shared" si="113"/>
        <v>1.0160262054645708E-2</v>
      </c>
      <c r="U579" s="1">
        <f t="shared" si="114"/>
        <v>1.5850666041661521E-2</v>
      </c>
      <c r="V579" s="1">
        <f t="shared" si="115"/>
        <v>-5.7912633188998974E-3</v>
      </c>
      <c r="W579" s="1">
        <f t="shared" si="116"/>
        <v>2.2943426204558248E-2</v>
      </c>
      <c r="X579" s="1">
        <f t="shared" si="117"/>
        <v>3.5205348330925146E-2</v>
      </c>
      <c r="Y579" s="1">
        <f t="shared" si="118"/>
        <v>-5.7196500454931298E-3</v>
      </c>
      <c r="Z579" s="1">
        <f t="shared" si="119"/>
        <v>-1.9108337322794822E-2</v>
      </c>
      <c r="AA579" s="24">
        <f t="shared" si="120"/>
        <v>7.5572634179876808E-3</v>
      </c>
    </row>
    <row r="580" spans="1:27" x14ac:dyDescent="0.2">
      <c r="A580" s="18">
        <v>42846</v>
      </c>
      <c r="B580" s="1">
        <v>136.17143249511719</v>
      </c>
      <c r="C580" s="2">
        <v>63.123283386230469</v>
      </c>
      <c r="D580" s="2">
        <v>898.530029296875</v>
      </c>
      <c r="E580" s="2">
        <v>843.19000244140625</v>
      </c>
      <c r="F580" s="2">
        <v>143.67999267578119</v>
      </c>
      <c r="G580" s="2">
        <v>142.8699951171875</v>
      </c>
      <c r="H580" s="2">
        <v>100.67738342285161</v>
      </c>
      <c r="I580" s="2">
        <v>81.275886535644531</v>
      </c>
      <c r="J580" s="2">
        <v>116.6999969482422</v>
      </c>
      <c r="K580" s="2">
        <v>790.5999755859375</v>
      </c>
      <c r="L580" s="2">
        <v>1231.7099609375</v>
      </c>
      <c r="M580" s="2">
        <v>0.7630000114440918</v>
      </c>
      <c r="N580" s="3">
        <v>2348.68994140625</v>
      </c>
      <c r="O580" s="1">
        <f t="shared" si="108"/>
        <v>-1.1934242692106523E-3</v>
      </c>
      <c r="P580" s="1">
        <f t="shared" si="109"/>
        <v>1.3740463440070405E-2</v>
      </c>
      <c r="Q580" s="1">
        <f t="shared" si="110"/>
        <v>-3.9132300193696068E-3</v>
      </c>
      <c r="R580" s="1">
        <f t="shared" si="111"/>
        <v>1.8297130430380282E-3</v>
      </c>
      <c r="S580" s="1">
        <f t="shared" si="112"/>
        <v>-8.3456448838481467E-4</v>
      </c>
      <c r="T580" s="1">
        <f t="shared" si="113"/>
        <v>1.1970551983859323E-2</v>
      </c>
      <c r="U580" s="1">
        <f t="shared" si="114"/>
        <v>4.1477066622415126E-3</v>
      </c>
      <c r="V580" s="1">
        <f t="shared" si="115"/>
        <v>-6.775986954661084E-3</v>
      </c>
      <c r="W580" s="1">
        <f t="shared" si="116"/>
        <v>-4.7757562492425354E-3</v>
      </c>
      <c r="X580" s="1">
        <f t="shared" si="117"/>
        <v>-1.5135502228667108E-2</v>
      </c>
      <c r="Y580" s="1">
        <f t="shared" si="118"/>
        <v>7.9046779783187304E-3</v>
      </c>
      <c r="Z580" s="1">
        <f t="shared" si="119"/>
        <v>-9.0908696828785329E-3</v>
      </c>
      <c r="AA580" s="24">
        <f t="shared" si="120"/>
        <v>-3.0350729326357184E-3</v>
      </c>
    </row>
    <row r="581" spans="1:27" x14ac:dyDescent="0.2">
      <c r="A581" s="18">
        <v>42849</v>
      </c>
      <c r="B581" s="1">
        <v>137.4826965332031</v>
      </c>
      <c r="C581" s="2">
        <v>64.197509765625</v>
      </c>
      <c r="D581" s="2">
        <v>907.40997314453125</v>
      </c>
      <c r="E581" s="2">
        <v>862.760009765625</v>
      </c>
      <c r="F581" s="2">
        <v>145.4700012207031</v>
      </c>
      <c r="G581" s="2">
        <v>143.83000183105469</v>
      </c>
      <c r="H581" s="2">
        <v>101.9348526000977</v>
      </c>
      <c r="I581" s="2">
        <v>81.966560363769531</v>
      </c>
      <c r="J581" s="2">
        <v>117.6600036621094</v>
      </c>
      <c r="K581" s="2">
        <v>795.29998779296875</v>
      </c>
      <c r="L581" s="2">
        <v>1265.489990234375</v>
      </c>
      <c r="M581" s="2">
        <v>0.76999998092651367</v>
      </c>
      <c r="N581" s="3">
        <v>2374.14990234375</v>
      </c>
      <c r="O581" s="1">
        <f t="shared" si="108"/>
        <v>9.6295090244638004E-3</v>
      </c>
      <c r="P581" s="1">
        <f t="shared" si="109"/>
        <v>1.7017910377406853E-2</v>
      </c>
      <c r="Q581" s="1">
        <f t="shared" si="110"/>
        <v>9.8827457715631173E-3</v>
      </c>
      <c r="R581" s="1">
        <f t="shared" si="111"/>
        <v>2.3209486909895771E-2</v>
      </c>
      <c r="S581" s="1">
        <f t="shared" si="112"/>
        <v>1.2458300641489561E-2</v>
      </c>
      <c r="T581" s="1">
        <f t="shared" si="113"/>
        <v>6.7194424769159156E-3</v>
      </c>
      <c r="U581" s="1">
        <f t="shared" si="114"/>
        <v>1.2490086000394252E-2</v>
      </c>
      <c r="V581" s="1">
        <f t="shared" si="115"/>
        <v>8.4978935027930635E-3</v>
      </c>
      <c r="W581" s="1">
        <f t="shared" si="116"/>
        <v>8.2262788258080644E-3</v>
      </c>
      <c r="X581" s="1">
        <f t="shared" si="117"/>
        <v>5.9448676349223017E-3</v>
      </c>
      <c r="Y581" s="1">
        <f t="shared" si="118"/>
        <v>2.7425311451702239E-2</v>
      </c>
      <c r="Z581" s="1">
        <f t="shared" si="119"/>
        <v>9.1742717921765582E-3</v>
      </c>
      <c r="AA581" s="24">
        <f t="shared" si="120"/>
        <v>1.084006896297951E-2</v>
      </c>
    </row>
    <row r="582" spans="1:27" x14ac:dyDescent="0.2">
      <c r="A582" s="18">
        <v>42850</v>
      </c>
      <c r="B582" s="1">
        <v>138.33454895019531</v>
      </c>
      <c r="C582" s="2">
        <v>64.568283081054688</v>
      </c>
      <c r="D582" s="2">
        <v>907.6199951171875</v>
      </c>
      <c r="E582" s="2">
        <v>872.29998779296875</v>
      </c>
      <c r="F582" s="2">
        <v>146.49000549316409</v>
      </c>
      <c r="G582" s="2">
        <v>152.1600036621094</v>
      </c>
      <c r="H582" s="2">
        <v>103.7072067260742</v>
      </c>
      <c r="I582" s="2">
        <v>82.307029724121094</v>
      </c>
      <c r="J582" s="2">
        <v>117.26999664306641</v>
      </c>
      <c r="K582" s="2">
        <v>796.5</v>
      </c>
      <c r="L582" s="2">
        <v>1281.079956054688</v>
      </c>
      <c r="M582" s="2">
        <v>0.80800002813339233</v>
      </c>
      <c r="N582" s="3">
        <v>2388.610107421875</v>
      </c>
      <c r="O582" s="1">
        <f t="shared" ref="O582:O645" si="121">(B582/B581)-1</f>
        <v>6.1960700398866475E-3</v>
      </c>
      <c r="P582" s="1">
        <f t="shared" si="109"/>
        <v>5.775509311549909E-3</v>
      </c>
      <c r="Q582" s="1">
        <f t="shared" si="110"/>
        <v>2.3145213175079782E-4</v>
      </c>
      <c r="R582" s="1">
        <f t="shared" si="111"/>
        <v>1.1057510685892114E-2</v>
      </c>
      <c r="S582" s="1">
        <f t="shared" si="112"/>
        <v>7.0117843122410317E-3</v>
      </c>
      <c r="T582" s="1">
        <f t="shared" si="113"/>
        <v>5.7915606792797503E-2</v>
      </c>
      <c r="U582" s="1">
        <f t="shared" si="114"/>
        <v>1.7387126000266706E-2</v>
      </c>
      <c r="V582" s="1">
        <f t="shared" si="115"/>
        <v>4.1537592750087171E-3</v>
      </c>
      <c r="W582" s="1">
        <f t="shared" si="116"/>
        <v>-3.3146949422422356E-3</v>
      </c>
      <c r="X582" s="1">
        <f t="shared" si="117"/>
        <v>1.5088799515279305E-3</v>
      </c>
      <c r="Y582" s="1">
        <f t="shared" si="118"/>
        <v>1.2319311840171654E-2</v>
      </c>
      <c r="Z582" s="1">
        <f t="shared" si="119"/>
        <v>4.9350711880738585E-2</v>
      </c>
      <c r="AA582" s="24">
        <f t="shared" si="120"/>
        <v>6.0906874767470143E-3</v>
      </c>
    </row>
    <row r="583" spans="1:27" x14ac:dyDescent="0.2">
      <c r="A583" s="18">
        <v>42851</v>
      </c>
      <c r="B583" s="1">
        <v>137.52099609375</v>
      </c>
      <c r="C583" s="2">
        <v>64.482711791992188</v>
      </c>
      <c r="D583" s="2">
        <v>909.28997802734375</v>
      </c>
      <c r="E583" s="2">
        <v>871.72998046875</v>
      </c>
      <c r="F583" s="2">
        <v>146.55999755859381</v>
      </c>
      <c r="G583" s="2">
        <v>150.16999816894531</v>
      </c>
      <c r="H583" s="2">
        <v>102.99432373046881</v>
      </c>
      <c r="I583" s="2">
        <v>81.266166687011719</v>
      </c>
      <c r="J583" s="2">
        <v>116.3399963378906</v>
      </c>
      <c r="K583" s="2">
        <v>805</v>
      </c>
      <c r="L583" s="2">
        <v>1317.72998046875</v>
      </c>
      <c r="M583" s="2">
        <v>0.80299997329711914</v>
      </c>
      <c r="N583" s="3">
        <v>2387.449951171875</v>
      </c>
      <c r="O583" s="1">
        <f t="shared" si="121"/>
        <v>-5.8810533060560388E-3</v>
      </c>
      <c r="P583" s="1">
        <f t="shared" si="109"/>
        <v>-1.3252836374025856E-3</v>
      </c>
      <c r="Q583" s="1">
        <f t="shared" si="110"/>
        <v>1.839958263524899E-3</v>
      </c>
      <c r="R583" s="1">
        <f t="shared" si="111"/>
        <v>-6.5345332132926703E-4</v>
      </c>
      <c r="S583" s="1">
        <f t="shared" si="112"/>
        <v>4.7779413478821198E-4</v>
      </c>
      <c r="T583" s="1">
        <f t="shared" si="113"/>
        <v>-1.3078374377429425E-2</v>
      </c>
      <c r="U583" s="1">
        <f t="shared" si="114"/>
        <v>-6.8739966884688863E-3</v>
      </c>
      <c r="V583" s="1">
        <f t="shared" si="115"/>
        <v>-1.2646101318419145E-2</v>
      </c>
      <c r="W583" s="1">
        <f t="shared" si="116"/>
        <v>-7.930419815790124E-3</v>
      </c>
      <c r="X583" s="1">
        <f t="shared" si="117"/>
        <v>1.0671688637790222E-2</v>
      </c>
      <c r="Y583" s="1">
        <f t="shared" si="118"/>
        <v>2.8608693970150201E-2</v>
      </c>
      <c r="Z583" s="1">
        <f t="shared" si="119"/>
        <v>-6.1881864630922712E-3</v>
      </c>
      <c r="AA583" s="24">
        <f t="shared" si="120"/>
        <v>-4.8570348354270987E-4</v>
      </c>
    </row>
    <row r="584" spans="1:27" x14ac:dyDescent="0.2">
      <c r="A584" s="18">
        <v>42852</v>
      </c>
      <c r="B584" s="1">
        <v>137.6262512207031</v>
      </c>
      <c r="C584" s="2">
        <v>64.900993347167969</v>
      </c>
      <c r="D584" s="2">
        <v>918.3800048828125</v>
      </c>
      <c r="E584" s="2">
        <v>874.25</v>
      </c>
      <c r="F584" s="2">
        <v>147.69999694824219</v>
      </c>
      <c r="G584" s="2">
        <v>153.08000183105469</v>
      </c>
      <c r="H584" s="2">
        <v>104.5983352661133</v>
      </c>
      <c r="I584" s="2">
        <v>81.16888427734375</v>
      </c>
      <c r="J584" s="2">
        <v>117.4199981689453</v>
      </c>
      <c r="K584" s="2">
        <v>812.8499755859375</v>
      </c>
      <c r="L584" s="2">
        <v>1316.47998046875</v>
      </c>
      <c r="M584" s="2">
        <v>0.7850000262260437</v>
      </c>
      <c r="N584" s="3">
        <v>2388.77001953125</v>
      </c>
      <c r="O584" s="1">
        <f t="shared" si="121"/>
        <v>7.6537496049944309E-4</v>
      </c>
      <c r="P584" s="1">
        <f t="shared" si="109"/>
        <v>6.4867240156565309E-3</v>
      </c>
      <c r="Q584" s="1">
        <f t="shared" si="110"/>
        <v>9.9968404745744976E-3</v>
      </c>
      <c r="R584" s="1">
        <f t="shared" si="111"/>
        <v>2.890825815001774E-3</v>
      </c>
      <c r="S584" s="1">
        <f t="shared" si="112"/>
        <v>7.7783802445317018E-3</v>
      </c>
      <c r="T584" s="1">
        <f t="shared" si="113"/>
        <v>1.9378062846052257E-2</v>
      </c>
      <c r="U584" s="1">
        <f t="shared" si="114"/>
        <v>1.5573785792720951E-2</v>
      </c>
      <c r="V584" s="1">
        <f t="shared" si="115"/>
        <v>-1.1970837758675801E-3</v>
      </c>
      <c r="W584" s="1">
        <f t="shared" si="116"/>
        <v>9.2831516679612314E-3</v>
      </c>
      <c r="X584" s="1">
        <f t="shared" si="117"/>
        <v>9.7515224670030598E-3</v>
      </c>
      <c r="Y584" s="1">
        <f t="shared" si="118"/>
        <v>-9.4860101730043223E-4</v>
      </c>
      <c r="Z584" s="1">
        <f t="shared" si="119"/>
        <v>-2.241587505559639E-2</v>
      </c>
      <c r="AA584" s="24">
        <f t="shared" si="120"/>
        <v>5.5291980413119113E-4</v>
      </c>
    </row>
    <row r="585" spans="1:27" x14ac:dyDescent="0.2">
      <c r="A585" s="18">
        <v>42853</v>
      </c>
      <c r="B585" s="1">
        <v>137.49226379394531</v>
      </c>
      <c r="C585" s="2">
        <v>65.081626892089844</v>
      </c>
      <c r="D585" s="2">
        <v>924.989990234375</v>
      </c>
      <c r="E585" s="2">
        <v>905.96002197265625</v>
      </c>
      <c r="F585" s="2">
        <v>150.25</v>
      </c>
      <c r="G585" s="2">
        <v>152.19999694824219</v>
      </c>
      <c r="H585" s="2">
        <v>103.2715606689453</v>
      </c>
      <c r="I585" s="2">
        <v>81.917915344238281</v>
      </c>
      <c r="J585" s="2">
        <v>118.3000030517578</v>
      </c>
      <c r="K585" s="2">
        <v>826.54998779296875</v>
      </c>
      <c r="L585" s="2">
        <v>1321.7900390625</v>
      </c>
      <c r="M585" s="2">
        <v>0.77999997138977051</v>
      </c>
      <c r="N585" s="3">
        <v>2384.199951171875</v>
      </c>
      <c r="O585" s="1">
        <f t="shared" si="121"/>
        <v>-9.7356009895899209E-4</v>
      </c>
      <c r="P585" s="1">
        <f t="shared" si="109"/>
        <v>2.7832169525607853E-3</v>
      </c>
      <c r="Q585" s="1">
        <f t="shared" si="110"/>
        <v>7.1974404020327398E-3</v>
      </c>
      <c r="R585" s="1">
        <f t="shared" si="111"/>
        <v>3.6271114638440016E-2</v>
      </c>
      <c r="S585" s="1">
        <f t="shared" si="112"/>
        <v>1.7264746814120713E-2</v>
      </c>
      <c r="T585" s="1">
        <f t="shared" si="113"/>
        <v>-5.748659996644867E-3</v>
      </c>
      <c r="U585" s="1">
        <f t="shared" si="114"/>
        <v>-1.2684471447776735E-2</v>
      </c>
      <c r="V585" s="1">
        <f t="shared" si="115"/>
        <v>9.2280567062519303E-3</v>
      </c>
      <c r="W585" s="1">
        <f t="shared" si="116"/>
        <v>7.4945060171636158E-3</v>
      </c>
      <c r="X585" s="1">
        <f t="shared" si="117"/>
        <v>1.6854293680891974E-2</v>
      </c>
      <c r="Y585" s="1">
        <f t="shared" si="118"/>
        <v>4.0335277957355142E-3</v>
      </c>
      <c r="Z585" s="1">
        <f t="shared" si="119"/>
        <v>-6.3694963939191496E-3</v>
      </c>
      <c r="AA585" s="24">
        <f t="shared" si="120"/>
        <v>-1.9131470681601481E-3</v>
      </c>
    </row>
    <row r="586" spans="1:27" x14ac:dyDescent="0.2">
      <c r="A586" s="18">
        <v>42856</v>
      </c>
      <c r="B586" s="1">
        <v>140.29667663574219</v>
      </c>
      <c r="C586" s="2">
        <v>65.9847412109375</v>
      </c>
      <c r="D586" s="2">
        <v>948.22998046875</v>
      </c>
      <c r="E586" s="2">
        <v>912.57000732421875</v>
      </c>
      <c r="F586" s="2">
        <v>152.46000671386719</v>
      </c>
      <c r="G586" s="2">
        <v>155.3500061035156</v>
      </c>
      <c r="H586" s="2">
        <v>105.5884704589844</v>
      </c>
      <c r="I586" s="2">
        <v>81.577445983886719</v>
      </c>
      <c r="J586" s="2">
        <v>120.620002746582</v>
      </c>
      <c r="K586" s="2">
        <v>814.29998779296875</v>
      </c>
      <c r="L586" s="2">
        <v>1452.819946289062</v>
      </c>
      <c r="M586" s="2">
        <v>0.7850000262260437</v>
      </c>
      <c r="N586" s="3">
        <v>2388.330078125</v>
      </c>
      <c r="O586" s="1">
        <f t="shared" si="121"/>
        <v>2.0396877354494247E-2</v>
      </c>
      <c r="P586" s="1">
        <f t="shared" si="109"/>
        <v>1.3876640182106881E-2</v>
      </c>
      <c r="Q586" s="1">
        <f t="shared" si="110"/>
        <v>2.5124585649285214E-2</v>
      </c>
      <c r="R586" s="1">
        <f t="shared" si="111"/>
        <v>7.2961115184417835E-3</v>
      </c>
      <c r="S586" s="1">
        <f t="shared" si="112"/>
        <v>1.4708863320247456E-2</v>
      </c>
      <c r="T586" s="1">
        <f t="shared" si="113"/>
        <v>2.0696512604692296E-2</v>
      </c>
      <c r="U586" s="1">
        <f t="shared" si="114"/>
        <v>2.2435119359398126E-2</v>
      </c>
      <c r="V586" s="1">
        <f t="shared" si="115"/>
        <v>-4.1562258868628188E-3</v>
      </c>
      <c r="W586" s="1">
        <f t="shared" si="116"/>
        <v>1.9611154987114965E-2</v>
      </c>
      <c r="X586" s="1">
        <f t="shared" si="117"/>
        <v>-1.4820640228559667E-2</v>
      </c>
      <c r="Y586" s="1">
        <f t="shared" si="118"/>
        <v>9.9130651127842473E-2</v>
      </c>
      <c r="Z586" s="1">
        <f t="shared" si="119"/>
        <v>6.4103269483002379E-3</v>
      </c>
      <c r="AA586" s="24">
        <f t="shared" si="120"/>
        <v>1.7322905115801923E-3</v>
      </c>
    </row>
    <row r="587" spans="1:27" x14ac:dyDescent="0.2">
      <c r="A587" s="18">
        <v>42857</v>
      </c>
      <c r="B587" s="1">
        <v>141.18678283691409</v>
      </c>
      <c r="C587" s="2">
        <v>65.880165100097656</v>
      </c>
      <c r="D587" s="2">
        <v>946.94000244140625</v>
      </c>
      <c r="E587" s="2">
        <v>916.44000244140625</v>
      </c>
      <c r="F587" s="2">
        <v>152.7799987792969</v>
      </c>
      <c r="G587" s="2">
        <v>156.44999694824219</v>
      </c>
      <c r="H587" s="2">
        <v>102.4596405029297</v>
      </c>
      <c r="I587" s="2">
        <v>82.433486938476562</v>
      </c>
      <c r="J587" s="2">
        <v>118.4700012207031</v>
      </c>
      <c r="K587" s="2">
        <v>813.45001220703125</v>
      </c>
      <c r="L587" s="2">
        <v>1490.089965820312</v>
      </c>
      <c r="M587" s="2">
        <v>0.84299999475479126</v>
      </c>
      <c r="N587" s="3">
        <v>2391.169921875</v>
      </c>
      <c r="O587" s="1">
        <f t="shared" si="121"/>
        <v>6.3444567791361983E-3</v>
      </c>
      <c r="P587" s="1">
        <f t="shared" si="109"/>
        <v>-1.5848529360074082E-3</v>
      </c>
      <c r="Q587" s="1">
        <f t="shared" si="110"/>
        <v>-1.3604062874136291E-3</v>
      </c>
      <c r="R587" s="1">
        <f t="shared" si="111"/>
        <v>4.24076518637162E-3</v>
      </c>
      <c r="S587" s="1">
        <f t="shared" si="112"/>
        <v>2.0988590537731611E-3</v>
      </c>
      <c r="T587" s="1">
        <f t="shared" si="113"/>
        <v>7.0807261120648946E-3</v>
      </c>
      <c r="U587" s="1">
        <f t="shared" si="114"/>
        <v>-2.9632306846135159E-2</v>
      </c>
      <c r="V587" s="1">
        <f t="shared" si="115"/>
        <v>1.0493598374714086E-2</v>
      </c>
      <c r="W587" s="1">
        <f t="shared" si="116"/>
        <v>-1.782458528371933E-2</v>
      </c>
      <c r="X587" s="1">
        <f t="shared" si="117"/>
        <v>-1.0438113701084495E-3</v>
      </c>
      <c r="Y587" s="1">
        <f t="shared" si="118"/>
        <v>2.5653570923533042E-2</v>
      </c>
      <c r="Z587" s="1">
        <f t="shared" si="119"/>
        <v>7.3885307759271601E-2</v>
      </c>
      <c r="AA587" s="24">
        <f t="shared" si="120"/>
        <v>1.1890499458222514E-3</v>
      </c>
    </row>
    <row r="588" spans="1:27" x14ac:dyDescent="0.2">
      <c r="A588" s="18">
        <v>42858</v>
      </c>
      <c r="B588" s="1">
        <v>140.75611877441409</v>
      </c>
      <c r="C588" s="2">
        <v>65.671035766601562</v>
      </c>
      <c r="D588" s="2">
        <v>941.030029296875</v>
      </c>
      <c r="E588" s="2">
        <v>927.03997802734375</v>
      </c>
      <c r="F588" s="2">
        <v>151.80000305175781</v>
      </c>
      <c r="G588" s="2">
        <v>155.5899963378906</v>
      </c>
      <c r="H588" s="2">
        <v>103.22203063964839</v>
      </c>
      <c r="I588" s="2">
        <v>80.594932556152344</v>
      </c>
      <c r="J588" s="2">
        <v>119.0500030517578</v>
      </c>
      <c r="K588" s="2">
        <v>799.1500244140625</v>
      </c>
      <c r="L588" s="2">
        <v>1537.670043945312</v>
      </c>
      <c r="M588" s="2">
        <v>0.84799998998641968</v>
      </c>
      <c r="N588" s="3">
        <v>2388.1298828125</v>
      </c>
      <c r="O588" s="1">
        <f t="shared" si="121"/>
        <v>-3.0503142988778098E-3</v>
      </c>
      <c r="P588" s="1">
        <f t="shared" si="109"/>
        <v>-3.1743899423801736E-3</v>
      </c>
      <c r="Q588" s="1">
        <f t="shared" si="110"/>
        <v>-6.2411273462881223E-3</v>
      </c>
      <c r="R588" s="1">
        <f t="shared" si="111"/>
        <v>1.1566469771833399E-2</v>
      </c>
      <c r="S588" s="1">
        <f t="shared" si="112"/>
        <v>-6.4144242398821438E-3</v>
      </c>
      <c r="T588" s="1">
        <f t="shared" si="113"/>
        <v>-5.4969678947076606E-3</v>
      </c>
      <c r="U588" s="1">
        <f t="shared" si="114"/>
        <v>7.4408824096634518E-3</v>
      </c>
      <c r="V588" s="1">
        <f t="shared" si="115"/>
        <v>-2.2303489159647083E-2</v>
      </c>
      <c r="W588" s="1">
        <f t="shared" si="116"/>
        <v>4.8957696047811083E-3</v>
      </c>
      <c r="X588" s="1">
        <f t="shared" si="117"/>
        <v>-1.7579430301034038E-2</v>
      </c>
      <c r="Y588" s="1">
        <f t="shared" si="118"/>
        <v>3.1931010352657774E-2</v>
      </c>
      <c r="Z588" s="1">
        <f t="shared" si="119"/>
        <v>5.9311924824896334E-3</v>
      </c>
      <c r="AA588" s="24">
        <f t="shared" si="120"/>
        <v>-1.2713605313821041E-3</v>
      </c>
    </row>
    <row r="589" spans="1:27" x14ac:dyDescent="0.2">
      <c r="A589" s="18">
        <v>42859</v>
      </c>
      <c r="B589" s="1">
        <v>140.24879455566409</v>
      </c>
      <c r="C589" s="2">
        <v>65.414337158203125</v>
      </c>
      <c r="D589" s="2">
        <v>937.530029296875</v>
      </c>
      <c r="E589" s="2">
        <v>931.65997314453125</v>
      </c>
      <c r="F589" s="2">
        <v>150.8500061035156</v>
      </c>
      <c r="G589" s="2">
        <v>157.25</v>
      </c>
      <c r="H589" s="2">
        <v>102.82598876953119</v>
      </c>
      <c r="I589" s="2">
        <v>81.207794189453125</v>
      </c>
      <c r="J589" s="2">
        <v>116.38999938964839</v>
      </c>
      <c r="K589" s="2">
        <v>800.5</v>
      </c>
      <c r="L589" s="2">
        <v>1555.449951171875</v>
      </c>
      <c r="M589" s="2">
        <v>0.85500001907348633</v>
      </c>
      <c r="N589" s="3">
        <v>2389.52001953125</v>
      </c>
      <c r="O589" s="1">
        <f t="shared" si="121"/>
        <v>-3.6042782592142775E-3</v>
      </c>
      <c r="P589" s="1">
        <f t="shared" si="109"/>
        <v>-3.9088557901044707E-3</v>
      </c>
      <c r="Q589" s="1">
        <f t="shared" si="110"/>
        <v>-3.7193287047546653E-3</v>
      </c>
      <c r="R589" s="1">
        <f t="shared" si="111"/>
        <v>4.9835985790154247E-3</v>
      </c>
      <c r="S589" s="1">
        <f t="shared" si="112"/>
        <v>-6.258214289483921E-3</v>
      </c>
      <c r="T589" s="1">
        <f t="shared" si="113"/>
        <v>1.0669089923393438E-2</v>
      </c>
      <c r="U589" s="1">
        <f t="shared" si="114"/>
        <v>-3.8367959597674917E-3</v>
      </c>
      <c r="V589" s="1">
        <f t="shared" si="115"/>
        <v>7.6042204374795475E-3</v>
      </c>
      <c r="W589" s="1">
        <f t="shared" si="116"/>
        <v>-2.2343583317280147E-2</v>
      </c>
      <c r="X589" s="1">
        <f t="shared" si="117"/>
        <v>1.6892642741608288E-3</v>
      </c>
      <c r="Y589" s="1">
        <f t="shared" si="118"/>
        <v>1.1562888473097832E-2</v>
      </c>
      <c r="Z589" s="1">
        <f t="shared" si="119"/>
        <v>8.2547513793942429E-3</v>
      </c>
      <c r="AA589" s="24">
        <f t="shared" si="120"/>
        <v>5.8210264389502164E-4</v>
      </c>
    </row>
    <row r="590" spans="1:27" x14ac:dyDescent="0.2">
      <c r="A590" s="18">
        <v>42860</v>
      </c>
      <c r="B590" s="1">
        <v>142.57463073730469</v>
      </c>
      <c r="C590" s="2">
        <v>65.594978332519531</v>
      </c>
      <c r="D590" s="2">
        <v>934.1500244140625</v>
      </c>
      <c r="E590" s="2">
        <v>927.1300048828125</v>
      </c>
      <c r="F590" s="2">
        <v>150.24000549316409</v>
      </c>
      <c r="G590" s="2">
        <v>156.6000061035156</v>
      </c>
      <c r="H590" s="2">
        <v>102.8358993530273</v>
      </c>
      <c r="I590" s="2">
        <v>81.227241516113281</v>
      </c>
      <c r="J590" s="2">
        <v>114.8399963378906</v>
      </c>
      <c r="K590" s="2">
        <v>812.9000244140625</v>
      </c>
      <c r="L590" s="2">
        <v>1578.800048828125</v>
      </c>
      <c r="M590" s="2">
        <v>0.86799997091293335</v>
      </c>
      <c r="N590" s="3">
        <v>2399.2900390625</v>
      </c>
      <c r="O590" s="1">
        <f t="shared" si="121"/>
        <v>1.6583644722290236E-2</v>
      </c>
      <c r="P590" s="1">
        <f t="shared" si="109"/>
        <v>2.7614920851299907E-3</v>
      </c>
      <c r="Q590" s="1">
        <f t="shared" si="110"/>
        <v>-3.6052230618655035E-3</v>
      </c>
      <c r="R590" s="1">
        <f t="shared" si="111"/>
        <v>-4.8622548915879804E-3</v>
      </c>
      <c r="S590" s="1">
        <f t="shared" si="112"/>
        <v>-4.043755954062811E-3</v>
      </c>
      <c r="T590" s="1">
        <f t="shared" si="113"/>
        <v>-4.1335064959262535E-3</v>
      </c>
      <c r="U590" s="1">
        <f t="shared" si="114"/>
        <v>9.6382087978907904E-5</v>
      </c>
      <c r="V590" s="1">
        <f t="shared" si="115"/>
        <v>2.3947611007368863E-4</v>
      </c>
      <c r="W590" s="1">
        <f t="shared" si="116"/>
        <v>-1.3317321590222919E-2</v>
      </c>
      <c r="X590" s="1">
        <f t="shared" si="117"/>
        <v>1.5490349049422258E-2</v>
      </c>
      <c r="Y590" s="1">
        <f t="shared" si="118"/>
        <v>1.5011796193543869E-2</v>
      </c>
      <c r="Z590" s="1">
        <f t="shared" si="119"/>
        <v>1.5204621695253717E-2</v>
      </c>
      <c r="AA590" s="24">
        <f t="shared" si="120"/>
        <v>4.0886954080285864E-3</v>
      </c>
    </row>
    <row r="591" spans="1:27" x14ac:dyDescent="0.2">
      <c r="A591" s="18">
        <v>42863</v>
      </c>
      <c r="B591" s="1">
        <v>146.4510498046875</v>
      </c>
      <c r="C591" s="2">
        <v>65.537918090820312</v>
      </c>
      <c r="D591" s="2">
        <v>949.03997802734375</v>
      </c>
      <c r="E591" s="2">
        <v>934.29998779296875</v>
      </c>
      <c r="F591" s="2">
        <v>151.05999755859381</v>
      </c>
      <c r="G591" s="2">
        <v>156.3800048828125</v>
      </c>
      <c r="H591" s="2">
        <v>101.7566299438477</v>
      </c>
      <c r="I591" s="2">
        <v>81.577445983886719</v>
      </c>
      <c r="J591" s="2">
        <v>115.05999755859381</v>
      </c>
      <c r="K591" s="2">
        <v>805.4000244140625</v>
      </c>
      <c r="L591" s="2">
        <v>1755.359985351562</v>
      </c>
      <c r="M591" s="2">
        <v>0.87000000476837158</v>
      </c>
      <c r="N591" s="3">
        <v>2399.3798828125</v>
      </c>
      <c r="O591" s="1">
        <f t="shared" si="121"/>
        <v>2.7188701435426843E-2</v>
      </c>
      <c r="P591" s="1">
        <f t="shared" si="109"/>
        <v>-8.6988734732051931E-4</v>
      </c>
      <c r="Q591" s="1">
        <f t="shared" si="110"/>
        <v>1.5939574184158367E-2</v>
      </c>
      <c r="R591" s="1">
        <f t="shared" si="111"/>
        <v>7.7335248265020251E-3</v>
      </c>
      <c r="S591" s="1">
        <f t="shared" si="112"/>
        <v>5.4578809601215639E-3</v>
      </c>
      <c r="T591" s="1">
        <f t="shared" si="113"/>
        <v>-1.4048608692752707E-3</v>
      </c>
      <c r="U591" s="1">
        <f t="shared" si="114"/>
        <v>-1.049506462207872E-2</v>
      </c>
      <c r="V591" s="1">
        <f t="shared" si="115"/>
        <v>4.3114164809348043E-3</v>
      </c>
      <c r="W591" s="1">
        <f t="shared" si="116"/>
        <v>1.9157195029499974E-3</v>
      </c>
      <c r="X591" s="1">
        <f t="shared" si="117"/>
        <v>-9.2262268111087398E-3</v>
      </c>
      <c r="Y591" s="1">
        <f t="shared" si="118"/>
        <v>0.11183172730105362</v>
      </c>
      <c r="Z591" s="1">
        <f t="shared" si="119"/>
        <v>2.3041865466131295E-3</v>
      </c>
      <c r="AA591" s="24">
        <f t="shared" si="120"/>
        <v>3.7445972990823861E-5</v>
      </c>
    </row>
    <row r="592" spans="1:27" x14ac:dyDescent="0.2">
      <c r="A592" s="18">
        <v>42864</v>
      </c>
      <c r="B592" s="1">
        <v>147.3890380859375</v>
      </c>
      <c r="C592" s="2">
        <v>65.633010864257812</v>
      </c>
      <c r="D592" s="2">
        <v>952.82000732421875</v>
      </c>
      <c r="E592" s="2">
        <v>932.16998291015625</v>
      </c>
      <c r="F592" s="2">
        <v>150.47999572753909</v>
      </c>
      <c r="G592" s="2">
        <v>157.46000671386719</v>
      </c>
      <c r="H592" s="2">
        <v>101.9249725341797</v>
      </c>
      <c r="I592" s="2">
        <v>81.840087890625</v>
      </c>
      <c r="J592" s="2">
        <v>116.629997253418</v>
      </c>
      <c r="K592" s="2">
        <v>793.45001220703125</v>
      </c>
      <c r="L592" s="2">
        <v>1787.130004882812</v>
      </c>
      <c r="M592" s="2">
        <v>0.88999998569488525</v>
      </c>
      <c r="N592" s="3">
        <v>2396.919921875</v>
      </c>
      <c r="O592" s="1">
        <f t="shared" si="121"/>
        <v>6.4047904231545605E-3</v>
      </c>
      <c r="P592" s="1">
        <f t="shared" si="109"/>
        <v>1.4509581049817477E-3</v>
      </c>
      <c r="Q592" s="1">
        <f t="shared" si="110"/>
        <v>3.9830032289389639E-3</v>
      </c>
      <c r="R592" s="1">
        <f t="shared" si="111"/>
        <v>-2.2797869106732094E-3</v>
      </c>
      <c r="S592" s="1">
        <f t="shared" si="112"/>
        <v>-3.8395461434437284E-3</v>
      </c>
      <c r="T592" s="1">
        <f t="shared" si="113"/>
        <v>6.9062654900415854E-3</v>
      </c>
      <c r="U592" s="1">
        <f t="shared" si="114"/>
        <v>1.6543648352436158E-3</v>
      </c>
      <c r="V592" s="1">
        <f t="shared" si="115"/>
        <v>3.2195406900843437E-3</v>
      </c>
      <c r="W592" s="1">
        <f t="shared" si="116"/>
        <v>1.36450523912508E-2</v>
      </c>
      <c r="X592" s="1">
        <f t="shared" si="117"/>
        <v>-1.4837362608382088E-2</v>
      </c>
      <c r="Y592" s="1">
        <f t="shared" si="118"/>
        <v>1.8098862795306925E-2</v>
      </c>
      <c r="Z592" s="1">
        <f t="shared" si="119"/>
        <v>2.2988483697581552E-2</v>
      </c>
      <c r="AA592" s="24">
        <f t="shared" si="120"/>
        <v>-1.0252486299153762E-3</v>
      </c>
    </row>
    <row r="593" spans="1:27" x14ac:dyDescent="0.2">
      <c r="A593" s="18">
        <v>42865</v>
      </c>
      <c r="B593" s="1">
        <v>146.6903076171875</v>
      </c>
      <c r="C593" s="2">
        <v>65.889678955078125</v>
      </c>
      <c r="D593" s="2">
        <v>948.95001220703125</v>
      </c>
      <c r="E593" s="2">
        <v>928.780029296875</v>
      </c>
      <c r="F593" s="2">
        <v>150.28999328613281</v>
      </c>
      <c r="G593" s="2">
        <v>160.2799987792969</v>
      </c>
      <c r="H593" s="2">
        <v>120.0940246582031</v>
      </c>
      <c r="I593" s="2">
        <v>83.231170654296875</v>
      </c>
      <c r="J593" s="2">
        <v>115.34999847412109</v>
      </c>
      <c r="K593" s="2">
        <v>799.20001220703125</v>
      </c>
      <c r="L593" s="2">
        <v>1848.569946289062</v>
      </c>
      <c r="M593" s="2">
        <v>0.875</v>
      </c>
      <c r="N593" s="3">
        <v>2399.6298828125</v>
      </c>
      <c r="O593" s="1">
        <f t="shared" si="121"/>
        <v>-4.7407220904894798E-3</v>
      </c>
      <c r="P593" s="1">
        <f t="shared" si="109"/>
        <v>3.9106554375687441E-3</v>
      </c>
      <c r="Q593" s="1">
        <f t="shared" si="110"/>
        <v>-4.0616224338692053E-3</v>
      </c>
      <c r="R593" s="1">
        <f t="shared" si="111"/>
        <v>-3.6366260182484345E-3</v>
      </c>
      <c r="S593" s="1">
        <f t="shared" si="112"/>
        <v>-1.2626425226001103E-3</v>
      </c>
      <c r="T593" s="1">
        <f t="shared" si="113"/>
        <v>1.7909259146382084E-2</v>
      </c>
      <c r="U593" s="1">
        <f t="shared" si="114"/>
        <v>0.17825908285558323</v>
      </c>
      <c r="V593" s="1">
        <f t="shared" si="115"/>
        <v>1.6997571722197957E-2</v>
      </c>
      <c r="W593" s="1">
        <f t="shared" si="116"/>
        <v>-1.0974867610737182E-2</v>
      </c>
      <c r="X593" s="1">
        <f t="shared" si="117"/>
        <v>7.2468333373718608E-3</v>
      </c>
      <c r="Y593" s="1">
        <f t="shared" si="118"/>
        <v>3.4379111334029044E-2</v>
      </c>
      <c r="Z593" s="1">
        <f t="shared" si="119"/>
        <v>-1.6853916782002765E-2</v>
      </c>
      <c r="AA593" s="24">
        <f t="shared" si="120"/>
        <v>1.1306013658478609E-3</v>
      </c>
    </row>
    <row r="594" spans="1:27" x14ac:dyDescent="0.2">
      <c r="A594" s="18">
        <v>42866</v>
      </c>
      <c r="B594" s="1">
        <v>147.95892333984381</v>
      </c>
      <c r="C594" s="2">
        <v>65.081626892089844</v>
      </c>
      <c r="D594" s="2">
        <v>947.6199951171875</v>
      </c>
      <c r="E594" s="2">
        <v>930.5999755859375</v>
      </c>
      <c r="F594" s="2">
        <v>150.03999328613281</v>
      </c>
      <c r="G594" s="2">
        <v>158.53999328613281</v>
      </c>
      <c r="H594" s="2">
        <v>125.2526550292969</v>
      </c>
      <c r="I594" s="2">
        <v>82.968521118164062</v>
      </c>
      <c r="J594" s="2">
        <v>115.36000061035161</v>
      </c>
      <c r="K594" s="2">
        <v>798.79998779296875</v>
      </c>
      <c r="L594" s="2">
        <v>1724.239990234375</v>
      </c>
      <c r="M594" s="2">
        <v>0.86000001430511475</v>
      </c>
      <c r="N594" s="3">
        <v>2394.43994140625</v>
      </c>
      <c r="O594" s="1">
        <f t="shared" si="121"/>
        <v>8.6482586563725317E-3</v>
      </c>
      <c r="P594" s="1">
        <f t="shared" si="109"/>
        <v>-1.2263712250581649E-2</v>
      </c>
      <c r="Q594" s="1">
        <f t="shared" si="110"/>
        <v>-1.4015670717474338E-3</v>
      </c>
      <c r="R594" s="1">
        <f t="shared" si="111"/>
        <v>1.9595019613420916E-3</v>
      </c>
      <c r="S594" s="1">
        <f t="shared" si="112"/>
        <v>-1.6634507363643136E-3</v>
      </c>
      <c r="T594" s="1">
        <f t="shared" si="113"/>
        <v>-1.0856036351485465E-2</v>
      </c>
      <c r="U594" s="1">
        <f t="shared" si="114"/>
        <v>4.2954929571022982E-2</v>
      </c>
      <c r="V594" s="1">
        <f t="shared" si="115"/>
        <v>-3.1556631255823531E-3</v>
      </c>
      <c r="W594" s="1">
        <f t="shared" si="116"/>
        <v>8.6711195169675293E-5</v>
      </c>
      <c r="X594" s="1">
        <f t="shared" si="117"/>
        <v>-5.0053104098157775E-4</v>
      </c>
      <c r="Y594" s="1">
        <f t="shared" si="118"/>
        <v>-6.7257371734445348E-2</v>
      </c>
      <c r="Z594" s="1">
        <f t="shared" si="119"/>
        <v>-1.7142840794154623E-2</v>
      </c>
      <c r="AA594" s="24">
        <f t="shared" si="120"/>
        <v>-2.1628091246167491E-3</v>
      </c>
    </row>
    <row r="595" spans="1:27" x14ac:dyDescent="0.2">
      <c r="A595" s="18">
        <v>42867</v>
      </c>
      <c r="B595" s="1">
        <v>150.0252685546875</v>
      </c>
      <c r="C595" s="2">
        <v>65.005577087402344</v>
      </c>
      <c r="D595" s="2">
        <v>961.3499755859375</v>
      </c>
      <c r="E595" s="2">
        <v>932.219970703125</v>
      </c>
      <c r="F595" s="2">
        <v>150.33000183105469</v>
      </c>
      <c r="G595" s="2">
        <v>160.80999755859381</v>
      </c>
      <c r="H595" s="2">
        <v>126.6289443969727</v>
      </c>
      <c r="I595" s="2">
        <v>82.307029724121094</v>
      </c>
      <c r="J595" s="2">
        <v>114.59999847412109</v>
      </c>
      <c r="K595" s="2">
        <v>803.3499755859375</v>
      </c>
      <c r="L595" s="2">
        <v>1804.910034179688</v>
      </c>
      <c r="M595" s="2">
        <v>0.85500001907348633</v>
      </c>
      <c r="N595" s="3">
        <v>2390.89990234375</v>
      </c>
      <c r="O595" s="1">
        <f t="shared" si="121"/>
        <v>1.396566809355293E-2</v>
      </c>
      <c r="P595" s="1">
        <f t="shared" si="109"/>
        <v>-1.1685295577136268E-3</v>
      </c>
      <c r="Q595" s="1">
        <f t="shared" si="110"/>
        <v>1.4488909625690383E-2</v>
      </c>
      <c r="R595" s="1">
        <f t="shared" si="111"/>
        <v>1.7408071778290957E-3</v>
      </c>
      <c r="S595" s="1">
        <f t="shared" si="112"/>
        <v>1.9328749526721367E-3</v>
      </c>
      <c r="T595" s="1">
        <f t="shared" si="113"/>
        <v>1.4318180702607375E-2</v>
      </c>
      <c r="U595" s="1">
        <f t="shared" si="114"/>
        <v>1.0988105340792087E-2</v>
      </c>
      <c r="V595" s="1">
        <f t="shared" si="115"/>
        <v>-7.9727996248224464E-3</v>
      </c>
      <c r="W595" s="1">
        <f t="shared" si="116"/>
        <v>-6.5880906051444255E-3</v>
      </c>
      <c r="X595" s="1">
        <f t="shared" si="117"/>
        <v>5.6960288714325014E-3</v>
      </c>
      <c r="Y595" s="1">
        <f t="shared" si="118"/>
        <v>4.678585603060248E-2</v>
      </c>
      <c r="Z595" s="1">
        <f t="shared" si="119"/>
        <v>-5.8139478470455863E-3</v>
      </c>
      <c r="AA595" s="24">
        <f t="shared" si="120"/>
        <v>-1.4784413679722608E-3</v>
      </c>
    </row>
    <row r="596" spans="1:27" x14ac:dyDescent="0.2">
      <c r="A596" s="18">
        <v>42870</v>
      </c>
      <c r="B596" s="1">
        <v>149.64085388183591</v>
      </c>
      <c r="C596" s="2">
        <v>65.053108215332031</v>
      </c>
      <c r="D596" s="2">
        <v>957.969970703125</v>
      </c>
      <c r="E596" s="2">
        <v>937.08001708984375</v>
      </c>
      <c r="F596" s="2">
        <v>150.19000244140619</v>
      </c>
      <c r="G596" s="2">
        <v>160.02000427246091</v>
      </c>
      <c r="H596" s="2">
        <v>132.98567199707031</v>
      </c>
      <c r="I596" s="2">
        <v>81.538528442382812</v>
      </c>
      <c r="J596" s="2">
        <v>116.23000335693359</v>
      </c>
      <c r="K596" s="2">
        <v>796.8499755859375</v>
      </c>
      <c r="L596" s="2">
        <v>1734.449951171875</v>
      </c>
      <c r="M596" s="2">
        <v>0.86299997568130493</v>
      </c>
      <c r="N596" s="3">
        <v>2402.320068359375</v>
      </c>
      <c r="O596" s="1">
        <f t="shared" si="121"/>
        <v>-2.5623328426934711E-3</v>
      </c>
      <c r="P596" s="1">
        <f t="shared" si="109"/>
        <v>7.3118538530603239E-4</v>
      </c>
      <c r="Q596" s="1">
        <f t="shared" si="110"/>
        <v>-3.5158942826751804E-3</v>
      </c>
      <c r="R596" s="1">
        <f t="shared" si="111"/>
        <v>5.2134115760822386E-3</v>
      </c>
      <c r="S596" s="1">
        <f t="shared" si="112"/>
        <v>-9.3128043599588484E-4</v>
      </c>
      <c r="T596" s="1">
        <f t="shared" si="113"/>
        <v>-4.9125881358530465E-3</v>
      </c>
      <c r="U596" s="1">
        <f t="shared" si="114"/>
        <v>5.0199641404020001E-2</v>
      </c>
      <c r="V596" s="1">
        <f t="shared" si="115"/>
        <v>-9.3370066240291427E-3</v>
      </c>
      <c r="W596" s="1">
        <f t="shared" si="116"/>
        <v>1.4223428486175749E-2</v>
      </c>
      <c r="X596" s="1">
        <f t="shared" si="117"/>
        <v>-8.0911186874177421E-3</v>
      </c>
      <c r="Y596" s="1">
        <f t="shared" si="118"/>
        <v>-3.9038002822027851E-2</v>
      </c>
      <c r="Z596" s="1">
        <f t="shared" si="119"/>
        <v>9.3566741863790881E-3</v>
      </c>
      <c r="AA596" s="24">
        <f t="shared" si="120"/>
        <v>4.7765136484509974E-3</v>
      </c>
    </row>
    <row r="597" spans="1:27" x14ac:dyDescent="0.2">
      <c r="A597" s="18">
        <v>42871</v>
      </c>
      <c r="B597" s="1">
        <v>149.4197692871094</v>
      </c>
      <c r="C597" s="2">
        <v>66.362968444824219</v>
      </c>
      <c r="D597" s="2">
        <v>966.07000732421875</v>
      </c>
      <c r="E597" s="2">
        <v>943</v>
      </c>
      <c r="F597" s="2">
        <v>149.7799987792969</v>
      </c>
      <c r="G597" s="2">
        <v>159.4100036621094</v>
      </c>
      <c r="H597" s="2">
        <v>135.46098327636719</v>
      </c>
      <c r="I597" s="2">
        <v>81.217506408691406</v>
      </c>
      <c r="J597" s="2">
        <v>118.0899963378906</v>
      </c>
      <c r="K597" s="2">
        <v>791.8499755859375</v>
      </c>
      <c r="L597" s="2">
        <v>1839.089965820312</v>
      </c>
      <c r="M597" s="2">
        <v>0.88999998569488525</v>
      </c>
      <c r="N597" s="3">
        <v>2400.669921875</v>
      </c>
      <c r="O597" s="1">
        <f t="shared" si="121"/>
        <v>-1.4774347311670155E-3</v>
      </c>
      <c r="P597" s="1">
        <f t="shared" ref="P597:P660" si="122">(C597/C596)-1</f>
        <v>2.0135244347686321E-2</v>
      </c>
      <c r="Q597" s="1">
        <f t="shared" ref="Q597:Q660" si="123">(D597/D596)-1</f>
        <v>8.455418091183553E-3</v>
      </c>
      <c r="R597" s="1">
        <f t="shared" ref="R597:R660" si="124">(E597/E596)-1</f>
        <v>6.3174785527293498E-3</v>
      </c>
      <c r="S597" s="1">
        <f t="shared" ref="S597:S660" si="125">(F597/F596)-1</f>
        <v>-2.7298998298455057E-3</v>
      </c>
      <c r="T597" s="1">
        <f t="shared" ref="T597:T660" si="126">(G597/G596)-1</f>
        <v>-3.8120272095035768E-3</v>
      </c>
      <c r="U597" s="1">
        <f t="shared" ref="U597:U660" si="127">(H597/H596)-1</f>
        <v>1.8613368208203696E-2</v>
      </c>
      <c r="V597" s="1">
        <f t="shared" ref="V597:V660" si="128">(I597/I596)-1</f>
        <v>-3.93705944691225E-3</v>
      </c>
      <c r="W597" s="1">
        <f t="shared" ref="W597:W660" si="129">(J597/J596)-1</f>
        <v>1.6002692310393529E-2</v>
      </c>
      <c r="X597" s="1">
        <f t="shared" ref="X597:X660" si="130">(K597/K596)-1</f>
        <v>-6.2747068497095437E-3</v>
      </c>
      <c r="Y597" s="1">
        <f t="shared" ref="Y597:Y660" si="131">(L597/L596)-1</f>
        <v>6.0330374236360784E-2</v>
      </c>
      <c r="Z597" s="1">
        <f t="shared" ref="Z597:Z660" si="132">(M597/M596)-1</f>
        <v>3.1286223377080535E-2</v>
      </c>
      <c r="AA597" s="24">
        <f t="shared" ref="AA597:AA660" si="133">(N597/N596)-1</f>
        <v>-6.8689701514335066E-4</v>
      </c>
    </row>
    <row r="598" spans="1:27" x14ac:dyDescent="0.2">
      <c r="A598" s="18">
        <v>42872</v>
      </c>
      <c r="B598" s="1">
        <v>144.40293884277341</v>
      </c>
      <c r="C598" s="2">
        <v>64.517684936523438</v>
      </c>
      <c r="D598" s="2">
        <v>944.760009765625</v>
      </c>
      <c r="E598" s="2">
        <v>919.6199951171875</v>
      </c>
      <c r="F598" s="2">
        <v>144.8500061035156</v>
      </c>
      <c r="G598" s="2">
        <v>153.19999694824219</v>
      </c>
      <c r="H598" s="2">
        <v>126.4606475830078</v>
      </c>
      <c r="I598" s="2">
        <v>79.349784851074219</v>
      </c>
      <c r="J598" s="2">
        <v>114.379997253418</v>
      </c>
      <c r="K598" s="2">
        <v>776.8499755859375</v>
      </c>
      <c r="L598" s="2">
        <v>1888.650024414062</v>
      </c>
      <c r="M598" s="2">
        <v>0.875</v>
      </c>
      <c r="N598" s="3">
        <v>2357.030029296875</v>
      </c>
      <c r="O598" s="1">
        <f t="shared" si="121"/>
        <v>-3.3575412867196786E-2</v>
      </c>
      <c r="P598" s="1">
        <f t="shared" si="122"/>
        <v>-2.7805921759437191E-2</v>
      </c>
      <c r="Q598" s="1">
        <f t="shared" si="123"/>
        <v>-2.2058440275583457E-2</v>
      </c>
      <c r="R598" s="1">
        <f t="shared" si="124"/>
        <v>-2.4793218327478828E-2</v>
      </c>
      <c r="S598" s="1">
        <f t="shared" si="125"/>
        <v>-3.2914893283219504E-2</v>
      </c>
      <c r="T598" s="1">
        <f t="shared" si="126"/>
        <v>-3.8956192028137382E-2</v>
      </c>
      <c r="U598" s="1">
        <f t="shared" si="127"/>
        <v>-6.644227345520537E-2</v>
      </c>
      <c r="V598" s="1">
        <f t="shared" si="128"/>
        <v>-2.2996539049336184E-2</v>
      </c>
      <c r="W598" s="1">
        <f t="shared" si="129"/>
        <v>-3.1416709285494338E-2</v>
      </c>
      <c r="X598" s="1">
        <f t="shared" si="130"/>
        <v>-1.8942982209351755E-2</v>
      </c>
      <c r="Y598" s="1">
        <f t="shared" si="131"/>
        <v>2.694814256769873E-2</v>
      </c>
      <c r="Z598" s="1">
        <f t="shared" si="132"/>
        <v>-1.6853916782002765E-2</v>
      </c>
      <c r="AA598" s="24">
        <f t="shared" si="133"/>
        <v>-1.8178214414433458E-2</v>
      </c>
    </row>
    <row r="599" spans="1:27" x14ac:dyDescent="0.2">
      <c r="A599" s="18">
        <v>42873</v>
      </c>
      <c r="B599" s="1">
        <v>146.6037902832031</v>
      </c>
      <c r="C599" s="2">
        <v>64.737586975097656</v>
      </c>
      <c r="D599" s="2">
        <v>958.489990234375</v>
      </c>
      <c r="E599" s="2">
        <v>930.239990234375</v>
      </c>
      <c r="F599" s="2">
        <v>147.6600036621094</v>
      </c>
      <c r="G599" s="2">
        <v>155.69999694824219</v>
      </c>
      <c r="H599" s="2">
        <v>131.75788879394531</v>
      </c>
      <c r="I599" s="2">
        <v>79.048210144042969</v>
      </c>
      <c r="J599" s="2">
        <v>117.9300003051758</v>
      </c>
      <c r="K599" s="2">
        <v>765.29998779296875</v>
      </c>
      <c r="L599" s="2">
        <v>1987.7099609375</v>
      </c>
      <c r="M599" s="2">
        <v>0.89300000667572021</v>
      </c>
      <c r="N599" s="3">
        <v>2365.719970703125</v>
      </c>
      <c r="O599" s="1">
        <f t="shared" si="121"/>
        <v>1.5241043278391819E-2</v>
      </c>
      <c r="P599" s="1">
        <f t="shared" si="122"/>
        <v>3.408399399181361E-3</v>
      </c>
      <c r="Q599" s="1">
        <f t="shared" si="123"/>
        <v>1.4532770573297382E-2</v>
      </c>
      <c r="R599" s="1">
        <f t="shared" si="124"/>
        <v>1.1548242941188169E-2</v>
      </c>
      <c r="S599" s="1">
        <f t="shared" si="125"/>
        <v>1.9399360995440151E-2</v>
      </c>
      <c r="T599" s="1">
        <f t="shared" si="126"/>
        <v>1.6318538184074693E-2</v>
      </c>
      <c r="U599" s="1">
        <f t="shared" si="127"/>
        <v>4.1888455517044898E-2</v>
      </c>
      <c r="V599" s="1">
        <f t="shared" si="128"/>
        <v>-3.8005737204864776E-3</v>
      </c>
      <c r="W599" s="1">
        <f t="shared" si="129"/>
        <v>3.1036921988138122E-2</v>
      </c>
      <c r="X599" s="1">
        <f t="shared" si="130"/>
        <v>-1.4867719837742377E-2</v>
      </c>
      <c r="Y599" s="1">
        <f t="shared" si="131"/>
        <v>5.2450128527211204E-2</v>
      </c>
      <c r="Z599" s="1">
        <f t="shared" si="132"/>
        <v>2.0571436200823134E-2</v>
      </c>
      <c r="AA599" s="24">
        <f t="shared" si="133"/>
        <v>3.686818283279214E-3</v>
      </c>
    </row>
    <row r="600" spans="1:27" x14ac:dyDescent="0.2">
      <c r="A600" s="18">
        <v>42874</v>
      </c>
      <c r="B600" s="1">
        <v>147.1035461425781</v>
      </c>
      <c r="C600" s="2">
        <v>64.718475341796875</v>
      </c>
      <c r="D600" s="2">
        <v>959.84002685546875</v>
      </c>
      <c r="E600" s="2">
        <v>934.010009765625</v>
      </c>
      <c r="F600" s="2">
        <v>148.05999755859381</v>
      </c>
      <c r="G600" s="2">
        <v>157.02000427246091</v>
      </c>
      <c r="H600" s="2">
        <v>134.80078125</v>
      </c>
      <c r="I600" s="2">
        <v>79.913986206054688</v>
      </c>
      <c r="J600" s="2">
        <v>118.01999664306641</v>
      </c>
      <c r="K600" s="2">
        <v>760.54998779296875</v>
      </c>
      <c r="L600" s="2">
        <v>2084.72998046875</v>
      </c>
      <c r="M600" s="2">
        <v>0.8880000114440918</v>
      </c>
      <c r="N600" s="3">
        <v>2381.72998046875</v>
      </c>
      <c r="O600" s="1">
        <f t="shared" si="121"/>
        <v>3.4088877129956341E-3</v>
      </c>
      <c r="P600" s="1">
        <f t="shared" si="122"/>
        <v>-2.9521695499912237E-4</v>
      </c>
      <c r="Q600" s="1">
        <f t="shared" si="123"/>
        <v>1.4085036201199053E-3</v>
      </c>
      <c r="R600" s="1">
        <f t="shared" si="124"/>
        <v>4.0527386167306112E-3</v>
      </c>
      <c r="S600" s="1">
        <f t="shared" si="125"/>
        <v>2.7088845087646085E-3</v>
      </c>
      <c r="T600" s="1">
        <f t="shared" si="126"/>
        <v>8.4778892106049941E-3</v>
      </c>
      <c r="U600" s="1">
        <f t="shared" si="127"/>
        <v>2.3094575086987312E-2</v>
      </c>
      <c r="V600" s="1">
        <f t="shared" si="128"/>
        <v>1.0952506836449327E-2</v>
      </c>
      <c r="W600" s="1">
        <f t="shared" si="129"/>
        <v>7.6313353394152905E-4</v>
      </c>
      <c r="X600" s="1">
        <f t="shared" si="130"/>
        <v>-6.2067164193984059E-3</v>
      </c>
      <c r="Y600" s="1">
        <f t="shared" si="131"/>
        <v>4.8809947848473145E-2</v>
      </c>
      <c r="Z600" s="1">
        <f t="shared" si="132"/>
        <v>-5.5990987617585697E-3</v>
      </c>
      <c r="AA600" s="24">
        <f t="shared" si="133"/>
        <v>6.7674999424665039E-3</v>
      </c>
    </row>
    <row r="601" spans="1:27" x14ac:dyDescent="0.2">
      <c r="A601" s="18">
        <v>42877</v>
      </c>
      <c r="B601" s="1">
        <v>147.99737548828119</v>
      </c>
      <c r="C601" s="2">
        <v>65.445098876953125</v>
      </c>
      <c r="D601" s="2">
        <v>970.66998291015625</v>
      </c>
      <c r="E601" s="2">
        <v>941.8599853515625</v>
      </c>
      <c r="F601" s="2">
        <v>148.24000549316409</v>
      </c>
      <c r="G601" s="2">
        <v>157.1600036621094</v>
      </c>
      <c r="H601" s="2">
        <v>137.67523193359381</v>
      </c>
      <c r="I601" s="2">
        <v>80.079360961914062</v>
      </c>
      <c r="J601" s="2">
        <v>118.94000244140619</v>
      </c>
      <c r="K601" s="2">
        <v>758.95001220703125</v>
      </c>
      <c r="L601" s="2">
        <v>2320.419921875</v>
      </c>
      <c r="M601" s="2">
        <v>0.87800002098083496</v>
      </c>
      <c r="N601" s="3">
        <v>2394.02001953125</v>
      </c>
      <c r="O601" s="1">
        <f t="shared" si="121"/>
        <v>6.0761916972196239E-3</v>
      </c>
      <c r="P601" s="1">
        <f t="shared" si="122"/>
        <v>1.122745137796799E-2</v>
      </c>
      <c r="Q601" s="1">
        <f t="shared" si="123"/>
        <v>1.1283084422065048E-2</v>
      </c>
      <c r="R601" s="1">
        <f t="shared" si="124"/>
        <v>8.4045947086877071E-3</v>
      </c>
      <c r="S601" s="1">
        <f t="shared" si="125"/>
        <v>1.215776965679316E-3</v>
      </c>
      <c r="T601" s="1">
        <f t="shared" si="126"/>
        <v>8.9160225346551769E-4</v>
      </c>
      <c r="U601" s="1">
        <f t="shared" si="127"/>
        <v>2.1323694543452953E-2</v>
      </c>
      <c r="V601" s="1">
        <f t="shared" si="128"/>
        <v>2.0694094201854085E-3</v>
      </c>
      <c r="W601" s="1">
        <f t="shared" si="129"/>
        <v>7.7953382859534681E-3</v>
      </c>
      <c r="X601" s="1">
        <f t="shared" si="130"/>
        <v>-2.103708647186342E-3</v>
      </c>
      <c r="Y601" s="1">
        <f t="shared" si="131"/>
        <v>0.11305538060773479</v>
      </c>
      <c r="Z601" s="1">
        <f t="shared" si="132"/>
        <v>-1.1261250376556342E-2</v>
      </c>
      <c r="AA601" s="24">
        <f t="shared" si="133"/>
        <v>5.1601311497457836E-3</v>
      </c>
    </row>
    <row r="602" spans="1:27" x14ac:dyDescent="0.2">
      <c r="A602" s="18">
        <v>42878</v>
      </c>
      <c r="B602" s="1">
        <v>147.81477355957031</v>
      </c>
      <c r="C602" s="2">
        <v>65.665008544921875</v>
      </c>
      <c r="D602" s="2">
        <v>971.53997802734375</v>
      </c>
      <c r="E602" s="2">
        <v>948.82000732421875</v>
      </c>
      <c r="F602" s="2">
        <v>148.07000732421881</v>
      </c>
      <c r="G602" s="2">
        <v>157.94999694824219</v>
      </c>
      <c r="H602" s="2">
        <v>135.82170104980469</v>
      </c>
      <c r="I602" s="2">
        <v>79.699966430664062</v>
      </c>
      <c r="J602" s="2">
        <v>116.5899963378906</v>
      </c>
      <c r="K602" s="2">
        <v>772.20001220703125</v>
      </c>
      <c r="L602" s="2">
        <v>2443.639892578125</v>
      </c>
      <c r="M602" s="2">
        <v>0.91299998760223389</v>
      </c>
      <c r="N602" s="3">
        <v>2398.419921875</v>
      </c>
      <c r="O602" s="1">
        <f t="shared" si="121"/>
        <v>-1.2338186951520447E-3</v>
      </c>
      <c r="P602" s="1">
        <f t="shared" si="122"/>
        <v>3.3602159939007947E-3</v>
      </c>
      <c r="Q602" s="1">
        <f t="shared" si="123"/>
        <v>8.9628311630618462E-4</v>
      </c>
      <c r="R602" s="1">
        <f t="shared" si="124"/>
        <v>7.3896567227647036E-3</v>
      </c>
      <c r="S602" s="1">
        <f t="shared" si="125"/>
        <v>-1.1467765963697474E-3</v>
      </c>
      <c r="T602" s="1">
        <f t="shared" si="126"/>
        <v>5.0266815202628656E-3</v>
      </c>
      <c r="U602" s="1">
        <f t="shared" si="127"/>
        <v>-1.3463067087354896E-2</v>
      </c>
      <c r="V602" s="1">
        <f t="shared" si="128"/>
        <v>-4.7377317537591335E-3</v>
      </c>
      <c r="W602" s="1">
        <f t="shared" si="129"/>
        <v>-1.9757912016802659E-2</v>
      </c>
      <c r="X602" s="1">
        <f t="shared" si="130"/>
        <v>1.7458330307511094E-2</v>
      </c>
      <c r="Y602" s="1">
        <f t="shared" si="131"/>
        <v>5.3102444752136879E-2</v>
      </c>
      <c r="Z602" s="1">
        <f t="shared" si="132"/>
        <v>3.9863286771109285E-2</v>
      </c>
      <c r="AA602" s="24">
        <f t="shared" si="133"/>
        <v>1.837871992654172E-3</v>
      </c>
    </row>
    <row r="603" spans="1:27" x14ac:dyDescent="0.2">
      <c r="A603" s="18">
        <v>42879</v>
      </c>
      <c r="B603" s="1">
        <v>147.3726806640625</v>
      </c>
      <c r="C603" s="2">
        <v>65.751060485839844</v>
      </c>
      <c r="D603" s="2">
        <v>980.3499755859375</v>
      </c>
      <c r="E603" s="2">
        <v>954.96002197265625</v>
      </c>
      <c r="F603" s="2">
        <v>150.03999328613281</v>
      </c>
      <c r="G603" s="2">
        <v>157.75</v>
      </c>
      <c r="H603" s="2">
        <v>137.34812927246091</v>
      </c>
      <c r="I603" s="2">
        <v>80.186363220214844</v>
      </c>
      <c r="J603" s="2">
        <v>117.8000030517578</v>
      </c>
      <c r="K603" s="2">
        <v>761.5</v>
      </c>
      <c r="L603" s="2">
        <v>2304.97998046875</v>
      </c>
      <c r="M603" s="2">
        <v>0.90499997138977051</v>
      </c>
      <c r="N603" s="3">
        <v>2404.389892578125</v>
      </c>
      <c r="O603" s="1">
        <f t="shared" si="121"/>
        <v>-2.990857306490069E-3</v>
      </c>
      <c r="P603" s="1">
        <f t="shared" si="122"/>
        <v>1.3104687385991909E-3</v>
      </c>
      <c r="Q603" s="1">
        <f t="shared" si="123"/>
        <v>9.0680751773919432E-3</v>
      </c>
      <c r="R603" s="1">
        <f t="shared" si="124"/>
        <v>6.471211189731374E-3</v>
      </c>
      <c r="S603" s="1">
        <f t="shared" si="125"/>
        <v>1.3304422668126481E-2</v>
      </c>
      <c r="T603" s="1">
        <f t="shared" si="126"/>
        <v>-1.266204191872955E-3</v>
      </c>
      <c r="U603" s="1">
        <f t="shared" si="127"/>
        <v>1.1238470810319923E-2</v>
      </c>
      <c r="V603" s="1">
        <f t="shared" si="128"/>
        <v>6.1028481106566446E-3</v>
      </c>
      <c r="W603" s="1">
        <f t="shared" si="129"/>
        <v>1.0378306474600807E-2</v>
      </c>
      <c r="X603" s="1">
        <f t="shared" si="130"/>
        <v>-1.3856529445589461E-2</v>
      </c>
      <c r="Y603" s="1">
        <f t="shared" si="131"/>
        <v>-5.6743185659440143E-2</v>
      </c>
      <c r="Z603" s="1">
        <f t="shared" si="132"/>
        <v>-8.7623398916722994E-3</v>
      </c>
      <c r="AA603" s="24">
        <f t="shared" si="133"/>
        <v>2.4891265489730419E-3</v>
      </c>
    </row>
    <row r="604" spans="1:27" x14ac:dyDescent="0.2">
      <c r="A604" s="18">
        <v>42880</v>
      </c>
      <c r="B604" s="1">
        <v>147.88201904296881</v>
      </c>
      <c r="C604" s="2">
        <v>66.563751220703125</v>
      </c>
      <c r="D604" s="2">
        <v>993.3800048828125</v>
      </c>
      <c r="E604" s="2">
        <v>969.53997802734375</v>
      </c>
      <c r="F604" s="2">
        <v>151.96000671386719</v>
      </c>
      <c r="G604" s="2">
        <v>163.05000305175781</v>
      </c>
      <c r="H604" s="2">
        <v>137.04087829589841</v>
      </c>
      <c r="I604" s="2">
        <v>80.847862243652344</v>
      </c>
      <c r="J604" s="2">
        <v>118.59999847412109</v>
      </c>
      <c r="K604" s="2">
        <v>768.8499755859375</v>
      </c>
      <c r="L604" s="2">
        <v>2202.419921875</v>
      </c>
      <c r="M604" s="2">
        <v>0.90799999237060547</v>
      </c>
      <c r="N604" s="3">
        <v>2415.070068359375</v>
      </c>
      <c r="O604" s="1">
        <f t="shared" si="121"/>
        <v>3.4561248164262093E-3</v>
      </c>
      <c r="P604" s="1">
        <f t="shared" si="122"/>
        <v>1.2360116002057442E-2</v>
      </c>
      <c r="Q604" s="1">
        <f t="shared" si="123"/>
        <v>1.329120173546916E-2</v>
      </c>
      <c r="R604" s="1">
        <f t="shared" si="124"/>
        <v>1.5267608820492606E-2</v>
      </c>
      <c r="S604" s="1">
        <f t="shared" si="125"/>
        <v>1.2796677643625465E-2</v>
      </c>
      <c r="T604" s="1">
        <f t="shared" si="126"/>
        <v>3.3597483687846763E-2</v>
      </c>
      <c r="U604" s="1">
        <f t="shared" si="127"/>
        <v>-2.2370233813159279E-3</v>
      </c>
      <c r="V604" s="1">
        <f t="shared" si="128"/>
        <v>8.2495202035890447E-3</v>
      </c>
      <c r="W604" s="1">
        <f t="shared" si="129"/>
        <v>6.7911324417522234E-3</v>
      </c>
      <c r="X604" s="1">
        <f t="shared" si="130"/>
        <v>9.651970565906165E-3</v>
      </c>
      <c r="Y604" s="1">
        <f t="shared" si="131"/>
        <v>-4.4494988877470831E-2</v>
      </c>
      <c r="Z604" s="1">
        <f t="shared" si="132"/>
        <v>3.3149404151118222E-3</v>
      </c>
      <c r="AA604" s="24">
        <f t="shared" si="133"/>
        <v>4.44194837709877E-3</v>
      </c>
    </row>
    <row r="605" spans="1:27" x14ac:dyDescent="0.2">
      <c r="A605" s="18">
        <v>42881</v>
      </c>
      <c r="B605" s="1">
        <v>147.6322021484375</v>
      </c>
      <c r="C605" s="2">
        <v>66.888801574707031</v>
      </c>
      <c r="D605" s="2">
        <v>995.780029296875</v>
      </c>
      <c r="E605" s="2">
        <v>971.469970703125</v>
      </c>
      <c r="F605" s="2">
        <v>152.1300048828125</v>
      </c>
      <c r="G605" s="2">
        <v>162.42999267578119</v>
      </c>
      <c r="H605" s="2">
        <v>140.58930969238281</v>
      </c>
      <c r="I605" s="2">
        <v>80.449005126953125</v>
      </c>
      <c r="J605" s="2">
        <v>119.9199981689453</v>
      </c>
      <c r="K605" s="2">
        <v>786.95001220703125</v>
      </c>
      <c r="L605" s="2">
        <v>2038.869995117188</v>
      </c>
      <c r="M605" s="2">
        <v>0.9100000262260437</v>
      </c>
      <c r="N605" s="3">
        <v>2415.820068359375</v>
      </c>
      <c r="O605" s="1">
        <f t="shared" si="121"/>
        <v>-1.6892986459612347E-3</v>
      </c>
      <c r="P605" s="1">
        <f t="shared" si="122"/>
        <v>4.8832938054550468E-3</v>
      </c>
      <c r="Q605" s="1">
        <f t="shared" si="123"/>
        <v>2.4160184443673405E-3</v>
      </c>
      <c r="R605" s="1">
        <f t="shared" si="124"/>
        <v>1.9906272247876E-3</v>
      </c>
      <c r="S605" s="1">
        <f t="shared" si="125"/>
        <v>1.1187033524249212E-3</v>
      </c>
      <c r="T605" s="1">
        <f t="shared" si="126"/>
        <v>-3.8025781316901597E-3</v>
      </c>
      <c r="U605" s="1">
        <f t="shared" si="127"/>
        <v>2.5893233030969354E-2</v>
      </c>
      <c r="V605" s="1">
        <f t="shared" si="128"/>
        <v>-4.9334281158501803E-3</v>
      </c>
      <c r="W605" s="1">
        <f t="shared" si="129"/>
        <v>1.1129845799384475E-2</v>
      </c>
      <c r="X605" s="1">
        <f t="shared" si="130"/>
        <v>2.3541701496835987E-2</v>
      </c>
      <c r="Y605" s="1">
        <f t="shared" si="131"/>
        <v>-7.4259193323394923E-2</v>
      </c>
      <c r="Z605" s="1">
        <f t="shared" si="132"/>
        <v>2.2026804760388874E-3</v>
      </c>
      <c r="AA605" s="24">
        <f t="shared" si="133"/>
        <v>3.1054999597146526E-4</v>
      </c>
    </row>
    <row r="606" spans="1:27" x14ac:dyDescent="0.2">
      <c r="A606" s="18">
        <v>42885</v>
      </c>
      <c r="B606" s="1">
        <v>147.6898498535156</v>
      </c>
      <c r="C606" s="2">
        <v>67.319076538085938</v>
      </c>
      <c r="D606" s="2">
        <v>996.70001220703125</v>
      </c>
      <c r="E606" s="2">
        <v>975.8800048828125</v>
      </c>
      <c r="F606" s="2">
        <v>152.3800048828125</v>
      </c>
      <c r="G606" s="2">
        <v>163.2200012207031</v>
      </c>
      <c r="H606" s="2">
        <v>143.59259033203119</v>
      </c>
      <c r="I606" s="2">
        <v>79.758346557617188</v>
      </c>
      <c r="J606" s="2">
        <v>120.38999938964839</v>
      </c>
      <c r="K606" s="2">
        <v>806.20001220703125</v>
      </c>
      <c r="L606" s="2">
        <v>2286.409912109375</v>
      </c>
      <c r="M606" s="2">
        <v>0.9100000262260437</v>
      </c>
      <c r="N606" s="3">
        <v>2412.909912109375</v>
      </c>
      <c r="O606" s="1">
        <f t="shared" si="121"/>
        <v>3.9048191545720812E-4</v>
      </c>
      <c r="P606" s="1">
        <f t="shared" si="122"/>
        <v>6.4326905737477347E-3</v>
      </c>
      <c r="Q606" s="1">
        <f t="shared" si="123"/>
        <v>9.238816637102687E-4</v>
      </c>
      <c r="R606" s="1">
        <f t="shared" si="124"/>
        <v>4.539547605877825E-3</v>
      </c>
      <c r="S606" s="1">
        <f t="shared" si="125"/>
        <v>1.6433313085908452E-3</v>
      </c>
      <c r="T606" s="1">
        <f t="shared" si="126"/>
        <v>4.8636863913353867E-3</v>
      </c>
      <c r="U606" s="1">
        <f t="shared" si="127"/>
        <v>2.136208397508832E-2</v>
      </c>
      <c r="V606" s="1">
        <f t="shared" si="128"/>
        <v>-8.5850479846958372E-3</v>
      </c>
      <c r="W606" s="1">
        <f t="shared" si="129"/>
        <v>3.9192897588353759E-3</v>
      </c>
      <c r="X606" s="1">
        <f t="shared" si="130"/>
        <v>2.4461528307258895E-2</v>
      </c>
      <c r="Y606" s="1">
        <f t="shared" si="131"/>
        <v>0.12141034866617839</v>
      </c>
      <c r="Z606" s="1">
        <f t="shared" si="132"/>
        <v>0</v>
      </c>
      <c r="AA606" s="24">
        <f t="shared" si="133"/>
        <v>-1.2046245861250249E-3</v>
      </c>
    </row>
    <row r="607" spans="1:27" x14ac:dyDescent="0.2">
      <c r="A607" s="18">
        <v>42886</v>
      </c>
      <c r="B607" s="1">
        <v>146.81524658203119</v>
      </c>
      <c r="C607" s="2">
        <v>66.774078369140625</v>
      </c>
      <c r="D607" s="2">
        <v>994.6199951171875</v>
      </c>
      <c r="E607" s="2">
        <v>964.8599853515625</v>
      </c>
      <c r="F607" s="2">
        <v>151.46000671386719</v>
      </c>
      <c r="G607" s="2">
        <v>163.07000732421881</v>
      </c>
      <c r="H607" s="2">
        <v>143.0771789550781</v>
      </c>
      <c r="I607" s="2">
        <v>79.680526733398438</v>
      </c>
      <c r="J607" s="2">
        <v>123.59999847412109</v>
      </c>
      <c r="K607" s="2">
        <v>819.8499755859375</v>
      </c>
      <c r="L607" s="2">
        <v>2407.8798828125</v>
      </c>
      <c r="M607" s="2">
        <v>0.94999998807907104</v>
      </c>
      <c r="N607" s="3">
        <v>2411.800048828125</v>
      </c>
      <c r="O607" s="1">
        <f t="shared" si="121"/>
        <v>-5.9218915338586919E-3</v>
      </c>
      <c r="P607" s="1">
        <f t="shared" si="122"/>
        <v>-8.095746361538092E-3</v>
      </c>
      <c r="Q607" s="1">
        <f t="shared" si="123"/>
        <v>-2.0869038470641144E-3</v>
      </c>
      <c r="R607" s="1">
        <f t="shared" si="124"/>
        <v>-1.1292391970438298E-2</v>
      </c>
      <c r="S607" s="1">
        <f t="shared" si="125"/>
        <v>-6.0375255247749893E-3</v>
      </c>
      <c r="T607" s="1">
        <f t="shared" si="126"/>
        <v>-9.1896762261056697E-4</v>
      </c>
      <c r="U607" s="1">
        <f t="shared" si="127"/>
        <v>-3.589400927731079E-3</v>
      </c>
      <c r="V607" s="1">
        <f t="shared" si="128"/>
        <v>-9.7569505358952036E-4</v>
      </c>
      <c r="W607" s="1">
        <f t="shared" si="129"/>
        <v>2.6663336662070769E-2</v>
      </c>
      <c r="X607" s="1">
        <f t="shared" si="130"/>
        <v>1.6931236879466738E-2</v>
      </c>
      <c r="Y607" s="1">
        <f t="shared" si="131"/>
        <v>5.312694371196991E-2</v>
      </c>
      <c r="Z607" s="1">
        <f t="shared" si="132"/>
        <v>4.3956000769489467E-2</v>
      </c>
      <c r="AA607" s="24">
        <f t="shared" si="133"/>
        <v>-4.5996880185206201E-4</v>
      </c>
    </row>
    <row r="608" spans="1:27" x14ac:dyDescent="0.2">
      <c r="A608" s="18">
        <v>42887</v>
      </c>
      <c r="B608" s="1">
        <v>147.2189025878906</v>
      </c>
      <c r="C608" s="2">
        <v>67.022666931152344</v>
      </c>
      <c r="D608" s="2">
        <v>995.95001220703125</v>
      </c>
      <c r="E608" s="2">
        <v>966.95001220703125</v>
      </c>
      <c r="F608" s="2">
        <v>151.5299987792969</v>
      </c>
      <c r="G608" s="2">
        <v>162.99000549316409</v>
      </c>
      <c r="H608" s="2">
        <v>143.08709716796881</v>
      </c>
      <c r="I608" s="2">
        <v>81.470428466796875</v>
      </c>
      <c r="J608" s="2">
        <v>127.1600036621094</v>
      </c>
      <c r="K608" s="2">
        <v>827</v>
      </c>
      <c r="L608" s="2">
        <v>2488.550048828125</v>
      </c>
      <c r="M608" s="2">
        <v>0.94800001382827759</v>
      </c>
      <c r="N608" s="3">
        <v>2430.06005859375</v>
      </c>
      <c r="O608" s="1">
        <f t="shared" si="121"/>
        <v>2.7494147594124829E-3</v>
      </c>
      <c r="P608" s="1">
        <f t="shared" si="122"/>
        <v>3.7228302970724325E-3</v>
      </c>
      <c r="Q608" s="1">
        <f t="shared" si="123"/>
        <v>1.3372112931302471E-3</v>
      </c>
      <c r="R608" s="1">
        <f t="shared" si="124"/>
        <v>2.1661452306027673E-3</v>
      </c>
      <c r="S608" s="1">
        <f t="shared" si="125"/>
        <v>4.6211582151811648E-4</v>
      </c>
      <c r="T608" s="1">
        <f t="shared" si="126"/>
        <v>-4.9059807114415488E-4</v>
      </c>
      <c r="U608" s="1">
        <f t="shared" si="127"/>
        <v>6.9320718811605175E-5</v>
      </c>
      <c r="V608" s="1">
        <f t="shared" si="128"/>
        <v>2.2463477674880883E-2</v>
      </c>
      <c r="W608" s="1">
        <f t="shared" si="129"/>
        <v>2.8802631326356298E-2</v>
      </c>
      <c r="X608" s="1">
        <f t="shared" si="130"/>
        <v>8.7211375580666939E-3</v>
      </c>
      <c r="Y608" s="1">
        <f t="shared" si="131"/>
        <v>3.3502570701906764E-2</v>
      </c>
      <c r="Z608" s="1">
        <f t="shared" si="132"/>
        <v>-2.1052360798839986E-3</v>
      </c>
      <c r="AA608" s="24">
        <f t="shared" si="133"/>
        <v>7.5711126113033878E-3</v>
      </c>
    </row>
    <row r="609" spans="1:27" x14ac:dyDescent="0.2">
      <c r="A609" s="18">
        <v>42888</v>
      </c>
      <c r="B609" s="1">
        <v>149.40057373046881</v>
      </c>
      <c r="C609" s="2">
        <v>68.609794616699219</v>
      </c>
      <c r="D609" s="2">
        <v>1006.72998046875</v>
      </c>
      <c r="E609" s="2">
        <v>975.5999755859375</v>
      </c>
      <c r="F609" s="2">
        <v>153.61000061035159</v>
      </c>
      <c r="G609" s="2">
        <v>165.17999267578119</v>
      </c>
      <c r="H609" s="2">
        <v>142.3734436035156</v>
      </c>
      <c r="I609" s="2">
        <v>81.061866760253906</v>
      </c>
      <c r="J609" s="2">
        <v>129.8999938964844</v>
      </c>
      <c r="K609" s="2">
        <v>837.95001220703125</v>
      </c>
      <c r="L609" s="2">
        <v>2515.35009765625</v>
      </c>
      <c r="M609" s="2">
        <v>0.95300000905990601</v>
      </c>
      <c r="N609" s="3">
        <v>2439.070068359375</v>
      </c>
      <c r="O609" s="1">
        <f t="shared" si="121"/>
        <v>1.4819232477811362E-2</v>
      </c>
      <c r="P609" s="1">
        <f t="shared" si="122"/>
        <v>2.3680461524713925E-2</v>
      </c>
      <c r="Q609" s="1">
        <f t="shared" si="123"/>
        <v>1.0823804537970938E-2</v>
      </c>
      <c r="R609" s="1">
        <f t="shared" si="124"/>
        <v>8.9456158743541625E-3</v>
      </c>
      <c r="S609" s="1">
        <f t="shared" si="125"/>
        <v>1.3726666982187608E-2</v>
      </c>
      <c r="T609" s="1">
        <f t="shared" si="126"/>
        <v>1.3436328049629687E-2</v>
      </c>
      <c r="U609" s="1">
        <f t="shared" si="127"/>
        <v>-4.9875465962906373E-3</v>
      </c>
      <c r="V609" s="1">
        <f t="shared" si="128"/>
        <v>-5.0148466656153579E-3</v>
      </c>
      <c r="W609" s="1">
        <f t="shared" si="129"/>
        <v>2.154757907726812E-2</v>
      </c>
      <c r="X609" s="1">
        <f t="shared" si="130"/>
        <v>1.3240643539336405E-2</v>
      </c>
      <c r="Y609" s="1">
        <f t="shared" si="131"/>
        <v>1.0769342911445712E-2</v>
      </c>
      <c r="Z609" s="1">
        <f t="shared" si="132"/>
        <v>5.2742564965131411E-3</v>
      </c>
      <c r="AA609" s="24">
        <f t="shared" si="133"/>
        <v>3.7077313104922904E-3</v>
      </c>
    </row>
    <row r="610" spans="1:27" x14ac:dyDescent="0.2">
      <c r="A610" s="18">
        <v>42891</v>
      </c>
      <c r="B610" s="1">
        <v>147.93971252441409</v>
      </c>
      <c r="C610" s="2">
        <v>69.106971740722656</v>
      </c>
      <c r="D610" s="2">
        <v>1011.340026855469</v>
      </c>
      <c r="E610" s="2">
        <v>983.67999267578125</v>
      </c>
      <c r="F610" s="2">
        <v>153.6300048828125</v>
      </c>
      <c r="G610" s="2">
        <v>165.05999755859381</v>
      </c>
      <c r="H610" s="2">
        <v>146.70489501953119</v>
      </c>
      <c r="I610" s="2">
        <v>80.157173156738281</v>
      </c>
      <c r="J610" s="2">
        <v>130.16999816894531</v>
      </c>
      <c r="K610" s="2">
        <v>845.75</v>
      </c>
      <c r="L610" s="2">
        <v>2863.199951171875</v>
      </c>
      <c r="M610" s="2">
        <v>0.94800001382827759</v>
      </c>
      <c r="N610" s="3">
        <v>2436.10009765625</v>
      </c>
      <c r="O610" s="1">
        <f t="shared" si="121"/>
        <v>-9.7781499065072719E-3</v>
      </c>
      <c r="P610" s="1">
        <f t="shared" si="122"/>
        <v>7.2464453042164756E-3</v>
      </c>
      <c r="Q610" s="1">
        <f t="shared" si="123"/>
        <v>4.5792282699006481E-3</v>
      </c>
      <c r="R610" s="1">
        <f t="shared" si="124"/>
        <v>8.2821005453499463E-3</v>
      </c>
      <c r="S610" s="1">
        <f t="shared" si="125"/>
        <v>1.3022766995263169E-4</v>
      </c>
      <c r="T610" s="1">
        <f t="shared" si="126"/>
        <v>-7.2645067507004502E-4</v>
      </c>
      <c r="U610" s="1">
        <f t="shared" si="127"/>
        <v>3.0423169562983299E-2</v>
      </c>
      <c r="V610" s="1">
        <f t="shared" si="128"/>
        <v>-1.1160532562016101E-2</v>
      </c>
      <c r="W610" s="1">
        <f t="shared" si="129"/>
        <v>2.0785549280015747E-3</v>
      </c>
      <c r="X610" s="1">
        <f t="shared" si="130"/>
        <v>9.3084165873149605E-3</v>
      </c>
      <c r="Y610" s="1">
        <f t="shared" si="131"/>
        <v>0.1382908303061845</v>
      </c>
      <c r="Z610" s="1">
        <f t="shared" si="132"/>
        <v>-5.2465846632684388E-3</v>
      </c>
      <c r="AA610" s="24">
        <f t="shared" si="133"/>
        <v>-1.217665183814387E-3</v>
      </c>
    </row>
    <row r="611" spans="1:27" x14ac:dyDescent="0.2">
      <c r="A611" s="18">
        <v>42892</v>
      </c>
      <c r="B611" s="1">
        <v>148.4394836425781</v>
      </c>
      <c r="C611" s="2">
        <v>69.336433410644531</v>
      </c>
      <c r="D611" s="2">
        <v>1003</v>
      </c>
      <c r="E611" s="2">
        <v>976.57000732421875</v>
      </c>
      <c r="F611" s="2">
        <v>152.80999755859381</v>
      </c>
      <c r="G611" s="2">
        <v>165.16999816894531</v>
      </c>
      <c r="H611" s="2">
        <v>146.04083251953119</v>
      </c>
      <c r="I611" s="2">
        <v>80.235015869140625</v>
      </c>
      <c r="J611" s="2">
        <v>127.7200012207031</v>
      </c>
      <c r="K611" s="2">
        <v>852.29998779296875</v>
      </c>
      <c r="L611" s="2">
        <v>2732.159912109375</v>
      </c>
      <c r="M611" s="2">
        <v>0.95800000429153442</v>
      </c>
      <c r="N611" s="3">
        <v>2429.330078125</v>
      </c>
      <c r="O611" s="1">
        <f t="shared" si="121"/>
        <v>3.3782079851043534E-3</v>
      </c>
      <c r="P611" s="1">
        <f t="shared" si="122"/>
        <v>3.3203838070459124E-3</v>
      </c>
      <c r="Q611" s="1">
        <f t="shared" si="123"/>
        <v>-8.2465111970306815E-3</v>
      </c>
      <c r="R611" s="1">
        <f t="shared" si="124"/>
        <v>-7.2279454746477789E-3</v>
      </c>
      <c r="S611" s="1">
        <f t="shared" si="125"/>
        <v>-5.337546691117967E-3</v>
      </c>
      <c r="T611" s="1">
        <f t="shared" si="126"/>
        <v>6.6642803815897267E-4</v>
      </c>
      <c r="U611" s="1">
        <f t="shared" si="127"/>
        <v>-4.5265190361343244E-3</v>
      </c>
      <c r="V611" s="1">
        <f t="shared" si="128"/>
        <v>9.7112596835380316E-4</v>
      </c>
      <c r="W611" s="1">
        <f t="shared" si="129"/>
        <v>-1.8821517882042338E-2</v>
      </c>
      <c r="X611" s="1">
        <f t="shared" si="130"/>
        <v>7.7445909464601836E-3</v>
      </c>
      <c r="Y611" s="1">
        <f t="shared" si="131"/>
        <v>-4.5766988438535994E-2</v>
      </c>
      <c r="Z611" s="1">
        <f t="shared" si="132"/>
        <v>1.0548512993026504E-2</v>
      </c>
      <c r="AA611" s="24">
        <f t="shared" si="133"/>
        <v>-2.7790399654609166E-3</v>
      </c>
    </row>
    <row r="612" spans="1:27" x14ac:dyDescent="0.2">
      <c r="A612" s="18">
        <v>42893</v>
      </c>
      <c r="B612" s="1">
        <v>149.3236999511719</v>
      </c>
      <c r="C612" s="2">
        <v>69.212142944335938</v>
      </c>
      <c r="D612" s="2">
        <v>1010.070007324219</v>
      </c>
      <c r="E612" s="2">
        <v>980.94000244140625</v>
      </c>
      <c r="F612" s="2">
        <v>153.1199951171875</v>
      </c>
      <c r="G612" s="2">
        <v>165.61000061035159</v>
      </c>
      <c r="H612" s="2">
        <v>147.80511474609381</v>
      </c>
      <c r="I612" s="2">
        <v>80.429573059082031</v>
      </c>
      <c r="J612" s="2">
        <v>124.9899978637695</v>
      </c>
      <c r="K612" s="2">
        <v>834.20001220703125</v>
      </c>
      <c r="L612" s="2">
        <v>2805.6201171875</v>
      </c>
      <c r="M612" s="2">
        <v>0.97299998998641968</v>
      </c>
      <c r="N612" s="3">
        <v>2433.139892578125</v>
      </c>
      <c r="O612" s="1">
        <f t="shared" si="121"/>
        <v>5.9567460549976303E-3</v>
      </c>
      <c r="P612" s="1">
        <f t="shared" si="122"/>
        <v>-1.7925708057765499E-3</v>
      </c>
      <c r="Q612" s="1">
        <f t="shared" si="123"/>
        <v>7.0488607419929572E-3</v>
      </c>
      <c r="R612" s="1">
        <f t="shared" si="124"/>
        <v>4.4748405996628549E-3</v>
      </c>
      <c r="S612" s="1">
        <f t="shared" si="125"/>
        <v>2.0286471012789242E-3</v>
      </c>
      <c r="T612" s="1">
        <f t="shared" si="126"/>
        <v>2.6639368304419708E-3</v>
      </c>
      <c r="U612" s="1">
        <f t="shared" si="127"/>
        <v>1.2080746159309097E-2</v>
      </c>
      <c r="V612" s="1">
        <f t="shared" si="128"/>
        <v>2.4248414215897185E-3</v>
      </c>
      <c r="W612" s="1">
        <f t="shared" si="129"/>
        <v>-2.1374908634835377E-2</v>
      </c>
      <c r="X612" s="1">
        <f t="shared" si="130"/>
        <v>-2.1236625419656985E-2</v>
      </c>
      <c r="Y612" s="1">
        <f t="shared" si="131"/>
        <v>2.6887227483478382E-2</v>
      </c>
      <c r="Z612" s="1">
        <f t="shared" si="132"/>
        <v>1.5657605039342437E-2</v>
      </c>
      <c r="AA612" s="24">
        <f t="shared" si="133"/>
        <v>1.5682572275503848E-3</v>
      </c>
    </row>
    <row r="613" spans="1:27" x14ac:dyDescent="0.2">
      <c r="A613" s="18">
        <v>42894</v>
      </c>
      <c r="B613" s="1">
        <v>148.95848083496091</v>
      </c>
      <c r="C613" s="2">
        <v>68.791458129882812</v>
      </c>
      <c r="D613" s="2">
        <v>1010.27001953125</v>
      </c>
      <c r="E613" s="2">
        <v>983.40997314453125</v>
      </c>
      <c r="F613" s="2">
        <v>154.71000671386719</v>
      </c>
      <c r="G613" s="2">
        <v>165.8800048828125</v>
      </c>
      <c r="H613" s="2">
        <v>158.52972412109381</v>
      </c>
      <c r="I613" s="2">
        <v>80.546302795410156</v>
      </c>
      <c r="J613" s="2">
        <v>125.9100036621094</v>
      </c>
      <c r="K613" s="2">
        <v>854.9000244140625</v>
      </c>
      <c r="L613" s="2">
        <v>2823.81005859375</v>
      </c>
      <c r="M613" s="2">
        <v>0.97299998998641968</v>
      </c>
      <c r="N613" s="3">
        <v>2433.7900390625</v>
      </c>
      <c r="O613" s="1">
        <f t="shared" si="121"/>
        <v>-2.4458215027515218E-3</v>
      </c>
      <c r="P613" s="1">
        <f t="shared" si="122"/>
        <v>-6.0781937468901148E-3</v>
      </c>
      <c r="Q613" s="1">
        <f t="shared" si="123"/>
        <v>1.9801816268238959E-4</v>
      </c>
      <c r="R613" s="1">
        <f t="shared" si="124"/>
        <v>2.5179630731519964E-3</v>
      </c>
      <c r="S613" s="1">
        <f t="shared" si="125"/>
        <v>1.0384088606212316E-2</v>
      </c>
      <c r="T613" s="1">
        <f t="shared" si="126"/>
        <v>1.6303621246651634E-3</v>
      </c>
      <c r="U613" s="1">
        <f t="shared" si="127"/>
        <v>7.2559122148263988E-2</v>
      </c>
      <c r="V613" s="1">
        <f t="shared" si="128"/>
        <v>1.4513285584940583E-3</v>
      </c>
      <c r="W613" s="1">
        <f t="shared" si="129"/>
        <v>7.3606353633404176E-3</v>
      </c>
      <c r="X613" s="1">
        <f t="shared" si="130"/>
        <v>2.4814207509138653E-2</v>
      </c>
      <c r="Y613" s="1">
        <f t="shared" si="131"/>
        <v>6.4833942752322571E-3</v>
      </c>
      <c r="Z613" s="1">
        <f t="shared" si="132"/>
        <v>0</v>
      </c>
      <c r="AA613" s="24">
        <f t="shared" si="133"/>
        <v>2.6720472849017796E-4</v>
      </c>
    </row>
    <row r="614" spans="1:27" x14ac:dyDescent="0.2">
      <c r="A614" s="18">
        <v>42895</v>
      </c>
      <c r="B614" s="1">
        <v>143.1823425292969</v>
      </c>
      <c r="C614" s="2">
        <v>67.233016967773438</v>
      </c>
      <c r="D614" s="2">
        <v>978.30999755859375</v>
      </c>
      <c r="E614" s="2">
        <v>949.83001708984375</v>
      </c>
      <c r="F614" s="2">
        <v>149.6000061035156</v>
      </c>
      <c r="G614" s="2">
        <v>158.0299987792969</v>
      </c>
      <c r="H614" s="2">
        <v>148.28086853027341</v>
      </c>
      <c r="I614" s="2">
        <v>81.295333862304688</v>
      </c>
      <c r="J614" s="2">
        <v>122.6600036621094</v>
      </c>
      <c r="K614" s="2">
        <v>864.5999755859375</v>
      </c>
      <c r="L614" s="2">
        <v>2947.7099609375</v>
      </c>
      <c r="M614" s="2">
        <v>0.98000001907348633</v>
      </c>
      <c r="N614" s="3">
        <v>2431.77001953125</v>
      </c>
      <c r="O614" s="1">
        <f t="shared" si="121"/>
        <v>-3.87768341438961E-2</v>
      </c>
      <c r="P614" s="1">
        <f t="shared" si="122"/>
        <v>-2.2654573757790342E-2</v>
      </c>
      <c r="Q614" s="1">
        <f t="shared" si="123"/>
        <v>-3.1635128584222683E-2</v>
      </c>
      <c r="R614" s="1">
        <f t="shared" si="124"/>
        <v>-3.4146446519464191E-2</v>
      </c>
      <c r="S614" s="1">
        <f t="shared" si="125"/>
        <v>-3.3029541649509664E-2</v>
      </c>
      <c r="T614" s="1">
        <f t="shared" si="126"/>
        <v>-4.7323401690645639E-2</v>
      </c>
      <c r="U614" s="1">
        <f t="shared" si="127"/>
        <v>-6.4649425510838299E-2</v>
      </c>
      <c r="V614" s="1">
        <f t="shared" si="128"/>
        <v>9.2993848370308552E-3</v>
      </c>
      <c r="W614" s="1">
        <f t="shared" si="129"/>
        <v>-2.5812087248616611E-2</v>
      </c>
      <c r="X614" s="1">
        <f t="shared" si="130"/>
        <v>1.1346298859358672E-2</v>
      </c>
      <c r="Y614" s="1">
        <f t="shared" si="131"/>
        <v>4.3876854240490815E-2</v>
      </c>
      <c r="Z614" s="1">
        <f t="shared" si="132"/>
        <v>7.1942745725663837E-3</v>
      </c>
      <c r="AA614" s="24">
        <f t="shared" si="133"/>
        <v>-8.2998923441568451E-4</v>
      </c>
    </row>
    <row r="615" spans="1:27" x14ac:dyDescent="0.2">
      <c r="A615" s="18">
        <v>42898</v>
      </c>
      <c r="B615" s="1">
        <v>139.76091003417969</v>
      </c>
      <c r="C615" s="2">
        <v>66.716705322265625</v>
      </c>
      <c r="D615" s="2">
        <v>964.90997314453125</v>
      </c>
      <c r="E615" s="2">
        <v>942.9000244140625</v>
      </c>
      <c r="F615" s="2">
        <v>148.44000244140619</v>
      </c>
      <c r="G615" s="2">
        <v>151.44000244140619</v>
      </c>
      <c r="H615" s="2">
        <v>148.64759826660159</v>
      </c>
      <c r="I615" s="2">
        <v>82.550224304199219</v>
      </c>
      <c r="J615" s="2">
        <v>122.34999847412109</v>
      </c>
      <c r="K615" s="2">
        <v>872.6500244140625</v>
      </c>
      <c r="L615" s="2">
        <v>2717.02001953125</v>
      </c>
      <c r="M615" s="2">
        <v>0.97299998998641968</v>
      </c>
      <c r="N615" s="3">
        <v>2429.389892578125</v>
      </c>
      <c r="O615" s="1">
        <f t="shared" si="121"/>
        <v>-2.3895631505100878E-2</v>
      </c>
      <c r="P615" s="1">
        <f t="shared" si="122"/>
        <v>-7.679435919933475E-3</v>
      </c>
      <c r="Q615" s="1">
        <f t="shared" si="123"/>
        <v>-1.3697114869011595E-2</v>
      </c>
      <c r="R615" s="1">
        <f t="shared" si="124"/>
        <v>-7.2960346073436266E-3</v>
      </c>
      <c r="S615" s="1">
        <f t="shared" si="125"/>
        <v>-7.7540348581719432E-3</v>
      </c>
      <c r="T615" s="1">
        <f t="shared" si="126"/>
        <v>-4.1700920007562869E-2</v>
      </c>
      <c r="U615" s="1">
        <f t="shared" si="127"/>
        <v>2.4732100638682475E-3</v>
      </c>
      <c r="V615" s="1">
        <f t="shared" si="128"/>
        <v>1.543619273425989E-2</v>
      </c>
      <c r="W615" s="1">
        <f t="shared" si="129"/>
        <v>-2.5273534871421699E-3</v>
      </c>
      <c r="X615" s="1">
        <f t="shared" si="130"/>
        <v>9.3107206285421018E-3</v>
      </c>
      <c r="Y615" s="1">
        <f t="shared" si="131"/>
        <v>-7.8260732725848103E-2</v>
      </c>
      <c r="Z615" s="1">
        <f t="shared" si="132"/>
        <v>-7.1428866845172356E-3</v>
      </c>
      <c r="AA615" s="24">
        <f t="shared" si="133"/>
        <v>-9.7876317826461889E-4</v>
      </c>
    </row>
    <row r="616" spans="1:27" x14ac:dyDescent="0.2">
      <c r="A616" s="18">
        <v>42899</v>
      </c>
      <c r="B616" s="1">
        <v>140.8853759765625</v>
      </c>
      <c r="C616" s="2">
        <v>67.54852294921875</v>
      </c>
      <c r="D616" s="2">
        <v>980.78997802734375</v>
      </c>
      <c r="E616" s="2">
        <v>953.4000244140625</v>
      </c>
      <c r="F616" s="2">
        <v>150.67999267578119</v>
      </c>
      <c r="G616" s="2">
        <v>152.7200012207031</v>
      </c>
      <c r="H616" s="2">
        <v>150.06500244140619</v>
      </c>
      <c r="I616" s="2">
        <v>82.540489196777344</v>
      </c>
      <c r="J616" s="2">
        <v>122.4899978637695</v>
      </c>
      <c r="K616" s="2">
        <v>866.25</v>
      </c>
      <c r="L616" s="2">
        <v>2506.3701171875</v>
      </c>
      <c r="M616" s="2">
        <v>0.98299998044967651</v>
      </c>
      <c r="N616" s="3">
        <v>2440.35009765625</v>
      </c>
      <c r="O616" s="1">
        <f t="shared" si="121"/>
        <v>8.0456398152231046E-3</v>
      </c>
      <c r="P616" s="1">
        <f t="shared" si="122"/>
        <v>1.2467906245297256E-2</v>
      </c>
      <c r="Q616" s="1">
        <f t="shared" si="123"/>
        <v>1.6457498963412531E-2</v>
      </c>
      <c r="R616" s="1">
        <f t="shared" si="124"/>
        <v>1.1135857172688945E-2</v>
      </c>
      <c r="S616" s="1">
        <f t="shared" si="125"/>
        <v>1.5090206127281514E-2</v>
      </c>
      <c r="T616" s="1">
        <f t="shared" si="126"/>
        <v>8.4521840904761003E-3</v>
      </c>
      <c r="U616" s="1">
        <f t="shared" si="127"/>
        <v>9.5353318273092569E-3</v>
      </c>
      <c r="V616" s="1">
        <f t="shared" si="128"/>
        <v>-1.1792950902234089E-4</v>
      </c>
      <c r="W616" s="1">
        <f t="shared" si="129"/>
        <v>1.1442533011394307E-3</v>
      </c>
      <c r="X616" s="1">
        <f t="shared" si="130"/>
        <v>-7.3340104681252072E-3</v>
      </c>
      <c r="Y616" s="1">
        <f t="shared" si="131"/>
        <v>-7.7529757171274749E-2</v>
      </c>
      <c r="Z616" s="1">
        <f t="shared" si="132"/>
        <v>1.0277482596270593E-2</v>
      </c>
      <c r="AA616" s="24">
        <f t="shared" si="133"/>
        <v>4.5115051773323422E-3</v>
      </c>
    </row>
    <row r="617" spans="1:27" x14ac:dyDescent="0.2">
      <c r="A617" s="18">
        <v>42900</v>
      </c>
      <c r="B617" s="1">
        <v>139.5110168457031</v>
      </c>
      <c r="C617" s="2">
        <v>67.185211181640625</v>
      </c>
      <c r="D617" s="2">
        <v>976.469970703125</v>
      </c>
      <c r="E617" s="2">
        <v>950.760009765625</v>
      </c>
      <c r="F617" s="2">
        <v>150.25</v>
      </c>
      <c r="G617" s="2">
        <v>152.19999694824219</v>
      </c>
      <c r="H617" s="2">
        <v>150.38218688964841</v>
      </c>
      <c r="I617" s="2">
        <v>83.026901245117188</v>
      </c>
      <c r="J617" s="2">
        <v>124.7099990844727</v>
      </c>
      <c r="K617" s="2">
        <v>863.29998779296875</v>
      </c>
      <c r="L617" s="2">
        <v>2464.580078125</v>
      </c>
      <c r="M617" s="2">
        <v>0.98299998044967651</v>
      </c>
      <c r="N617" s="3">
        <v>2437.919921875</v>
      </c>
      <c r="O617" s="1">
        <f t="shared" si="121"/>
        <v>-9.7551582010048099E-3</v>
      </c>
      <c r="P617" s="1">
        <f t="shared" si="122"/>
        <v>-5.3785301545564712E-3</v>
      </c>
      <c r="Q617" s="1">
        <f t="shared" si="123"/>
        <v>-4.4046201745531199E-3</v>
      </c>
      <c r="R617" s="1">
        <f t="shared" si="124"/>
        <v>-2.7690524237818925E-3</v>
      </c>
      <c r="S617" s="1">
        <f t="shared" si="125"/>
        <v>-2.8536812893693586E-3</v>
      </c>
      <c r="T617" s="1">
        <f t="shared" si="126"/>
        <v>-3.404951992564631E-3</v>
      </c>
      <c r="U617" s="1">
        <f t="shared" si="127"/>
        <v>2.1136470401621477E-3</v>
      </c>
      <c r="V617" s="1">
        <f t="shared" si="128"/>
        <v>5.8930114550233004E-3</v>
      </c>
      <c r="W617" s="1">
        <f t="shared" si="129"/>
        <v>1.812393876577767E-2</v>
      </c>
      <c r="X617" s="1">
        <f t="shared" si="130"/>
        <v>-3.4054974972943519E-3</v>
      </c>
      <c r="Y617" s="1">
        <f t="shared" si="131"/>
        <v>-1.6673530687237204E-2</v>
      </c>
      <c r="Z617" s="1">
        <f t="shared" si="132"/>
        <v>0</v>
      </c>
      <c r="AA617" s="24">
        <f t="shared" si="133"/>
        <v>-9.9583079640253036E-4</v>
      </c>
    </row>
    <row r="618" spans="1:27" x14ac:dyDescent="0.2">
      <c r="A618" s="18">
        <v>42901</v>
      </c>
      <c r="B618" s="1">
        <v>138.6748352050781</v>
      </c>
      <c r="C618" s="2">
        <v>66.831459045410156</v>
      </c>
      <c r="D618" s="2">
        <v>964.16998291015625</v>
      </c>
      <c r="E618" s="2">
        <v>942.30999755859375</v>
      </c>
      <c r="F618" s="2">
        <v>149.80000305175781</v>
      </c>
      <c r="G618" s="2">
        <v>151.75999450683591</v>
      </c>
      <c r="H618" s="2">
        <v>151.0264587402344</v>
      </c>
      <c r="I618" s="2">
        <v>81.73309326171875</v>
      </c>
      <c r="J618" s="2">
        <v>124.0400009155273</v>
      </c>
      <c r="K618" s="2">
        <v>868.75</v>
      </c>
      <c r="L618" s="2">
        <v>2518.56005859375</v>
      </c>
      <c r="M618" s="2">
        <v>0.99299997091293335</v>
      </c>
      <c r="N618" s="3">
        <v>2432.4599609375</v>
      </c>
      <c r="O618" s="1">
        <f t="shared" si="121"/>
        <v>-5.9936602823976726E-3</v>
      </c>
      <c r="P618" s="1">
        <f t="shared" si="122"/>
        <v>-5.2653274434766306E-3</v>
      </c>
      <c r="Q618" s="1">
        <f t="shared" si="123"/>
        <v>-1.2596381007100477E-2</v>
      </c>
      <c r="R618" s="1">
        <f t="shared" si="124"/>
        <v>-8.887639488659449E-3</v>
      </c>
      <c r="S618" s="1">
        <f t="shared" si="125"/>
        <v>-2.994988008267474E-3</v>
      </c>
      <c r="T618" s="1">
        <f t="shared" si="126"/>
        <v>-2.8909490816606542E-3</v>
      </c>
      <c r="U618" s="1">
        <f t="shared" si="127"/>
        <v>4.2842298274248236E-3</v>
      </c>
      <c r="V618" s="1">
        <f t="shared" si="128"/>
        <v>-1.5582997365863105E-2</v>
      </c>
      <c r="W618" s="1">
        <f t="shared" si="129"/>
        <v>-5.3724494736910877E-3</v>
      </c>
      <c r="X618" s="1">
        <f t="shared" si="130"/>
        <v>6.3129992865680329E-3</v>
      </c>
      <c r="Y618" s="1">
        <f t="shared" si="131"/>
        <v>2.1902303336727824E-2</v>
      </c>
      <c r="Z618" s="1">
        <f t="shared" si="132"/>
        <v>1.0172930480306208E-2</v>
      </c>
      <c r="AA618" s="24">
        <f t="shared" si="133"/>
        <v>-2.2395981461527104E-3</v>
      </c>
    </row>
    <row r="619" spans="1:27" x14ac:dyDescent="0.2">
      <c r="A619" s="18">
        <v>42902</v>
      </c>
      <c r="B619" s="1">
        <v>136.7334899902344</v>
      </c>
      <c r="C619" s="2">
        <v>66.927070617675781</v>
      </c>
      <c r="D619" s="2">
        <v>987.71002197265625</v>
      </c>
      <c r="E619" s="2">
        <v>939.780029296875</v>
      </c>
      <c r="F619" s="2">
        <v>150.63999938964841</v>
      </c>
      <c r="G619" s="2">
        <v>152.3800048828125</v>
      </c>
      <c r="H619" s="2">
        <v>150.2830810546875</v>
      </c>
      <c r="I619" s="2">
        <v>81.139694213867188</v>
      </c>
      <c r="J619" s="2">
        <v>123.13999938964839</v>
      </c>
      <c r="K619" s="2">
        <v>888.6500244140625</v>
      </c>
      <c r="L619" s="2">
        <v>2655.8798828125</v>
      </c>
      <c r="M619" s="2">
        <v>0.98500001430511475</v>
      </c>
      <c r="N619" s="3">
        <v>2433.14990234375</v>
      </c>
      <c r="O619" s="1">
        <f t="shared" si="121"/>
        <v>-1.3999261019295606E-2</v>
      </c>
      <c r="P619" s="1">
        <f t="shared" si="122"/>
        <v>1.4306372123442657E-3</v>
      </c>
      <c r="Q619" s="1">
        <f t="shared" si="123"/>
        <v>2.4414822572518924E-2</v>
      </c>
      <c r="R619" s="1">
        <f t="shared" si="124"/>
        <v>-2.6848577095367476E-3</v>
      </c>
      <c r="S619" s="1">
        <f t="shared" si="125"/>
        <v>5.6074520746196566E-3</v>
      </c>
      <c r="T619" s="1">
        <f t="shared" si="126"/>
        <v>4.0854665156742076E-3</v>
      </c>
      <c r="U619" s="1">
        <f t="shared" si="127"/>
        <v>-4.9221685507803148E-3</v>
      </c>
      <c r="V619" s="1">
        <f t="shared" si="128"/>
        <v>-7.26020543418604E-3</v>
      </c>
      <c r="W619" s="1">
        <f t="shared" si="129"/>
        <v>-7.2557362079658239E-3</v>
      </c>
      <c r="X619" s="1">
        <f t="shared" si="130"/>
        <v>2.2906502922661831E-2</v>
      </c>
      <c r="Y619" s="1">
        <f t="shared" si="131"/>
        <v>5.4523148554743273E-2</v>
      </c>
      <c r="Z619" s="1">
        <f t="shared" si="132"/>
        <v>-8.0563513012630317E-3</v>
      </c>
      <c r="AA619" s="24">
        <f t="shared" si="133"/>
        <v>2.8363936810049672E-4</v>
      </c>
    </row>
    <row r="620" spans="1:27" x14ac:dyDescent="0.2">
      <c r="A620" s="18">
        <v>42905</v>
      </c>
      <c r="B620" s="1">
        <v>140.64508056640619</v>
      </c>
      <c r="C620" s="2">
        <v>67.758865356445312</v>
      </c>
      <c r="D620" s="2">
        <v>995.16998291015625</v>
      </c>
      <c r="E620" s="2">
        <v>957.3699951171875</v>
      </c>
      <c r="F620" s="2">
        <v>152.8699951171875</v>
      </c>
      <c r="G620" s="2">
        <v>153.3999938964844</v>
      </c>
      <c r="H620" s="2">
        <v>155.93281555175781</v>
      </c>
      <c r="I620" s="2">
        <v>82.307029724121094</v>
      </c>
      <c r="J620" s="2">
        <v>125.5800018310547</v>
      </c>
      <c r="K620" s="2">
        <v>875.8499755859375</v>
      </c>
      <c r="L620" s="2">
        <v>2721.7900390625</v>
      </c>
      <c r="M620" s="2">
        <v>0.98500001430511475</v>
      </c>
      <c r="N620" s="3">
        <v>2453.4599609375</v>
      </c>
      <c r="O620" s="1">
        <f t="shared" si="121"/>
        <v>2.8607406835378546E-2</v>
      </c>
      <c r="P620" s="1">
        <f t="shared" si="122"/>
        <v>1.2428375111787071E-2</v>
      </c>
      <c r="Q620" s="1">
        <f t="shared" si="123"/>
        <v>7.5527844929637045E-3</v>
      </c>
      <c r="R620" s="1">
        <f t="shared" si="124"/>
        <v>1.8717109612845118E-2</v>
      </c>
      <c r="S620" s="1">
        <f t="shared" si="125"/>
        <v>1.4803476743059152E-2</v>
      </c>
      <c r="T620" s="1">
        <f t="shared" si="126"/>
        <v>6.6937195234790803E-3</v>
      </c>
      <c r="U620" s="1">
        <f t="shared" si="127"/>
        <v>3.7593949082095124E-2</v>
      </c>
      <c r="V620" s="1">
        <f t="shared" si="128"/>
        <v>1.4386737854558129E-2</v>
      </c>
      <c r="W620" s="1">
        <f t="shared" si="129"/>
        <v>1.9814864816471767E-2</v>
      </c>
      <c r="X620" s="1">
        <f t="shared" si="130"/>
        <v>-1.4403925591027544E-2</v>
      </c>
      <c r="Y620" s="1">
        <f t="shared" si="131"/>
        <v>2.4816693208355112E-2</v>
      </c>
      <c r="Z620" s="1">
        <f t="shared" si="132"/>
        <v>0</v>
      </c>
      <c r="AA620" s="24">
        <f t="shared" si="133"/>
        <v>8.3472286578751831E-3</v>
      </c>
    </row>
    <row r="621" spans="1:27" x14ac:dyDescent="0.2">
      <c r="A621" s="18">
        <v>42906</v>
      </c>
      <c r="B621" s="1">
        <v>139.3668518066406</v>
      </c>
      <c r="C621" s="2">
        <v>66.841011047363281</v>
      </c>
      <c r="D621" s="2">
        <v>992.59002685546875</v>
      </c>
      <c r="E621" s="2">
        <v>950.6300048828125</v>
      </c>
      <c r="F621" s="2">
        <v>152.25</v>
      </c>
      <c r="G621" s="2">
        <v>152.05000305175781</v>
      </c>
      <c r="H621" s="2">
        <v>155.70481872558591</v>
      </c>
      <c r="I621" s="2">
        <v>81.460708618164062</v>
      </c>
      <c r="J621" s="2">
        <v>126.3300018310547</v>
      </c>
      <c r="K621" s="2">
        <v>885.1500244140625</v>
      </c>
      <c r="L621" s="2">
        <v>2689.10009765625</v>
      </c>
      <c r="M621" s="2">
        <v>0.99299997091293335</v>
      </c>
      <c r="N621" s="3">
        <v>2437.030029296875</v>
      </c>
      <c r="O621" s="1">
        <f t="shared" si="121"/>
        <v>-9.0883289669138057E-3</v>
      </c>
      <c r="P621" s="1">
        <f t="shared" si="122"/>
        <v>-1.354589254488936E-2</v>
      </c>
      <c r="Q621" s="1">
        <f t="shared" si="123"/>
        <v>-2.5924777666052057E-3</v>
      </c>
      <c r="R621" s="1">
        <f t="shared" si="124"/>
        <v>-7.0401101650882092E-3</v>
      </c>
      <c r="S621" s="1">
        <f t="shared" si="125"/>
        <v>-4.0557018184780302E-3</v>
      </c>
      <c r="T621" s="1">
        <f t="shared" si="126"/>
        <v>-8.8004621801848204E-3</v>
      </c>
      <c r="U621" s="1">
        <f t="shared" si="127"/>
        <v>-1.4621478190152137E-3</v>
      </c>
      <c r="V621" s="1">
        <f t="shared" si="128"/>
        <v>-1.0282488735090412E-2</v>
      </c>
      <c r="W621" s="1">
        <f t="shared" si="129"/>
        <v>5.9722884939035215E-3</v>
      </c>
      <c r="X621" s="1">
        <f t="shared" si="130"/>
        <v>1.0618312596176516E-2</v>
      </c>
      <c r="Y621" s="1">
        <f t="shared" si="131"/>
        <v>-1.2010456698382854E-2</v>
      </c>
      <c r="Z621" s="1">
        <f t="shared" si="132"/>
        <v>8.1217832402391554E-3</v>
      </c>
      <c r="AA621" s="24">
        <f t="shared" si="133"/>
        <v>-6.6966373620162001E-3</v>
      </c>
    </row>
    <row r="622" spans="1:27" x14ac:dyDescent="0.2">
      <c r="A622" s="18">
        <v>42907</v>
      </c>
      <c r="B622" s="1">
        <v>140.19337463378909</v>
      </c>
      <c r="C622" s="2">
        <v>67.185211181640625</v>
      </c>
      <c r="D622" s="2">
        <v>1002.22998046875</v>
      </c>
      <c r="E622" s="2">
        <v>959.45001220703125</v>
      </c>
      <c r="F622" s="2">
        <v>153.9100036621094</v>
      </c>
      <c r="G622" s="2">
        <v>155.0299987792969</v>
      </c>
      <c r="H622" s="2">
        <v>158.06385803222659</v>
      </c>
      <c r="I622" s="2">
        <v>81.76226806640625</v>
      </c>
      <c r="J622" s="2">
        <v>134.83000183105469</v>
      </c>
      <c r="K622" s="2">
        <v>894.45001220703125</v>
      </c>
      <c r="L622" s="2">
        <v>2705.409912109375</v>
      </c>
      <c r="M622" s="2">
        <v>0.96799999475479126</v>
      </c>
      <c r="N622" s="3">
        <v>2435.610107421875</v>
      </c>
      <c r="O622" s="1">
        <f t="shared" si="121"/>
        <v>5.9305553396242772E-3</v>
      </c>
      <c r="P622" s="1">
        <f t="shared" si="122"/>
        <v>5.1495351264727596E-3</v>
      </c>
      <c r="Q622" s="1">
        <f t="shared" si="123"/>
        <v>9.7119186698064741E-3</v>
      </c>
      <c r="R622" s="1">
        <f t="shared" si="124"/>
        <v>9.278065366036925E-3</v>
      </c>
      <c r="S622" s="1">
        <f t="shared" si="125"/>
        <v>1.0903143921900948E-2</v>
      </c>
      <c r="T622" s="1">
        <f t="shared" si="126"/>
        <v>1.9598787686473829E-2</v>
      </c>
      <c r="U622" s="1">
        <f t="shared" si="127"/>
        <v>1.515071483303454E-2</v>
      </c>
      <c r="V622" s="1">
        <f t="shared" si="128"/>
        <v>3.7019006261742593E-3</v>
      </c>
      <c r="W622" s="1">
        <f t="shared" si="129"/>
        <v>6.7284096230500579E-2</v>
      </c>
      <c r="X622" s="1">
        <f t="shared" si="130"/>
        <v>1.0506679700003296E-2</v>
      </c>
      <c r="Y622" s="1">
        <f t="shared" si="131"/>
        <v>6.0651570640082308E-3</v>
      </c>
      <c r="Z622" s="1">
        <f t="shared" si="132"/>
        <v>-2.5176210362985119E-2</v>
      </c>
      <c r="AA622" s="24">
        <f t="shared" si="133"/>
        <v>-5.8264439006916469E-4</v>
      </c>
    </row>
    <row r="623" spans="1:27" x14ac:dyDescent="0.2">
      <c r="A623" s="18">
        <v>42908</v>
      </c>
      <c r="B623" s="1">
        <v>139.96275329589841</v>
      </c>
      <c r="C623" s="2">
        <v>67.175643920898438</v>
      </c>
      <c r="D623" s="2">
        <v>1001.299987792969</v>
      </c>
      <c r="E623" s="2">
        <v>957.09002685546875</v>
      </c>
      <c r="F623" s="2">
        <v>153.3999938964844</v>
      </c>
      <c r="G623" s="2">
        <v>154.88999938964841</v>
      </c>
      <c r="H623" s="2">
        <v>156.97355651855469</v>
      </c>
      <c r="I623" s="2">
        <v>83.795379638671875</v>
      </c>
      <c r="J623" s="2">
        <v>135.5299987792969</v>
      </c>
      <c r="K623" s="2">
        <v>898.4000244140625</v>
      </c>
      <c r="L623" s="2">
        <v>2744.909912109375</v>
      </c>
      <c r="M623" s="2">
        <v>0.93300002813339233</v>
      </c>
      <c r="N623" s="3">
        <v>2434.5</v>
      </c>
      <c r="O623" s="1">
        <f t="shared" si="121"/>
        <v>-1.6450230868121363E-3</v>
      </c>
      <c r="P623" s="1">
        <f t="shared" si="122"/>
        <v>-1.4240129001485968E-4</v>
      </c>
      <c r="Q623" s="1">
        <f t="shared" si="123"/>
        <v>-9.2792342466752054E-4</v>
      </c>
      <c r="R623" s="1">
        <f t="shared" si="124"/>
        <v>-2.4597272620110466E-3</v>
      </c>
      <c r="S623" s="1">
        <f t="shared" si="125"/>
        <v>-3.3136882170743398E-3</v>
      </c>
      <c r="T623" s="1">
        <f t="shared" si="126"/>
        <v>-9.0304709250366155E-4</v>
      </c>
      <c r="U623" s="1">
        <f t="shared" si="127"/>
        <v>-6.897854621830124E-3</v>
      </c>
      <c r="V623" s="1">
        <f t="shared" si="128"/>
        <v>2.4866134714051302E-2</v>
      </c>
      <c r="W623" s="1">
        <f t="shared" si="129"/>
        <v>5.19170020571047E-3</v>
      </c>
      <c r="X623" s="1">
        <f t="shared" si="130"/>
        <v>4.4161352262546139E-3</v>
      </c>
      <c r="Y623" s="1">
        <f t="shared" si="131"/>
        <v>1.4600375278880584E-2</v>
      </c>
      <c r="Z623" s="1">
        <f t="shared" si="132"/>
        <v>-3.6156990507282938E-2</v>
      </c>
      <c r="AA623" s="24">
        <f t="shared" si="133"/>
        <v>-4.5578207221763645E-4</v>
      </c>
    </row>
    <row r="624" spans="1:27" x14ac:dyDescent="0.2">
      <c r="A624" s="18">
        <v>42909</v>
      </c>
      <c r="B624" s="1">
        <v>140.58741760253909</v>
      </c>
      <c r="C624" s="2">
        <v>68.083938598632812</v>
      </c>
      <c r="D624" s="2">
        <v>1003.739990234375</v>
      </c>
      <c r="E624" s="2">
        <v>965.59002685546875</v>
      </c>
      <c r="F624" s="2">
        <v>155.07000732421881</v>
      </c>
      <c r="G624" s="2">
        <v>158.02000427246091</v>
      </c>
      <c r="H624" s="2">
        <v>152.47358703613281</v>
      </c>
      <c r="I624" s="2">
        <v>83.892662048339844</v>
      </c>
      <c r="J624" s="2">
        <v>133.5</v>
      </c>
      <c r="K624" s="2">
        <v>874.54998779296875</v>
      </c>
      <c r="L624" s="2">
        <v>2608.719970703125</v>
      </c>
      <c r="M624" s="2">
        <v>0.93300002813339233</v>
      </c>
      <c r="N624" s="3">
        <v>2438.300048828125</v>
      </c>
      <c r="O624" s="1">
        <f t="shared" si="121"/>
        <v>4.4630752963259468E-3</v>
      </c>
      <c r="P624" s="1">
        <f t="shared" si="122"/>
        <v>1.3521190489873325E-2</v>
      </c>
      <c r="Q624" s="1">
        <f t="shared" si="123"/>
        <v>2.4368345861904839E-3</v>
      </c>
      <c r="R624" s="1">
        <f t="shared" si="124"/>
        <v>8.8810872138400665E-3</v>
      </c>
      <c r="S624" s="1">
        <f t="shared" si="125"/>
        <v>1.0886659023346068E-2</v>
      </c>
      <c r="T624" s="1">
        <f t="shared" si="126"/>
        <v>2.0207921073964963E-2</v>
      </c>
      <c r="U624" s="1">
        <f t="shared" si="127"/>
        <v>-2.8667054389444058E-2</v>
      </c>
      <c r="V624" s="1">
        <f t="shared" si="128"/>
        <v>1.1609519532873591E-3</v>
      </c>
      <c r="W624" s="1">
        <f t="shared" si="129"/>
        <v>-1.4978224729438994E-2</v>
      </c>
      <c r="X624" s="1">
        <f t="shared" si="130"/>
        <v>-2.6547235054505625E-2</v>
      </c>
      <c r="Y624" s="1">
        <f t="shared" si="131"/>
        <v>-4.961545033060577E-2</v>
      </c>
      <c r="Z624" s="1">
        <f t="shared" si="132"/>
        <v>0</v>
      </c>
      <c r="AA624" s="24">
        <f t="shared" si="133"/>
        <v>1.5609155178168965E-3</v>
      </c>
    </row>
    <row r="625" spans="1:27" x14ac:dyDescent="0.2">
      <c r="A625" s="18">
        <v>42912</v>
      </c>
      <c r="B625" s="1">
        <v>140.14532470703119</v>
      </c>
      <c r="C625" s="2">
        <v>67.433784484863281</v>
      </c>
      <c r="D625" s="2">
        <v>993.97998046875</v>
      </c>
      <c r="E625" s="2">
        <v>952.27001953125</v>
      </c>
      <c r="F625" s="2">
        <v>153.5899963378906</v>
      </c>
      <c r="G625" s="2">
        <v>157.5</v>
      </c>
      <c r="H625" s="2">
        <v>150.80836486816409</v>
      </c>
      <c r="I625" s="2">
        <v>84.262321472167969</v>
      </c>
      <c r="J625" s="2">
        <v>133.4100036621094</v>
      </c>
      <c r="K625" s="2">
        <v>880.8499755859375</v>
      </c>
      <c r="L625" s="2">
        <v>2552.449951171875</v>
      </c>
      <c r="M625" s="2">
        <v>0.93300002813339233</v>
      </c>
      <c r="N625" s="3">
        <v>2439.070068359375</v>
      </c>
      <c r="O625" s="1">
        <f t="shared" si="121"/>
        <v>-3.144612107164213E-3</v>
      </c>
      <c r="P625" s="1">
        <f t="shared" si="122"/>
        <v>-9.5493023340248451E-3</v>
      </c>
      <c r="Q625" s="1">
        <f t="shared" si="123"/>
        <v>-9.7236434341387845E-3</v>
      </c>
      <c r="R625" s="1">
        <f t="shared" si="124"/>
        <v>-1.3794681959999666E-2</v>
      </c>
      <c r="S625" s="1">
        <f t="shared" si="125"/>
        <v>-9.5441472652659787E-3</v>
      </c>
      <c r="T625" s="1">
        <f t="shared" si="126"/>
        <v>-3.2907496418257409E-3</v>
      </c>
      <c r="U625" s="1">
        <f t="shared" si="127"/>
        <v>-1.0921381206661751E-2</v>
      </c>
      <c r="V625" s="1">
        <f t="shared" si="128"/>
        <v>4.4063379895504795E-3</v>
      </c>
      <c r="W625" s="1">
        <f t="shared" si="129"/>
        <v>-6.7412987183967932E-4</v>
      </c>
      <c r="X625" s="1">
        <f t="shared" si="130"/>
        <v>7.2036909049275621E-3</v>
      </c>
      <c r="Y625" s="1">
        <f t="shared" si="131"/>
        <v>-2.156997307613806E-2</v>
      </c>
      <c r="Z625" s="1">
        <f t="shared" si="132"/>
        <v>0</v>
      </c>
      <c r="AA625" s="24">
        <f t="shared" si="133"/>
        <v>3.1580179462320501E-4</v>
      </c>
    </row>
    <row r="626" spans="1:27" x14ac:dyDescent="0.2">
      <c r="A626" s="18">
        <v>42913</v>
      </c>
      <c r="B626" s="1">
        <v>138.13664245605469</v>
      </c>
      <c r="C626" s="2">
        <v>66.171737670898438</v>
      </c>
      <c r="D626" s="2">
        <v>976.780029296875</v>
      </c>
      <c r="E626" s="2">
        <v>927.33001708984375</v>
      </c>
      <c r="F626" s="2">
        <v>150.58000183105469</v>
      </c>
      <c r="G626" s="2">
        <v>151.0299987792969</v>
      </c>
      <c r="H626" s="2">
        <v>145.28752136230469</v>
      </c>
      <c r="I626" s="2">
        <v>83.668930053710938</v>
      </c>
      <c r="J626" s="2">
        <v>129.22999572753909</v>
      </c>
      <c r="K626" s="2">
        <v>875.25</v>
      </c>
      <c r="L626" s="2">
        <v>2574.7900390625</v>
      </c>
      <c r="M626" s="2">
        <v>0.99000000953674316</v>
      </c>
      <c r="N626" s="3">
        <v>2419.3798828125</v>
      </c>
      <c r="O626" s="1">
        <f t="shared" si="121"/>
        <v>-1.4332852381451766E-2</v>
      </c>
      <c r="P626" s="1">
        <f t="shared" si="122"/>
        <v>-1.8715349043595952E-2</v>
      </c>
      <c r="Q626" s="1">
        <f t="shared" si="123"/>
        <v>-1.7304122326250115E-2</v>
      </c>
      <c r="R626" s="1">
        <f t="shared" si="124"/>
        <v>-2.6190053167569838E-2</v>
      </c>
      <c r="S626" s="1">
        <f t="shared" si="125"/>
        <v>-1.9597594756197934E-2</v>
      </c>
      <c r="T626" s="1">
        <f t="shared" si="126"/>
        <v>-4.1079372829860961E-2</v>
      </c>
      <c r="U626" s="1">
        <f t="shared" si="127"/>
        <v>-3.6608337413416625E-2</v>
      </c>
      <c r="V626" s="1">
        <f t="shared" si="128"/>
        <v>-7.042191671078446E-3</v>
      </c>
      <c r="W626" s="1">
        <f t="shared" si="129"/>
        <v>-3.1332042724150688E-2</v>
      </c>
      <c r="X626" s="1">
        <f t="shared" si="130"/>
        <v>-6.3574680605654743E-3</v>
      </c>
      <c r="Y626" s="1">
        <f t="shared" si="131"/>
        <v>8.7524097702162962E-3</v>
      </c>
      <c r="Z626" s="1">
        <f t="shared" si="132"/>
        <v>6.1093225814138341E-2</v>
      </c>
      <c r="AA626" s="24">
        <f t="shared" si="133"/>
        <v>-8.0728248861335894E-3</v>
      </c>
    </row>
    <row r="627" spans="1:27" x14ac:dyDescent="0.2">
      <c r="A627" s="18">
        <v>42914</v>
      </c>
      <c r="B627" s="1">
        <v>140.15495300292969</v>
      </c>
      <c r="C627" s="2">
        <v>66.735847473144531</v>
      </c>
      <c r="D627" s="2">
        <v>990.33001708984375</v>
      </c>
      <c r="E627" s="2">
        <v>940.489990234375</v>
      </c>
      <c r="F627" s="2">
        <v>153.24000549316409</v>
      </c>
      <c r="G627" s="2">
        <v>153.4100036621094</v>
      </c>
      <c r="H627" s="2">
        <v>150.41192626953119</v>
      </c>
      <c r="I627" s="2">
        <v>84.612525939941406</v>
      </c>
      <c r="J627" s="2">
        <v>131.11000061035159</v>
      </c>
      <c r="K627" s="2">
        <v>871.5</v>
      </c>
      <c r="L627" s="2">
        <v>2539.320068359375</v>
      </c>
      <c r="M627" s="2">
        <v>0.98500001430511475</v>
      </c>
      <c r="N627" s="3">
        <v>2440.68994140625</v>
      </c>
      <c r="O627" s="1">
        <f t="shared" si="121"/>
        <v>1.4610971506109127E-2</v>
      </c>
      <c r="P627" s="1">
        <f t="shared" si="122"/>
        <v>8.5249356009307053E-3</v>
      </c>
      <c r="Q627" s="1">
        <f t="shared" si="123"/>
        <v>1.3872097490283952E-2</v>
      </c>
      <c r="R627" s="1">
        <f t="shared" si="124"/>
        <v>1.4191251120965642E-2</v>
      </c>
      <c r="S627" s="1">
        <f t="shared" si="125"/>
        <v>1.7665052661467229E-2</v>
      </c>
      <c r="T627" s="1">
        <f t="shared" si="126"/>
        <v>1.5758491041838907E-2</v>
      </c>
      <c r="U627" s="1">
        <f t="shared" si="127"/>
        <v>3.5270784849083636E-2</v>
      </c>
      <c r="V627" s="1">
        <f t="shared" si="128"/>
        <v>1.1277733390695044E-2</v>
      </c>
      <c r="W627" s="1">
        <f t="shared" si="129"/>
        <v>1.4547743905959587E-2</v>
      </c>
      <c r="X627" s="1">
        <f t="shared" si="130"/>
        <v>-4.2844901456726703E-3</v>
      </c>
      <c r="Y627" s="1">
        <f t="shared" si="131"/>
        <v>-1.3775869164089127E-2</v>
      </c>
      <c r="Z627" s="1">
        <f t="shared" si="132"/>
        <v>-5.0505001853162756E-3</v>
      </c>
      <c r="AA627" s="24">
        <f t="shared" si="133"/>
        <v>8.8080663748337784E-3</v>
      </c>
    </row>
    <row r="628" spans="1:27" x14ac:dyDescent="0.2">
      <c r="A628" s="18">
        <v>42915</v>
      </c>
      <c r="B628" s="1">
        <v>138.08860778808591</v>
      </c>
      <c r="C628" s="2">
        <v>65.483352661132812</v>
      </c>
      <c r="D628" s="2">
        <v>975.92999267578125</v>
      </c>
      <c r="E628" s="2">
        <v>917.78997802734375</v>
      </c>
      <c r="F628" s="2">
        <v>151.03999328613281</v>
      </c>
      <c r="G628" s="2">
        <v>150.0899963378906</v>
      </c>
      <c r="H628" s="2">
        <v>145.3865966796875</v>
      </c>
      <c r="I628" s="2">
        <v>84.4471435546875</v>
      </c>
      <c r="J628" s="2">
        <v>127.2399978637695</v>
      </c>
      <c r="K628" s="2">
        <v>858.45001220703125</v>
      </c>
      <c r="L628" s="2">
        <v>2480.840087890625</v>
      </c>
      <c r="M628" s="2">
        <v>1.003000020980835</v>
      </c>
      <c r="N628" s="3">
        <v>2419.699951171875</v>
      </c>
      <c r="O628" s="1">
        <f t="shared" si="121"/>
        <v>-1.4743290697693645E-2</v>
      </c>
      <c r="P628" s="1">
        <f t="shared" si="122"/>
        <v>-1.8767946455100271E-2</v>
      </c>
      <c r="Q628" s="1">
        <f t="shared" si="123"/>
        <v>-1.4540632077757243E-2</v>
      </c>
      <c r="R628" s="1">
        <f t="shared" si="124"/>
        <v>-2.4136367683588289E-2</v>
      </c>
      <c r="S628" s="1">
        <f t="shared" si="125"/>
        <v>-1.4356644010492525E-2</v>
      </c>
      <c r="T628" s="1">
        <f t="shared" si="126"/>
        <v>-2.1641400462588001E-2</v>
      </c>
      <c r="U628" s="1">
        <f t="shared" si="127"/>
        <v>-3.3410446328827281E-2</v>
      </c>
      <c r="V628" s="1">
        <f t="shared" si="128"/>
        <v>-1.9545851328359731E-3</v>
      </c>
      <c r="W628" s="1">
        <f t="shared" si="129"/>
        <v>-2.9517220109573694E-2</v>
      </c>
      <c r="X628" s="1">
        <f t="shared" si="130"/>
        <v>-1.4974168437141389E-2</v>
      </c>
      <c r="Y628" s="1">
        <f t="shared" si="131"/>
        <v>-2.302977919066862E-2</v>
      </c>
      <c r="Z628" s="1">
        <f t="shared" si="132"/>
        <v>1.8274118187113553E-2</v>
      </c>
      <c r="AA628" s="24">
        <f t="shared" si="133"/>
        <v>-8.6000232468206317E-3</v>
      </c>
    </row>
    <row r="629" spans="1:27" x14ac:dyDescent="0.2">
      <c r="A629" s="18">
        <v>42916</v>
      </c>
      <c r="B629" s="1">
        <v>138.4153747558594</v>
      </c>
      <c r="C629" s="2">
        <v>65.904029846191406</v>
      </c>
      <c r="D629" s="2">
        <v>968</v>
      </c>
      <c r="E629" s="2">
        <v>908.72998046875</v>
      </c>
      <c r="F629" s="2">
        <v>150.97999572753909</v>
      </c>
      <c r="G629" s="2">
        <v>149.4100036621094</v>
      </c>
      <c r="H629" s="2">
        <v>143.28533935546881</v>
      </c>
      <c r="I629" s="2">
        <v>84.8265380859375</v>
      </c>
      <c r="J629" s="2">
        <v>128.8699951171875</v>
      </c>
      <c r="K629" s="2">
        <v>849</v>
      </c>
      <c r="L629" s="2">
        <v>2434.550048828125</v>
      </c>
      <c r="M629" s="2">
        <v>0.99299997091293335</v>
      </c>
      <c r="N629" s="3">
        <v>2423.409912109375</v>
      </c>
      <c r="O629" s="1">
        <f t="shared" si="121"/>
        <v>2.36635717462641E-3</v>
      </c>
      <c r="P629" s="1">
        <f t="shared" si="122"/>
        <v>6.4241852007109745E-3</v>
      </c>
      <c r="Q629" s="1">
        <f t="shared" si="123"/>
        <v>-8.1255753335738312E-3</v>
      </c>
      <c r="R629" s="1">
        <f t="shared" si="124"/>
        <v>-9.8715368172431761E-3</v>
      </c>
      <c r="S629" s="1">
        <f t="shared" si="125"/>
        <v>-3.9722961639743204E-4</v>
      </c>
      <c r="T629" s="1">
        <f t="shared" si="126"/>
        <v>-4.5305662760518617E-3</v>
      </c>
      <c r="U629" s="1">
        <f t="shared" si="127"/>
        <v>-1.4452895742845806E-2</v>
      </c>
      <c r="V629" s="1">
        <f t="shared" si="128"/>
        <v>4.4926863749310542E-3</v>
      </c>
      <c r="W629" s="1">
        <f t="shared" si="129"/>
        <v>1.2810415598742519E-2</v>
      </c>
      <c r="X629" s="1">
        <f t="shared" si="130"/>
        <v>-1.1008226539290011E-2</v>
      </c>
      <c r="Y629" s="1">
        <f t="shared" si="131"/>
        <v>-1.8659017680522472E-2</v>
      </c>
      <c r="Z629" s="1">
        <f t="shared" si="132"/>
        <v>-9.9701394403985955E-3</v>
      </c>
      <c r="AA629" s="24">
        <f t="shared" si="133"/>
        <v>1.5332318107057485E-3</v>
      </c>
    </row>
    <row r="630" spans="1:27" x14ac:dyDescent="0.2">
      <c r="A630" s="18">
        <v>42921</v>
      </c>
      <c r="B630" s="1">
        <v>138.48265075683591</v>
      </c>
      <c r="C630" s="2">
        <v>66.047439575195312</v>
      </c>
      <c r="D630" s="2">
        <v>971.4000244140625</v>
      </c>
      <c r="E630" s="2">
        <v>911.71002197265625</v>
      </c>
      <c r="F630" s="2">
        <v>150.3399963378906</v>
      </c>
      <c r="G630" s="2">
        <v>147.61000061035159</v>
      </c>
      <c r="H630" s="2">
        <v>141.78865051269531</v>
      </c>
      <c r="I630" s="2">
        <v>84.865447998046875</v>
      </c>
      <c r="J630" s="2">
        <v>129</v>
      </c>
      <c r="K630" s="2">
        <v>846.75</v>
      </c>
      <c r="L630" s="2">
        <v>2608.56005859375</v>
      </c>
      <c r="M630" s="2">
        <v>1.0199999809265139</v>
      </c>
      <c r="N630" s="3">
        <v>2432.5400390625</v>
      </c>
      <c r="O630" s="1">
        <f t="shared" si="121"/>
        <v>4.8604427864429312E-4</v>
      </c>
      <c r="P630" s="1">
        <f t="shared" si="122"/>
        <v>2.1760388452511936E-3</v>
      </c>
      <c r="Q630" s="1">
        <f t="shared" si="123"/>
        <v>3.5124219153537251E-3</v>
      </c>
      <c r="R630" s="1">
        <f t="shared" si="124"/>
        <v>3.2793476257590992E-3</v>
      </c>
      <c r="S630" s="1">
        <f t="shared" si="125"/>
        <v>-4.2389681266348234E-3</v>
      </c>
      <c r="T630" s="1">
        <f t="shared" si="126"/>
        <v>-1.2047406516557779E-2</v>
      </c>
      <c r="U630" s="1">
        <f t="shared" si="127"/>
        <v>-1.0445512775458798E-2</v>
      </c>
      <c r="V630" s="1">
        <f t="shared" si="128"/>
        <v>4.5869975348944436E-4</v>
      </c>
      <c r="W630" s="1">
        <f t="shared" si="129"/>
        <v>1.0088064540878516E-3</v>
      </c>
      <c r="X630" s="1">
        <f t="shared" si="130"/>
        <v>-2.6501766784452485E-3</v>
      </c>
      <c r="Y630" s="1">
        <f t="shared" si="131"/>
        <v>7.1475223871197535E-2</v>
      </c>
      <c r="Z630" s="1">
        <f t="shared" si="132"/>
        <v>2.7190343206916268E-2</v>
      </c>
      <c r="AA630" s="24">
        <f t="shared" si="133"/>
        <v>3.7674711601629607E-3</v>
      </c>
    </row>
    <row r="631" spans="1:27" x14ac:dyDescent="0.2">
      <c r="A631" s="18">
        <v>42922</v>
      </c>
      <c r="B631" s="1">
        <v>137.17558288574219</v>
      </c>
      <c r="C631" s="2">
        <v>65.559837341308594</v>
      </c>
      <c r="D631" s="2">
        <v>965.1400146484375</v>
      </c>
      <c r="E631" s="2">
        <v>906.69000244140625</v>
      </c>
      <c r="F631" s="2">
        <v>148.82000732421881</v>
      </c>
      <c r="G631" s="2">
        <v>146.25</v>
      </c>
      <c r="H631" s="2">
        <v>142.21484375</v>
      </c>
      <c r="I631" s="2">
        <v>82.521034240722656</v>
      </c>
      <c r="J631" s="2">
        <v>128.46000671386719</v>
      </c>
      <c r="K631" s="2">
        <v>844.20001220703125</v>
      </c>
      <c r="L631" s="2">
        <v>2518.659912109375</v>
      </c>
      <c r="M631" s="2">
        <v>1.0080000162124629</v>
      </c>
      <c r="N631" s="3">
        <v>2409.75</v>
      </c>
      <c r="O631" s="1">
        <f t="shared" si="121"/>
        <v>-9.4384954645966301E-3</v>
      </c>
      <c r="P631" s="1">
        <f t="shared" si="122"/>
        <v>-7.382606154347271E-3</v>
      </c>
      <c r="Q631" s="1">
        <f t="shared" si="123"/>
        <v>-6.4443170766862456E-3</v>
      </c>
      <c r="R631" s="1">
        <f t="shared" si="124"/>
        <v>-5.5061581097772816E-3</v>
      </c>
      <c r="S631" s="1">
        <f t="shared" si="125"/>
        <v>-1.011034355924556E-2</v>
      </c>
      <c r="T631" s="1">
        <f t="shared" si="126"/>
        <v>-9.2134720190240049E-3</v>
      </c>
      <c r="U631" s="1">
        <f t="shared" si="127"/>
        <v>3.0058346402452862E-3</v>
      </c>
      <c r="V631" s="1">
        <f t="shared" si="128"/>
        <v>-2.7625067829467831E-2</v>
      </c>
      <c r="W631" s="1">
        <f t="shared" si="129"/>
        <v>-4.1859944661458703E-3</v>
      </c>
      <c r="X631" s="1">
        <f t="shared" si="130"/>
        <v>-3.0115001983687106E-3</v>
      </c>
      <c r="Y631" s="1">
        <f t="shared" si="131"/>
        <v>-3.4463514147663243E-2</v>
      </c>
      <c r="Z631" s="1">
        <f t="shared" si="132"/>
        <v>-1.1764671508278646E-2</v>
      </c>
      <c r="AA631" s="24">
        <f t="shared" si="133"/>
        <v>-9.3688238205867913E-3</v>
      </c>
    </row>
    <row r="632" spans="1:27" x14ac:dyDescent="0.2">
      <c r="A632" s="18">
        <v>42923</v>
      </c>
      <c r="B632" s="1">
        <v>138.56915283203119</v>
      </c>
      <c r="C632" s="2">
        <v>66.4107666015625</v>
      </c>
      <c r="D632" s="2">
        <v>978.760009765625</v>
      </c>
      <c r="E632" s="2">
        <v>918.59002685546875</v>
      </c>
      <c r="F632" s="2">
        <v>151.44000244140619</v>
      </c>
      <c r="G632" s="2">
        <v>150.17999267578119</v>
      </c>
      <c r="H632" s="2">
        <v>145.4659118652344</v>
      </c>
      <c r="I632" s="2">
        <v>83.795379638671875</v>
      </c>
      <c r="J632" s="2">
        <v>130.3500061035156</v>
      </c>
      <c r="K632" s="2">
        <v>843.25</v>
      </c>
      <c r="L632" s="2">
        <v>2571.340087890625</v>
      </c>
      <c r="M632" s="2">
        <v>1.0080000162124629</v>
      </c>
      <c r="N632" s="3">
        <v>2425.179931640625</v>
      </c>
      <c r="O632" s="1">
        <f t="shared" si="121"/>
        <v>1.01590233259643E-2</v>
      </c>
      <c r="P632" s="1">
        <f t="shared" si="122"/>
        <v>1.2979429095040462E-2</v>
      </c>
      <c r="Q632" s="1">
        <f t="shared" si="123"/>
        <v>1.4111937035528266E-2</v>
      </c>
      <c r="R632" s="1">
        <f t="shared" si="124"/>
        <v>1.312468912419873E-2</v>
      </c>
      <c r="S632" s="1">
        <f t="shared" si="125"/>
        <v>1.7605126920061664E-2</v>
      </c>
      <c r="T632" s="1">
        <f t="shared" si="126"/>
        <v>2.6871744791666208E-2</v>
      </c>
      <c r="U632" s="1">
        <f t="shared" si="127"/>
        <v>2.2860258672782852E-2</v>
      </c>
      <c r="V632" s="1">
        <f t="shared" si="128"/>
        <v>1.5442673612546143E-2</v>
      </c>
      <c r="W632" s="1">
        <f t="shared" si="129"/>
        <v>1.4712745530663263E-2</v>
      </c>
      <c r="X632" s="1">
        <f t="shared" si="130"/>
        <v>-1.1253401957997955E-3</v>
      </c>
      <c r="Y632" s="1">
        <f t="shared" si="131"/>
        <v>2.0915954364450373E-2</v>
      </c>
      <c r="Z632" s="1">
        <f t="shared" si="132"/>
        <v>0</v>
      </c>
      <c r="AA632" s="24">
        <f t="shared" si="133"/>
        <v>6.4031254863057274E-3</v>
      </c>
    </row>
    <row r="633" spans="1:27" x14ac:dyDescent="0.2">
      <c r="A633" s="18">
        <v>42926</v>
      </c>
      <c r="B633" s="1">
        <v>139.41487121582031</v>
      </c>
      <c r="C633" s="2">
        <v>66.907943725585938</v>
      </c>
      <c r="D633" s="2">
        <v>996.469970703125</v>
      </c>
      <c r="E633" s="2">
        <v>928.79998779296875</v>
      </c>
      <c r="F633" s="2">
        <v>153.5</v>
      </c>
      <c r="G633" s="2">
        <v>152.66999816894531</v>
      </c>
      <c r="H633" s="2">
        <v>152.34474182128909</v>
      </c>
      <c r="I633" s="2">
        <v>83.542457580566406</v>
      </c>
      <c r="J633" s="2">
        <v>128.6600036621094</v>
      </c>
      <c r="K633" s="2">
        <v>849.3499755859375</v>
      </c>
      <c r="L633" s="2">
        <v>2337.7900390625</v>
      </c>
      <c r="M633" s="2">
        <v>1.013000011444092</v>
      </c>
      <c r="N633" s="3">
        <v>2427.429931640625</v>
      </c>
      <c r="O633" s="1">
        <f t="shared" si="121"/>
        <v>6.1032225896211489E-3</v>
      </c>
      <c r="P633" s="1">
        <f t="shared" si="122"/>
        <v>7.4863933886850642E-3</v>
      </c>
      <c r="Q633" s="1">
        <f t="shared" si="123"/>
        <v>1.8094283338916606E-2</v>
      </c>
      <c r="R633" s="1">
        <f t="shared" si="124"/>
        <v>1.1114817969939184E-2</v>
      </c>
      <c r="S633" s="1">
        <f t="shared" si="125"/>
        <v>1.3602730621923076E-2</v>
      </c>
      <c r="T633" s="1">
        <f t="shared" si="126"/>
        <v>1.6580141261157921E-2</v>
      </c>
      <c r="U633" s="1">
        <f t="shared" si="127"/>
        <v>4.7288260650560687E-2</v>
      </c>
      <c r="V633" s="1">
        <f t="shared" si="128"/>
        <v>-3.0183294018844009E-3</v>
      </c>
      <c r="W633" s="1">
        <f t="shared" si="129"/>
        <v>-1.2965112100294829E-2</v>
      </c>
      <c r="X633" s="1">
        <f t="shared" si="130"/>
        <v>7.2338874425585953E-3</v>
      </c>
      <c r="Y633" s="1">
        <f t="shared" si="131"/>
        <v>-9.0828144409211831E-2</v>
      </c>
      <c r="Z633" s="1">
        <f t="shared" si="132"/>
        <v>4.9603126500101791E-3</v>
      </c>
      <c r="AA633" s="24">
        <f t="shared" si="133"/>
        <v>9.2776621257861791E-4</v>
      </c>
    </row>
    <row r="634" spans="1:27" x14ac:dyDescent="0.2">
      <c r="A634" s="18">
        <v>42927</v>
      </c>
      <c r="B634" s="1">
        <v>139.8666076660156</v>
      </c>
      <c r="C634" s="2">
        <v>66.917488098144531</v>
      </c>
      <c r="D634" s="2">
        <v>994.1300048828125</v>
      </c>
      <c r="E634" s="2">
        <v>930.09002685546875</v>
      </c>
      <c r="F634" s="2">
        <v>155.27000427246091</v>
      </c>
      <c r="G634" s="2">
        <v>154.33000183105469</v>
      </c>
      <c r="H634" s="2">
        <v>154.50550842285159</v>
      </c>
      <c r="I634" s="2">
        <v>84.048316955566406</v>
      </c>
      <c r="J634" s="2">
        <v>132.16999816894531</v>
      </c>
      <c r="K634" s="2">
        <v>857.95001220703125</v>
      </c>
      <c r="L634" s="2">
        <v>2398.840087890625</v>
      </c>
      <c r="M634" s="2">
        <v>1.032999992370605</v>
      </c>
      <c r="N634" s="3">
        <v>2425.530029296875</v>
      </c>
      <c r="O634" s="1">
        <f t="shared" si="121"/>
        <v>3.240231449168629E-3</v>
      </c>
      <c r="P634" s="1">
        <f t="shared" si="122"/>
        <v>1.4264931825946903E-4</v>
      </c>
      <c r="Q634" s="1">
        <f t="shared" si="123"/>
        <v>-2.3482552300712056E-3</v>
      </c>
      <c r="R634" s="1">
        <f t="shared" si="124"/>
        <v>1.3889309640986447E-3</v>
      </c>
      <c r="S634" s="1">
        <f t="shared" si="125"/>
        <v>1.1530972459028677E-2</v>
      </c>
      <c r="T634" s="1">
        <f t="shared" si="126"/>
        <v>1.0873149158437734E-2</v>
      </c>
      <c r="U634" s="1">
        <f t="shared" si="127"/>
        <v>1.4183401249891592E-2</v>
      </c>
      <c r="V634" s="1">
        <f t="shared" si="128"/>
        <v>6.05511723798835E-3</v>
      </c>
      <c r="W634" s="1">
        <f t="shared" si="129"/>
        <v>2.7281162808404424E-2</v>
      </c>
      <c r="X634" s="1">
        <f t="shared" si="130"/>
        <v>1.0125433411781515E-2</v>
      </c>
      <c r="Y634" s="1">
        <f t="shared" si="131"/>
        <v>2.6114427646636518E-2</v>
      </c>
      <c r="Z634" s="1">
        <f t="shared" si="132"/>
        <v>1.9743317572130881E-2</v>
      </c>
      <c r="AA634" s="24">
        <f t="shared" si="133"/>
        <v>-7.8268061169783909E-4</v>
      </c>
    </row>
    <row r="635" spans="1:27" x14ac:dyDescent="0.2">
      <c r="A635" s="18">
        <v>42928</v>
      </c>
      <c r="B635" s="1">
        <v>140.06843566894531</v>
      </c>
      <c r="C635" s="2">
        <v>68.026588439941406</v>
      </c>
      <c r="D635" s="2">
        <v>1006.510009765625</v>
      </c>
      <c r="E635" s="2">
        <v>943.83001708984375</v>
      </c>
      <c r="F635" s="2">
        <v>158.8999938964844</v>
      </c>
      <c r="G635" s="2">
        <v>158.75</v>
      </c>
      <c r="H635" s="2">
        <v>161.0770263671875</v>
      </c>
      <c r="I635" s="2">
        <v>84.096954345703125</v>
      </c>
      <c r="J635" s="2">
        <v>131.44000244140619</v>
      </c>
      <c r="K635" s="2">
        <v>872.6500244140625</v>
      </c>
      <c r="L635" s="2">
        <v>2357.89990234375</v>
      </c>
      <c r="M635" s="2">
        <v>1.0230000019073491</v>
      </c>
      <c r="N635" s="3">
        <v>2443.25</v>
      </c>
      <c r="O635" s="1">
        <f t="shared" si="121"/>
        <v>1.4430034895223098E-3</v>
      </c>
      <c r="P635" s="1">
        <f t="shared" si="122"/>
        <v>1.6574147854596877E-2</v>
      </c>
      <c r="Q635" s="1">
        <f t="shared" si="123"/>
        <v>1.2453104545689486E-2</v>
      </c>
      <c r="R635" s="1">
        <f t="shared" si="124"/>
        <v>1.4772752999866468E-2</v>
      </c>
      <c r="S635" s="1">
        <f t="shared" si="125"/>
        <v>2.3378563303532607E-2</v>
      </c>
      <c r="T635" s="1">
        <f t="shared" si="126"/>
        <v>2.8639915223897194E-2</v>
      </c>
      <c r="U635" s="1">
        <f t="shared" si="127"/>
        <v>4.2532580303551004E-2</v>
      </c>
      <c r="V635" s="1">
        <f t="shared" si="128"/>
        <v>5.7868368931690561E-4</v>
      </c>
      <c r="W635" s="1">
        <f t="shared" si="129"/>
        <v>-5.5231575822979329E-3</v>
      </c>
      <c r="X635" s="1">
        <f t="shared" si="130"/>
        <v>1.7133879594239065E-2</v>
      </c>
      <c r="Y635" s="1">
        <f t="shared" si="131"/>
        <v>-1.7066658904668741E-2</v>
      </c>
      <c r="Z635" s="1">
        <f t="shared" si="132"/>
        <v>-9.6805329497701154E-3</v>
      </c>
      <c r="AA635" s="24">
        <f t="shared" si="133"/>
        <v>7.3056076358954947E-3</v>
      </c>
    </row>
    <row r="636" spans="1:27" x14ac:dyDescent="0.2">
      <c r="A636" s="18">
        <v>42929</v>
      </c>
      <c r="B636" s="1">
        <v>142.01947021484381</v>
      </c>
      <c r="C636" s="2">
        <v>68.619354248046875</v>
      </c>
      <c r="D636" s="2">
        <v>1000.630004882812</v>
      </c>
      <c r="E636" s="2">
        <v>947.15997314453125</v>
      </c>
      <c r="F636" s="2">
        <v>159.25999450683591</v>
      </c>
      <c r="G636" s="2">
        <v>158.21000671386719</v>
      </c>
      <c r="H636" s="2">
        <v>159.213623046875</v>
      </c>
      <c r="I636" s="2">
        <v>84.213668823242188</v>
      </c>
      <c r="J636" s="2">
        <v>130.91999816894531</v>
      </c>
      <c r="K636" s="2">
        <v>865.8499755859375</v>
      </c>
      <c r="L636" s="2">
        <v>2233.340087890625</v>
      </c>
      <c r="M636" s="2">
        <v>1.013000011444092</v>
      </c>
      <c r="N636" s="3">
        <v>2447.830078125</v>
      </c>
      <c r="O636" s="1">
        <f t="shared" si="121"/>
        <v>1.3929152107544196E-2</v>
      </c>
      <c r="P636" s="1">
        <f t="shared" si="122"/>
        <v>8.7137371092598226E-3</v>
      </c>
      <c r="Q636" s="1">
        <f t="shared" si="123"/>
        <v>-5.8419735777711645E-3</v>
      </c>
      <c r="R636" s="1">
        <f t="shared" si="124"/>
        <v>3.5281311193671172E-3</v>
      </c>
      <c r="S636" s="1">
        <f t="shared" si="125"/>
        <v>2.2655797619854923E-3</v>
      </c>
      <c r="T636" s="1">
        <f t="shared" si="126"/>
        <v>-3.4015325110727801E-3</v>
      </c>
      <c r="U636" s="1">
        <f t="shared" si="127"/>
        <v>-1.1568399059371348E-2</v>
      </c>
      <c r="V636" s="1">
        <f t="shared" si="128"/>
        <v>1.3878561768037034E-3</v>
      </c>
      <c r="W636" s="1">
        <f t="shared" si="129"/>
        <v>-3.9562101552204076E-3</v>
      </c>
      <c r="X636" s="1">
        <f t="shared" si="130"/>
        <v>-7.7924123507483456E-3</v>
      </c>
      <c r="Y636" s="1">
        <f t="shared" si="131"/>
        <v>-5.2826591293936076E-2</v>
      </c>
      <c r="Z636" s="1">
        <f t="shared" si="132"/>
        <v>-9.7751617249388634E-3</v>
      </c>
      <c r="AA636" s="24">
        <f t="shared" si="133"/>
        <v>1.8745843139260643E-3</v>
      </c>
    </row>
    <row r="637" spans="1:27" x14ac:dyDescent="0.2">
      <c r="A637" s="18">
        <v>42930</v>
      </c>
      <c r="B637" s="1">
        <v>143.2400207519531</v>
      </c>
      <c r="C637" s="2">
        <v>69.585029602050781</v>
      </c>
      <c r="D637" s="2">
        <v>1001.809997558594</v>
      </c>
      <c r="E637" s="2">
        <v>955.989990234375</v>
      </c>
      <c r="F637" s="2">
        <v>159.9700012207031</v>
      </c>
      <c r="G637" s="2">
        <v>161.1199951171875</v>
      </c>
      <c r="H637" s="2">
        <v>163.4955139160156</v>
      </c>
      <c r="I637" s="2">
        <v>84.281776428222656</v>
      </c>
      <c r="J637" s="2">
        <v>130.99000549316409</v>
      </c>
      <c r="K637" s="2">
        <v>865.75</v>
      </c>
      <c r="L637" s="2">
        <v>1998.859985351562</v>
      </c>
      <c r="M637" s="2">
        <v>1.0080000162124629</v>
      </c>
      <c r="N637" s="3">
        <v>2459.27001953125</v>
      </c>
      <c r="O637" s="1">
        <f t="shared" si="121"/>
        <v>8.5942479243363845E-3</v>
      </c>
      <c r="P637" s="1">
        <f t="shared" si="122"/>
        <v>1.4072929781780763E-2</v>
      </c>
      <c r="Q637" s="1">
        <f t="shared" si="123"/>
        <v>1.1792497426859061E-3</v>
      </c>
      <c r="R637" s="1">
        <f t="shared" si="124"/>
        <v>9.3226248365716469E-3</v>
      </c>
      <c r="S637" s="1">
        <f t="shared" si="125"/>
        <v>4.4581611098617469E-3</v>
      </c>
      <c r="T637" s="1">
        <f t="shared" si="126"/>
        <v>1.8393200681567468E-2</v>
      </c>
      <c r="U637" s="1">
        <f t="shared" si="127"/>
        <v>2.6893998058695967E-2</v>
      </c>
      <c r="V637" s="1">
        <f t="shared" si="128"/>
        <v>8.0874762888449858E-4</v>
      </c>
      <c r="W637" s="1">
        <f t="shared" si="129"/>
        <v>5.3473361746037007E-4</v>
      </c>
      <c r="X637" s="1">
        <f t="shared" si="130"/>
        <v>-1.1546525236061367E-4</v>
      </c>
      <c r="Y637" s="1">
        <f t="shared" si="131"/>
        <v>-0.10499077315203165</v>
      </c>
      <c r="Z637" s="1">
        <f t="shared" si="132"/>
        <v>-4.9358293930336083E-3</v>
      </c>
      <c r="AA637" s="24">
        <f t="shared" si="133"/>
        <v>4.6735030786992926E-3</v>
      </c>
    </row>
    <row r="638" spans="1:27" x14ac:dyDescent="0.2">
      <c r="A638" s="18">
        <v>42933</v>
      </c>
      <c r="B638" s="1">
        <v>143.73976135253909</v>
      </c>
      <c r="C638" s="2">
        <v>70.129997253417969</v>
      </c>
      <c r="D638" s="2">
        <v>1010.039978027344</v>
      </c>
      <c r="E638" s="2">
        <v>953.41998291015625</v>
      </c>
      <c r="F638" s="2">
        <v>159.72999572753909</v>
      </c>
      <c r="G638" s="2">
        <v>161.69999694824219</v>
      </c>
      <c r="H638" s="2">
        <v>162.80168151855469</v>
      </c>
      <c r="I638" s="2">
        <v>84.145576477050781</v>
      </c>
      <c r="J638" s="2">
        <v>129.21000671386719</v>
      </c>
      <c r="K638" s="2">
        <v>870.54998779296875</v>
      </c>
      <c r="L638" s="2">
        <v>2318.8798828125</v>
      </c>
      <c r="M638" s="2">
        <v>1.0199999809265139</v>
      </c>
      <c r="N638" s="3">
        <v>2459.139892578125</v>
      </c>
      <c r="O638" s="1">
        <f t="shared" si="121"/>
        <v>3.4888336231910788E-3</v>
      </c>
      <c r="P638" s="1">
        <f t="shared" si="122"/>
        <v>7.8316795219286472E-3</v>
      </c>
      <c r="Q638" s="1">
        <f t="shared" si="123"/>
        <v>8.2151111376473906E-3</v>
      </c>
      <c r="R638" s="1">
        <f t="shared" si="124"/>
        <v>-2.6883203281120593E-3</v>
      </c>
      <c r="S638" s="1">
        <f t="shared" si="125"/>
        <v>-1.5003156300091858E-3</v>
      </c>
      <c r="T638" s="1">
        <f t="shared" si="126"/>
        <v>3.5998128639020965E-3</v>
      </c>
      <c r="U638" s="1">
        <f t="shared" si="127"/>
        <v>-4.243739665036439E-3</v>
      </c>
      <c r="V638" s="1">
        <f t="shared" si="128"/>
        <v>-1.6160071244804008E-3</v>
      </c>
      <c r="W638" s="1">
        <f t="shared" si="129"/>
        <v>-1.3588813685405876E-2</v>
      </c>
      <c r="X638" s="1">
        <f t="shared" si="130"/>
        <v>5.5443116291871153E-3</v>
      </c>
      <c r="Y638" s="1">
        <f t="shared" si="131"/>
        <v>0.16010120759141233</v>
      </c>
      <c r="Z638" s="1">
        <f t="shared" si="132"/>
        <v>1.1904726707386848E-2</v>
      </c>
      <c r="AA638" s="24">
        <f t="shared" si="133"/>
        <v>-5.291283677333336E-5</v>
      </c>
    </row>
    <row r="639" spans="1:27" x14ac:dyDescent="0.2">
      <c r="A639" s="18">
        <v>42934</v>
      </c>
      <c r="B639" s="1">
        <v>144.23954772949219</v>
      </c>
      <c r="C639" s="2">
        <v>70.082191467285156</v>
      </c>
      <c r="D639" s="2">
        <v>1024.449951171875</v>
      </c>
      <c r="E639" s="2">
        <v>965.4000244140625</v>
      </c>
      <c r="F639" s="2">
        <v>162.86000061035159</v>
      </c>
      <c r="G639" s="2">
        <v>183.6000061035156</v>
      </c>
      <c r="H639" s="2">
        <v>164.49665832519531</v>
      </c>
      <c r="I639" s="2">
        <v>83.532730102539062</v>
      </c>
      <c r="J639" s="2">
        <v>132.1600036621094</v>
      </c>
      <c r="K639" s="2">
        <v>869.4000244140625</v>
      </c>
      <c r="L639" s="2">
        <v>2273.429931640625</v>
      </c>
      <c r="M639" s="2">
        <v>1.0399999618530269</v>
      </c>
      <c r="N639" s="3">
        <v>2460.610107421875</v>
      </c>
      <c r="O639" s="1">
        <f t="shared" si="121"/>
        <v>3.4770224484184098E-3</v>
      </c>
      <c r="P639" s="1">
        <f t="shared" si="122"/>
        <v>-6.8167386289874621E-4</v>
      </c>
      <c r="Q639" s="1">
        <f t="shared" si="123"/>
        <v>1.4266735434249167E-2</v>
      </c>
      <c r="R639" s="1">
        <f t="shared" si="124"/>
        <v>1.256533502406687E-2</v>
      </c>
      <c r="S639" s="1">
        <f t="shared" si="125"/>
        <v>1.9595598613497245E-2</v>
      </c>
      <c r="T639" s="1">
        <f t="shared" si="126"/>
        <v>0.13543605175381224</v>
      </c>
      <c r="U639" s="1">
        <f t="shared" si="127"/>
        <v>1.041129791062656E-2</v>
      </c>
      <c r="V639" s="1">
        <f t="shared" si="128"/>
        <v>-7.2831680543404831E-3</v>
      </c>
      <c r="W639" s="1">
        <f t="shared" si="129"/>
        <v>2.2831025423401874E-2</v>
      </c>
      <c r="X639" s="1">
        <f t="shared" si="130"/>
        <v>-1.3209619149173735E-3</v>
      </c>
      <c r="Y639" s="1">
        <f t="shared" si="131"/>
        <v>-1.9599959234089415E-2</v>
      </c>
      <c r="Z639" s="1">
        <f t="shared" si="132"/>
        <v>1.9607824804414253E-2</v>
      </c>
      <c r="AA639" s="24">
        <f t="shared" si="133"/>
        <v>5.9785734361317289E-4</v>
      </c>
    </row>
    <row r="640" spans="1:27" x14ac:dyDescent="0.2">
      <c r="A640" s="18">
        <v>42935</v>
      </c>
      <c r="B640" s="1">
        <v>145.14295959472659</v>
      </c>
      <c r="C640" s="2">
        <v>70.617607116699219</v>
      </c>
      <c r="D640" s="2">
        <v>1026.869995117188</v>
      </c>
      <c r="E640" s="2">
        <v>970.8900146484375</v>
      </c>
      <c r="F640" s="2">
        <v>164.13999938964841</v>
      </c>
      <c r="G640" s="2">
        <v>183.86000061035159</v>
      </c>
      <c r="H640" s="2">
        <v>163.64422607421881</v>
      </c>
      <c r="I640" s="2">
        <v>82.910163879394531</v>
      </c>
      <c r="J640" s="2">
        <v>159.69000244140619</v>
      </c>
      <c r="K640" s="2">
        <v>864.1500244140625</v>
      </c>
      <c r="L640" s="2">
        <v>2817.60009765625</v>
      </c>
      <c r="M640" s="2">
        <v>1.0850000381469731</v>
      </c>
      <c r="N640" s="3">
        <v>2473.830078125</v>
      </c>
      <c r="O640" s="1">
        <f t="shared" si="121"/>
        <v>6.2632743894113219E-3</v>
      </c>
      <c r="P640" s="1">
        <f t="shared" si="122"/>
        <v>7.6398245860218594E-3</v>
      </c>
      <c r="Q640" s="1">
        <f t="shared" si="123"/>
        <v>2.362286163950289E-3</v>
      </c>
      <c r="R640" s="1">
        <f t="shared" si="124"/>
        <v>5.6867517045144922E-3</v>
      </c>
      <c r="S640" s="1">
        <f t="shared" si="125"/>
        <v>7.8595037117754618E-3</v>
      </c>
      <c r="T640" s="1">
        <f t="shared" si="126"/>
        <v>1.4160920380874575E-3</v>
      </c>
      <c r="U640" s="1">
        <f t="shared" si="127"/>
        <v>-5.1820642416414708E-3</v>
      </c>
      <c r="V640" s="1">
        <f t="shared" si="128"/>
        <v>-7.4529615203562383E-3</v>
      </c>
      <c r="W640" s="1">
        <f t="shared" si="129"/>
        <v>0.20830809637144188</v>
      </c>
      <c r="X640" s="1">
        <f t="shared" si="130"/>
        <v>-6.0386471734208413E-3</v>
      </c>
      <c r="Y640" s="1">
        <f t="shared" si="131"/>
        <v>0.23936086986543881</v>
      </c>
      <c r="Z640" s="1">
        <f t="shared" si="132"/>
        <v>4.3269305715903039E-2</v>
      </c>
      <c r="AA640" s="24">
        <f t="shared" si="133"/>
        <v>5.372639356088893E-3</v>
      </c>
    </row>
    <row r="641" spans="1:27" x14ac:dyDescent="0.2">
      <c r="A641" s="18">
        <v>42936</v>
      </c>
      <c r="B641" s="1">
        <v>144.4894104003906</v>
      </c>
      <c r="C641" s="2">
        <v>70.961807250976562</v>
      </c>
      <c r="D641" s="2">
        <v>1028.699951171875</v>
      </c>
      <c r="E641" s="2">
        <v>968.1500244140625</v>
      </c>
      <c r="F641" s="2">
        <v>164.5299987792969</v>
      </c>
      <c r="G641" s="2">
        <v>183.6000061035156</v>
      </c>
      <c r="H641" s="2">
        <v>166.0230407714844</v>
      </c>
      <c r="I641" s="2">
        <v>83.425743103027344</v>
      </c>
      <c r="J641" s="2">
        <v>159.33000183105469</v>
      </c>
      <c r="K641" s="2">
        <v>852.5999755859375</v>
      </c>
      <c r="L641" s="2">
        <v>2667.760009765625</v>
      </c>
      <c r="M641" s="2">
        <v>1.1130000352859499</v>
      </c>
      <c r="N641" s="3">
        <v>2473.449951171875</v>
      </c>
      <c r="O641" s="1">
        <f t="shared" si="121"/>
        <v>-4.5027963888903955E-3</v>
      </c>
      <c r="P641" s="1">
        <f t="shared" si="122"/>
        <v>4.8741404350975959E-3</v>
      </c>
      <c r="Q641" s="1">
        <f t="shared" si="123"/>
        <v>1.7820717942762521E-3</v>
      </c>
      <c r="R641" s="1">
        <f t="shared" si="124"/>
        <v>-2.8221427690418022E-3</v>
      </c>
      <c r="S641" s="1">
        <f t="shared" si="125"/>
        <v>2.3760167606841076E-3</v>
      </c>
      <c r="T641" s="1">
        <f t="shared" si="126"/>
        <v>-1.4140895571244094E-3</v>
      </c>
      <c r="U641" s="1">
        <f t="shared" si="127"/>
        <v>1.4536502474500557E-2</v>
      </c>
      <c r="V641" s="1">
        <f t="shared" si="128"/>
        <v>6.2185285797142775E-3</v>
      </c>
      <c r="W641" s="1">
        <f t="shared" si="129"/>
        <v>-2.2543716253219381E-3</v>
      </c>
      <c r="X641" s="1">
        <f t="shared" si="130"/>
        <v>-1.336579124204329E-2</v>
      </c>
      <c r="Y641" s="1">
        <f t="shared" si="131"/>
        <v>-5.318004070743243E-2</v>
      </c>
      <c r="Z641" s="1">
        <f t="shared" si="132"/>
        <v>2.5806448068699472E-2</v>
      </c>
      <c r="AA641" s="24">
        <f t="shared" si="133"/>
        <v>-1.5365928181010347E-4</v>
      </c>
    </row>
    <row r="642" spans="1:27" x14ac:dyDescent="0.2">
      <c r="A642" s="18">
        <v>42937</v>
      </c>
      <c r="B642" s="1">
        <v>144.42213439941409</v>
      </c>
      <c r="C642" s="2">
        <v>70.550682067871094</v>
      </c>
      <c r="D642" s="2">
        <v>1025.670043945312</v>
      </c>
      <c r="E642" s="2">
        <v>972.91998291015625</v>
      </c>
      <c r="F642" s="2">
        <v>164.42999267578119</v>
      </c>
      <c r="G642" s="2">
        <v>188.53999328613281</v>
      </c>
      <c r="H642" s="2">
        <v>166.61775207519531</v>
      </c>
      <c r="I642" s="2">
        <v>83.396553039550781</v>
      </c>
      <c r="J642" s="2">
        <v>163.16999816894531</v>
      </c>
      <c r="K642" s="2">
        <v>849.3499755859375</v>
      </c>
      <c r="L642" s="2">
        <v>2810.1201171875</v>
      </c>
      <c r="M642" s="2">
        <v>1.138000011444092</v>
      </c>
      <c r="N642" s="3">
        <v>2472.5400390625</v>
      </c>
      <c r="O642" s="1">
        <f t="shared" si="121"/>
        <v>-4.6561198353622935E-4</v>
      </c>
      <c r="P642" s="1">
        <f t="shared" si="122"/>
        <v>-5.7936120715106343E-3</v>
      </c>
      <c r="Q642" s="1">
        <f t="shared" si="123"/>
        <v>-2.9453751048703625E-3</v>
      </c>
      <c r="R642" s="1">
        <f t="shared" si="124"/>
        <v>4.9268794874850474E-3</v>
      </c>
      <c r="S642" s="1">
        <f t="shared" si="125"/>
        <v>-6.0782899323941209E-4</v>
      </c>
      <c r="T642" s="1">
        <f t="shared" si="126"/>
        <v>2.6906247376876413E-2</v>
      </c>
      <c r="U642" s="1">
        <f t="shared" si="127"/>
        <v>3.5821010201197989E-3</v>
      </c>
      <c r="V642" s="1">
        <f t="shared" si="128"/>
        <v>-3.4989275960672916E-4</v>
      </c>
      <c r="W642" s="1">
        <f t="shared" si="129"/>
        <v>2.4100899352040184E-2</v>
      </c>
      <c r="X642" s="1">
        <f t="shared" si="130"/>
        <v>-3.8118696845685918E-3</v>
      </c>
      <c r="Y642" s="1">
        <f t="shared" si="131"/>
        <v>5.336316119169271E-2</v>
      </c>
      <c r="Z642" s="1">
        <f t="shared" si="132"/>
        <v>2.2461792781272694E-2</v>
      </c>
      <c r="AA642" s="24">
        <f t="shared" si="133"/>
        <v>-3.6787164783502746E-4</v>
      </c>
    </row>
    <row r="643" spans="1:27" x14ac:dyDescent="0.2">
      <c r="A643" s="18">
        <v>42940</v>
      </c>
      <c r="B643" s="1">
        <v>146.17134094238281</v>
      </c>
      <c r="C643" s="2">
        <v>70.369026184082031</v>
      </c>
      <c r="D643" s="2">
        <v>1038.949951171875</v>
      </c>
      <c r="E643" s="2">
        <v>980.34002685546875</v>
      </c>
      <c r="F643" s="2">
        <v>166</v>
      </c>
      <c r="G643" s="2">
        <v>187.9100036621094</v>
      </c>
      <c r="H643" s="2">
        <v>164.68492126464841</v>
      </c>
      <c r="I643" s="2">
        <v>83.746734619140625</v>
      </c>
      <c r="J643" s="2">
        <v>166.11000061035159</v>
      </c>
      <c r="K643" s="2">
        <v>854.04998779296875</v>
      </c>
      <c r="L643" s="2">
        <v>2576.47998046875</v>
      </c>
      <c r="M643" s="2">
        <v>1.1499999761581421</v>
      </c>
      <c r="N643" s="3">
        <v>2469.909912109375</v>
      </c>
      <c r="O643" s="1">
        <f t="shared" si="121"/>
        <v>1.2111762163347528E-2</v>
      </c>
      <c r="P643" s="1">
        <f t="shared" si="122"/>
        <v>-2.5748281726646338E-3</v>
      </c>
      <c r="Q643" s="1">
        <f t="shared" si="123"/>
        <v>1.29475432230437E-2</v>
      </c>
      <c r="R643" s="1">
        <f t="shared" si="124"/>
        <v>7.6265716355399249E-3</v>
      </c>
      <c r="S643" s="1">
        <f t="shared" si="125"/>
        <v>9.5481809533040085E-3</v>
      </c>
      <c r="T643" s="1">
        <f t="shared" si="126"/>
        <v>-3.3414110876057723E-3</v>
      </c>
      <c r="U643" s="1">
        <f t="shared" si="127"/>
        <v>-1.1600389433141567E-2</v>
      </c>
      <c r="V643" s="1">
        <f t="shared" si="128"/>
        <v>4.1989934454937927E-3</v>
      </c>
      <c r="W643" s="1">
        <f t="shared" si="129"/>
        <v>1.80180331825599E-2</v>
      </c>
      <c r="X643" s="1">
        <f t="shared" si="130"/>
        <v>5.5336579056104451E-3</v>
      </c>
      <c r="Y643" s="1">
        <f t="shared" si="131"/>
        <v>-8.3142402095106149E-2</v>
      </c>
      <c r="Z643" s="1">
        <f t="shared" si="132"/>
        <v>1.0544784352701786E-2</v>
      </c>
      <c r="AA643" s="24">
        <f t="shared" si="133"/>
        <v>-1.0637348279797232E-3</v>
      </c>
    </row>
    <row r="644" spans="1:27" x14ac:dyDescent="0.2">
      <c r="A644" s="18">
        <v>42941</v>
      </c>
      <c r="B644" s="1">
        <v>146.7960205078125</v>
      </c>
      <c r="C644" s="2">
        <v>70.933135986328125</v>
      </c>
      <c r="D644" s="2">
        <v>1039.869995117188</v>
      </c>
      <c r="E644" s="2">
        <v>950.70001220703125</v>
      </c>
      <c r="F644" s="2">
        <v>165.2799987792969</v>
      </c>
      <c r="G644" s="2">
        <v>186.9700012207031</v>
      </c>
      <c r="H644" s="2">
        <v>163.89202880859381</v>
      </c>
      <c r="I644" s="2">
        <v>79.943168640136719</v>
      </c>
      <c r="J644" s="2">
        <v>161.9700012207031</v>
      </c>
      <c r="K644" s="2">
        <v>861.95001220703125</v>
      </c>
      <c r="L644" s="2">
        <v>2529.449951171875</v>
      </c>
      <c r="M644" s="2">
        <v>1.14300000667572</v>
      </c>
      <c r="N644" s="3">
        <v>2477.1298828125</v>
      </c>
      <c r="O644" s="1">
        <f t="shared" si="121"/>
        <v>4.2736117860198153E-3</v>
      </c>
      <c r="P644" s="1">
        <f t="shared" si="122"/>
        <v>8.0164503167972079E-3</v>
      </c>
      <c r="Q644" s="1">
        <f t="shared" si="123"/>
        <v>8.8555174796933755E-4</v>
      </c>
      <c r="R644" s="1">
        <f t="shared" si="124"/>
        <v>-3.023442258448894E-2</v>
      </c>
      <c r="S644" s="1">
        <f t="shared" si="125"/>
        <v>-4.3373567512234867E-3</v>
      </c>
      <c r="T644" s="1">
        <f t="shared" si="126"/>
        <v>-5.0024076583840005E-3</v>
      </c>
      <c r="U644" s="1">
        <f t="shared" si="127"/>
        <v>-4.8146026361479688E-3</v>
      </c>
      <c r="V644" s="1">
        <f t="shared" si="128"/>
        <v>-4.541748399267842E-2</v>
      </c>
      <c r="W644" s="1">
        <f t="shared" si="129"/>
        <v>-2.4923239867777669E-2</v>
      </c>
      <c r="X644" s="1">
        <f t="shared" si="130"/>
        <v>9.2500726268700539E-3</v>
      </c>
      <c r="Y644" s="1">
        <f t="shared" si="131"/>
        <v>-1.8253597797534105E-2</v>
      </c>
      <c r="Z644" s="1">
        <f t="shared" si="132"/>
        <v>-6.0869301109094387E-3</v>
      </c>
      <c r="AA644" s="24">
        <f t="shared" si="133"/>
        <v>2.9231716783382211E-3</v>
      </c>
    </row>
    <row r="645" spans="1:27" x14ac:dyDescent="0.2">
      <c r="A645" s="18">
        <v>42942</v>
      </c>
      <c r="B645" s="1">
        <v>147.48802185058591</v>
      </c>
      <c r="C645" s="2">
        <v>70.799263000488281</v>
      </c>
      <c r="D645" s="2">
        <v>1052.800048828125</v>
      </c>
      <c r="E645" s="2">
        <v>947.79998779296875</v>
      </c>
      <c r="F645" s="2">
        <v>165.61000061035159</v>
      </c>
      <c r="G645" s="2">
        <v>189.08000183105469</v>
      </c>
      <c r="H645" s="2">
        <v>165.78515625</v>
      </c>
      <c r="I645" s="2">
        <v>79.408134460449219</v>
      </c>
      <c r="J645" s="2">
        <v>163.41999816894531</v>
      </c>
      <c r="K645" s="2">
        <v>867.9000244140625</v>
      </c>
      <c r="L645" s="2">
        <v>2671.780029296875</v>
      </c>
      <c r="M645" s="2">
        <v>1.095000028610229</v>
      </c>
      <c r="N645" s="3">
        <v>2477.830078125</v>
      </c>
      <c r="O645" s="1">
        <f t="shared" si="121"/>
        <v>4.7140333939541534E-3</v>
      </c>
      <c r="P645" s="1">
        <f t="shared" si="122"/>
        <v>-1.8873123819824755E-3</v>
      </c>
      <c r="Q645" s="1">
        <f t="shared" si="123"/>
        <v>1.2434298298490631E-2</v>
      </c>
      <c r="R645" s="1">
        <f t="shared" si="124"/>
        <v>-3.0504095685558452E-3</v>
      </c>
      <c r="S645" s="1">
        <f t="shared" si="125"/>
        <v>1.9966229035091043E-3</v>
      </c>
      <c r="T645" s="1">
        <f t="shared" si="126"/>
        <v>1.1285236115824215E-2</v>
      </c>
      <c r="U645" s="1">
        <f t="shared" si="127"/>
        <v>1.1551064778245745E-2</v>
      </c>
      <c r="V645" s="1">
        <f t="shared" si="128"/>
        <v>-6.6926816736018191E-3</v>
      </c>
      <c r="W645" s="1">
        <f t="shared" si="129"/>
        <v>8.9522562037054332E-3</v>
      </c>
      <c r="X645" s="1">
        <f t="shared" si="130"/>
        <v>6.9029666718098959E-3</v>
      </c>
      <c r="Y645" s="1">
        <f t="shared" si="131"/>
        <v>5.6269181392207157E-2</v>
      </c>
      <c r="Z645" s="1">
        <f t="shared" si="132"/>
        <v>-4.1994731220600046E-2</v>
      </c>
      <c r="AA645" s="24">
        <f t="shared" si="133"/>
        <v>2.8266394804665751E-4</v>
      </c>
    </row>
    <row r="646" spans="1:27" x14ac:dyDescent="0.2">
      <c r="A646" s="18">
        <v>42943</v>
      </c>
      <c r="B646" s="1">
        <v>144.70086669921881</v>
      </c>
      <c r="C646" s="2">
        <v>69.948341369628906</v>
      </c>
      <c r="D646" s="2">
        <v>1046</v>
      </c>
      <c r="E646" s="2">
        <v>934.09002685546875</v>
      </c>
      <c r="F646" s="2">
        <v>170.44000244140619</v>
      </c>
      <c r="G646" s="2">
        <v>182.67999267578119</v>
      </c>
      <c r="H646" s="2">
        <v>160.31385803222659</v>
      </c>
      <c r="I646" s="2">
        <v>77.783592224121094</v>
      </c>
      <c r="J646" s="2">
        <v>156.19000244140619</v>
      </c>
      <c r="K646" s="2">
        <v>881.9000244140625</v>
      </c>
      <c r="L646" s="2">
        <v>2809.010009765625</v>
      </c>
      <c r="M646" s="2">
        <v>1.077999949455261</v>
      </c>
      <c r="N646" s="3">
        <v>2475.419921875</v>
      </c>
      <c r="O646" s="1">
        <f t="shared" ref="O646:O709" si="134">(B646/B645)-1</f>
        <v>-1.8897501752316193E-2</v>
      </c>
      <c r="P646" s="1">
        <f t="shared" si="122"/>
        <v>-1.2018792213324359E-2</v>
      </c>
      <c r="Q646" s="1">
        <f t="shared" si="123"/>
        <v>-6.4590126450830843E-3</v>
      </c>
      <c r="R646" s="1">
        <f t="shared" si="124"/>
        <v>-1.4465035992904829E-2</v>
      </c>
      <c r="S646" s="1">
        <f t="shared" si="125"/>
        <v>2.9164916449814227E-2</v>
      </c>
      <c r="T646" s="1">
        <f t="shared" si="126"/>
        <v>-3.3848154713854828E-2</v>
      </c>
      <c r="U646" s="1">
        <f t="shared" si="127"/>
        <v>-3.3002340749510917E-2</v>
      </c>
      <c r="V646" s="1">
        <f t="shared" si="128"/>
        <v>-2.0458133758793462E-2</v>
      </c>
      <c r="W646" s="1">
        <f t="shared" si="129"/>
        <v>-4.4241805216915231E-2</v>
      </c>
      <c r="X646" s="1">
        <f t="shared" si="130"/>
        <v>1.6130890201842885E-2</v>
      </c>
      <c r="Y646" s="1">
        <f t="shared" si="131"/>
        <v>5.136275403063939E-2</v>
      </c>
      <c r="Z646" s="1">
        <f t="shared" si="132"/>
        <v>-1.5525186037250172E-2</v>
      </c>
      <c r="AA646" s="24">
        <f t="shared" si="133"/>
        <v>-9.7268826917451534E-4</v>
      </c>
    </row>
    <row r="647" spans="1:27" x14ac:dyDescent="0.2">
      <c r="A647" s="18">
        <v>42944</v>
      </c>
      <c r="B647" s="1">
        <v>143.68211364746091</v>
      </c>
      <c r="C647" s="2">
        <v>69.833595275878906</v>
      </c>
      <c r="D647" s="2">
        <v>1020.039978027344</v>
      </c>
      <c r="E647" s="2">
        <v>941.530029296875</v>
      </c>
      <c r="F647" s="2">
        <v>172.44999694824219</v>
      </c>
      <c r="G647" s="2">
        <v>184.03999328613281</v>
      </c>
      <c r="H647" s="2">
        <v>162.94044494628909</v>
      </c>
      <c r="I647" s="2">
        <v>78.250541687011719</v>
      </c>
      <c r="J647" s="2">
        <v>154.1499938964844</v>
      </c>
      <c r="K647" s="2">
        <v>885.25</v>
      </c>
      <c r="L647" s="2">
        <v>2726.449951171875</v>
      </c>
      <c r="M647" s="2">
        <v>1.0529999732971189</v>
      </c>
      <c r="N647" s="3">
        <v>2472.10009765625</v>
      </c>
      <c r="O647" s="1">
        <f t="shared" si="134"/>
        <v>-7.0404073935197431E-3</v>
      </c>
      <c r="P647" s="1">
        <f t="shared" si="122"/>
        <v>-1.6404405237236963E-3</v>
      </c>
      <c r="Q647" s="1">
        <f t="shared" si="123"/>
        <v>-2.4818376646898677E-2</v>
      </c>
      <c r="R647" s="1">
        <f t="shared" si="124"/>
        <v>7.9649736401237181E-3</v>
      </c>
      <c r="S647" s="1">
        <f t="shared" si="125"/>
        <v>1.179297393830403E-2</v>
      </c>
      <c r="T647" s="1">
        <f t="shared" si="126"/>
        <v>7.4447157043919798E-3</v>
      </c>
      <c r="U647" s="1">
        <f t="shared" si="127"/>
        <v>1.6384029093320818E-2</v>
      </c>
      <c r="V647" s="1">
        <f t="shared" si="128"/>
        <v>6.0031871701835549E-3</v>
      </c>
      <c r="W647" s="1">
        <f t="shared" si="129"/>
        <v>-1.3061069934275027E-2</v>
      </c>
      <c r="X647" s="1">
        <f t="shared" si="130"/>
        <v>3.7985888345599683E-3</v>
      </c>
      <c r="Y647" s="1">
        <f t="shared" si="131"/>
        <v>-2.9391158560036046E-2</v>
      </c>
      <c r="Z647" s="1">
        <f t="shared" si="132"/>
        <v>-2.3191073590286493E-2</v>
      </c>
      <c r="AA647" s="24">
        <f t="shared" si="133"/>
        <v>-1.3411155777705019E-3</v>
      </c>
    </row>
    <row r="648" spans="1:27" x14ac:dyDescent="0.2">
      <c r="A648" s="18">
        <v>42947</v>
      </c>
      <c r="B648" s="1">
        <v>142.94207763671881</v>
      </c>
      <c r="C648" s="2">
        <v>69.508529663085938</v>
      </c>
      <c r="D648" s="2">
        <v>987.780029296875</v>
      </c>
      <c r="E648" s="2">
        <v>930.5</v>
      </c>
      <c r="F648" s="2">
        <v>169.25</v>
      </c>
      <c r="G648" s="2">
        <v>181.6600036621094</v>
      </c>
      <c r="H648" s="2">
        <v>161.0770263671875</v>
      </c>
      <c r="I648" s="2">
        <v>78.153244018554688</v>
      </c>
      <c r="J648" s="2">
        <v>151.82000732421881</v>
      </c>
      <c r="K648" s="2">
        <v>890.5</v>
      </c>
      <c r="L648" s="2">
        <v>2718.260009765625</v>
      </c>
      <c r="M648" s="2">
        <v>1.0529999732971189</v>
      </c>
      <c r="N648" s="3">
        <v>2470.300048828125</v>
      </c>
      <c r="O648" s="1">
        <f t="shared" si="134"/>
        <v>-5.1505089391840064E-3</v>
      </c>
      <c r="P648" s="1">
        <f t="shared" si="122"/>
        <v>-4.6548600499343173E-3</v>
      </c>
      <c r="Q648" s="1">
        <f t="shared" si="123"/>
        <v>-3.1626161155817178E-2</v>
      </c>
      <c r="R648" s="1">
        <f t="shared" si="124"/>
        <v>-1.1715005314394622E-2</v>
      </c>
      <c r="S648" s="1">
        <f t="shared" si="125"/>
        <v>-1.8556085850222503E-2</v>
      </c>
      <c r="T648" s="1">
        <f t="shared" si="126"/>
        <v>-1.2931915403426308E-2</v>
      </c>
      <c r="U648" s="1">
        <f t="shared" si="127"/>
        <v>-1.1436194247019804E-2</v>
      </c>
      <c r="V648" s="1">
        <f t="shared" si="128"/>
        <v>-1.243412075614847E-3</v>
      </c>
      <c r="W648" s="1">
        <f t="shared" si="129"/>
        <v>-1.5115061073763258E-2</v>
      </c>
      <c r="X648" s="1">
        <f t="shared" si="130"/>
        <v>5.9305280994068621E-3</v>
      </c>
      <c r="Y648" s="1">
        <f t="shared" si="131"/>
        <v>-3.0038847413024206E-3</v>
      </c>
      <c r="Z648" s="1">
        <f t="shared" si="132"/>
        <v>0</v>
      </c>
      <c r="AA648" s="24">
        <f t="shared" si="133"/>
        <v>-7.2814560778977633E-4</v>
      </c>
    </row>
    <row r="649" spans="1:27" x14ac:dyDescent="0.2">
      <c r="A649" s="18">
        <v>42948</v>
      </c>
      <c r="B649" s="1">
        <v>144.2107238769531</v>
      </c>
      <c r="C649" s="2">
        <v>69.393814086914062</v>
      </c>
      <c r="D649" s="2">
        <v>996.19000244140625</v>
      </c>
      <c r="E649" s="2">
        <v>930.83001708984375</v>
      </c>
      <c r="F649" s="2">
        <v>169.86000061035159</v>
      </c>
      <c r="G649" s="2">
        <v>182.0299987792969</v>
      </c>
      <c r="H649" s="2">
        <v>163.03959655761719</v>
      </c>
      <c r="I649" s="2">
        <v>77.122108459472656</v>
      </c>
      <c r="J649" s="2">
        <v>153.19999694824219</v>
      </c>
      <c r="K649" s="2">
        <v>898.4000244140625</v>
      </c>
      <c r="L649" s="2">
        <v>2710.669921875</v>
      </c>
      <c r="M649" s="2">
        <v>1.057999968528748</v>
      </c>
      <c r="N649" s="3">
        <v>2476.35009765625</v>
      </c>
      <c r="O649" s="1">
        <f t="shared" si="134"/>
        <v>8.8752469616295571E-3</v>
      </c>
      <c r="P649" s="1">
        <f t="shared" si="122"/>
        <v>-1.6503812802243223E-3</v>
      </c>
      <c r="Q649" s="1">
        <f t="shared" si="123"/>
        <v>8.5140141479855824E-3</v>
      </c>
      <c r="R649" s="1">
        <f t="shared" si="124"/>
        <v>3.5466640499048907E-4</v>
      </c>
      <c r="S649" s="1">
        <f t="shared" si="125"/>
        <v>3.6041394998616028E-3</v>
      </c>
      <c r="T649" s="1">
        <f t="shared" si="126"/>
        <v>2.0367450717202473E-3</v>
      </c>
      <c r="U649" s="1">
        <f t="shared" si="127"/>
        <v>1.2184047810491982E-2</v>
      </c>
      <c r="V649" s="1">
        <f t="shared" si="128"/>
        <v>-1.3193765300864913E-2</v>
      </c>
      <c r="W649" s="1">
        <f t="shared" si="129"/>
        <v>9.089642718013824E-3</v>
      </c>
      <c r="X649" s="1">
        <f t="shared" si="130"/>
        <v>8.8714479663811741E-3</v>
      </c>
      <c r="Y649" s="1">
        <f t="shared" si="131"/>
        <v>-2.7922597041331043E-3</v>
      </c>
      <c r="Z649" s="1">
        <f t="shared" si="132"/>
        <v>4.7483336737164095E-3</v>
      </c>
      <c r="AA649" s="24">
        <f t="shared" si="133"/>
        <v>2.4491149692504877E-3</v>
      </c>
    </row>
    <row r="650" spans="1:27" x14ac:dyDescent="0.2">
      <c r="A650" s="18">
        <v>42949</v>
      </c>
      <c r="B650" s="1">
        <v>151.02479553222659</v>
      </c>
      <c r="C650" s="2">
        <v>69.087852478027344</v>
      </c>
      <c r="D650" s="2">
        <v>995.8900146484375</v>
      </c>
      <c r="E650" s="2">
        <v>930.3900146484375</v>
      </c>
      <c r="F650" s="2">
        <v>169.30000305175781</v>
      </c>
      <c r="G650" s="2">
        <v>180.74000549316409</v>
      </c>
      <c r="H650" s="2">
        <v>162.94044494628909</v>
      </c>
      <c r="I650" s="2">
        <v>76.830268859863281</v>
      </c>
      <c r="J650" s="2">
        <v>157.55000305175781</v>
      </c>
      <c r="K650" s="2">
        <v>897.20001220703125</v>
      </c>
      <c r="L650" s="2">
        <v>2804.72998046875</v>
      </c>
      <c r="M650" s="2">
        <v>1.049999952316284</v>
      </c>
      <c r="N650" s="3">
        <v>2477.570068359375</v>
      </c>
      <c r="O650" s="1">
        <f t="shared" si="134"/>
        <v>4.7250797111923148E-2</v>
      </c>
      <c r="P650" s="1">
        <f t="shared" si="122"/>
        <v>-4.4090617141105959E-3</v>
      </c>
      <c r="Q650" s="1">
        <f t="shared" si="123"/>
        <v>-3.0113511702944962E-4</v>
      </c>
      <c r="R650" s="1">
        <f t="shared" si="124"/>
        <v>-4.7269902487878657E-4</v>
      </c>
      <c r="S650" s="1">
        <f t="shared" si="125"/>
        <v>-3.2968183008451613E-3</v>
      </c>
      <c r="T650" s="1">
        <f t="shared" si="126"/>
        <v>-7.0867071075294552E-3</v>
      </c>
      <c r="U650" s="1">
        <f t="shared" si="127"/>
        <v>-6.0814436137945904E-4</v>
      </c>
      <c r="V650" s="1">
        <f t="shared" si="128"/>
        <v>-3.7841237154808693E-3</v>
      </c>
      <c r="W650" s="1">
        <f t="shared" si="129"/>
        <v>2.8394296280470854E-2</v>
      </c>
      <c r="X650" s="1">
        <f t="shared" si="130"/>
        <v>-1.3357214764256886E-3</v>
      </c>
      <c r="Y650" s="1">
        <f t="shared" si="131"/>
        <v>3.4699930756854291E-2</v>
      </c>
      <c r="Z650" s="1">
        <f t="shared" si="132"/>
        <v>-7.5614522215807778E-3</v>
      </c>
      <c r="AA650" s="24">
        <f t="shared" si="133"/>
        <v>4.9264871888654582E-4</v>
      </c>
    </row>
    <row r="651" spans="1:27" x14ac:dyDescent="0.2">
      <c r="A651" s="18">
        <v>42950</v>
      </c>
      <c r="B651" s="1">
        <v>149.5158996582031</v>
      </c>
      <c r="C651" s="2">
        <v>68.982681274414062</v>
      </c>
      <c r="D651" s="2">
        <v>986.91998291015625</v>
      </c>
      <c r="E651" s="2">
        <v>923.6500244140625</v>
      </c>
      <c r="F651" s="2">
        <v>168.5899963378906</v>
      </c>
      <c r="G651" s="2">
        <v>179.22999572753909</v>
      </c>
      <c r="H651" s="2">
        <v>165.0120544433594</v>
      </c>
      <c r="I651" s="2">
        <v>76.810813903808594</v>
      </c>
      <c r="J651" s="2">
        <v>154.0299987792969</v>
      </c>
      <c r="K651" s="2">
        <v>886</v>
      </c>
      <c r="L651" s="2">
        <v>2895.889892578125</v>
      </c>
      <c r="M651" s="2">
        <v>1.057999968528748</v>
      </c>
      <c r="N651" s="3">
        <v>2472.159912109375</v>
      </c>
      <c r="O651" s="1">
        <f t="shared" si="134"/>
        <v>-9.9910472893275371E-3</v>
      </c>
      <c r="P651" s="1">
        <f t="shared" si="122"/>
        <v>-1.5222821355856953E-3</v>
      </c>
      <c r="Q651" s="1">
        <f t="shared" si="123"/>
        <v>-9.0070505842432258E-3</v>
      </c>
      <c r="R651" s="1">
        <f t="shared" si="124"/>
        <v>-7.244263296314335E-3</v>
      </c>
      <c r="S651" s="1">
        <f t="shared" si="125"/>
        <v>-4.1937785060178756E-3</v>
      </c>
      <c r="T651" s="1">
        <f t="shared" si="126"/>
        <v>-8.3545962140745278E-3</v>
      </c>
      <c r="U651" s="1">
        <f t="shared" si="127"/>
        <v>1.2713905978059659E-2</v>
      </c>
      <c r="V651" s="1">
        <f t="shared" si="128"/>
        <v>-2.5321993978921764E-4</v>
      </c>
      <c r="W651" s="1">
        <f t="shared" si="129"/>
        <v>-2.2342140300083191E-2</v>
      </c>
      <c r="X651" s="1">
        <f t="shared" si="130"/>
        <v>-1.2483294755514129E-2</v>
      </c>
      <c r="Y651" s="1">
        <f t="shared" si="131"/>
        <v>3.2502206181765692E-2</v>
      </c>
      <c r="Z651" s="1">
        <f t="shared" si="132"/>
        <v>7.6190634054946749E-3</v>
      </c>
      <c r="AA651" s="24">
        <f t="shared" si="133"/>
        <v>-2.1836541856442571E-3</v>
      </c>
    </row>
    <row r="652" spans="1:27" x14ac:dyDescent="0.2">
      <c r="A652" s="18">
        <v>42951</v>
      </c>
      <c r="B652" s="1">
        <v>150.3039855957031</v>
      </c>
      <c r="C652" s="2">
        <v>69.489418029785156</v>
      </c>
      <c r="D652" s="2">
        <v>987.58001708984375</v>
      </c>
      <c r="E652" s="2">
        <v>927.96002197265625</v>
      </c>
      <c r="F652" s="2">
        <v>169.6199951171875</v>
      </c>
      <c r="G652" s="2">
        <v>180.27000427246091</v>
      </c>
      <c r="H652" s="2">
        <v>165.735595703125</v>
      </c>
      <c r="I652" s="2">
        <v>76.723274230957031</v>
      </c>
      <c r="J652" s="2">
        <v>154.53999328613281</v>
      </c>
      <c r="K652" s="2">
        <v>879.79998779296875</v>
      </c>
      <c r="L652" s="2">
        <v>3252.909912109375</v>
      </c>
      <c r="M652" s="2">
        <v>1.0529999732971189</v>
      </c>
      <c r="N652" s="3">
        <v>2476.830078125</v>
      </c>
      <c r="O652" s="1">
        <f t="shared" si="134"/>
        <v>5.270917269009967E-3</v>
      </c>
      <c r="P652" s="1">
        <f t="shared" si="122"/>
        <v>7.3458547277291952E-3</v>
      </c>
      <c r="Q652" s="1">
        <f t="shared" si="123"/>
        <v>6.687818578170468E-4</v>
      </c>
      <c r="R652" s="1">
        <f t="shared" si="124"/>
        <v>4.6662669243449084E-3</v>
      </c>
      <c r="S652" s="1">
        <f t="shared" si="125"/>
        <v>6.1094893034612241E-3</v>
      </c>
      <c r="T652" s="1">
        <f t="shared" si="126"/>
        <v>5.8026478252157787E-3</v>
      </c>
      <c r="U652" s="1">
        <f t="shared" si="127"/>
        <v>4.3847782042731875E-3</v>
      </c>
      <c r="V652" s="1">
        <f t="shared" si="128"/>
        <v>-1.1396790165664195E-3</v>
      </c>
      <c r="W652" s="1">
        <f t="shared" si="129"/>
        <v>3.311007666543242E-3</v>
      </c>
      <c r="X652" s="1">
        <f t="shared" si="130"/>
        <v>-6.9977564413444826E-3</v>
      </c>
      <c r="Y652" s="1">
        <f t="shared" si="131"/>
        <v>0.12328508084725742</v>
      </c>
      <c r="Z652" s="1">
        <f t="shared" si="132"/>
        <v>-4.7258935542144886E-3</v>
      </c>
      <c r="AA652" s="24">
        <f t="shared" si="133"/>
        <v>1.8891035295691694E-3</v>
      </c>
    </row>
    <row r="653" spans="1:27" x14ac:dyDescent="0.2">
      <c r="A653" s="18">
        <v>42954</v>
      </c>
      <c r="B653" s="1">
        <v>152.62982177734381</v>
      </c>
      <c r="C653" s="2">
        <v>69.221710205078125</v>
      </c>
      <c r="D653" s="2">
        <v>992.27001953125</v>
      </c>
      <c r="E653" s="2">
        <v>929.3599853515625</v>
      </c>
      <c r="F653" s="2">
        <v>171.97999572753909</v>
      </c>
      <c r="G653" s="2">
        <v>181.33000183105469</v>
      </c>
      <c r="H653" s="2">
        <v>170.8302917480469</v>
      </c>
      <c r="I653" s="2">
        <v>76.353591918945312</v>
      </c>
      <c r="J653" s="2">
        <v>156.4700012207031</v>
      </c>
      <c r="K653" s="2">
        <v>890.20001220703125</v>
      </c>
      <c r="L653" s="2">
        <v>3419.93994140625</v>
      </c>
      <c r="M653" s="2">
        <v>1.032999992370605</v>
      </c>
      <c r="N653" s="3">
        <v>2480.909912109375</v>
      </c>
      <c r="O653" s="1">
        <f t="shared" si="134"/>
        <v>1.5474214954597887E-2</v>
      </c>
      <c r="P653" s="1">
        <f t="shared" si="122"/>
        <v>-3.8524977226357393E-3</v>
      </c>
      <c r="Q653" s="1">
        <f t="shared" si="123"/>
        <v>4.7489847508523919E-3</v>
      </c>
      <c r="R653" s="1">
        <f t="shared" si="124"/>
        <v>1.5086462194031647E-3</v>
      </c>
      <c r="S653" s="1">
        <f t="shared" si="125"/>
        <v>1.3913457601040014E-2</v>
      </c>
      <c r="T653" s="1">
        <f t="shared" si="126"/>
        <v>5.8800551032975878E-3</v>
      </c>
      <c r="U653" s="1">
        <f t="shared" si="127"/>
        <v>3.0739902453108536E-2</v>
      </c>
      <c r="V653" s="1">
        <f t="shared" si="128"/>
        <v>-4.8183854992799313E-3</v>
      </c>
      <c r="W653" s="1">
        <f t="shared" si="129"/>
        <v>1.248872795663214E-2</v>
      </c>
      <c r="X653" s="1">
        <f t="shared" si="130"/>
        <v>1.1820896292749072E-2</v>
      </c>
      <c r="Y653" s="1">
        <f t="shared" si="131"/>
        <v>5.1347880454692074E-2</v>
      </c>
      <c r="Z653" s="1">
        <f t="shared" si="132"/>
        <v>-1.8993334694862862E-2</v>
      </c>
      <c r="AA653" s="24">
        <f t="shared" si="133"/>
        <v>1.647199789928111E-3</v>
      </c>
    </row>
    <row r="654" spans="1:27" x14ac:dyDescent="0.2">
      <c r="A654" s="18">
        <v>42955</v>
      </c>
      <c r="B654" s="1">
        <v>153.85038757324219</v>
      </c>
      <c r="C654" s="2">
        <v>69.594581604003906</v>
      </c>
      <c r="D654" s="2">
        <v>989.84002685546875</v>
      </c>
      <c r="E654" s="2">
        <v>926.78997802734375</v>
      </c>
      <c r="F654" s="2">
        <v>171.22999572753909</v>
      </c>
      <c r="G654" s="2">
        <v>178.36000061035159</v>
      </c>
      <c r="H654" s="2">
        <v>168.79835510253909</v>
      </c>
      <c r="I654" s="2">
        <v>76.003402709960938</v>
      </c>
      <c r="J654" s="2">
        <v>153.25999450683591</v>
      </c>
      <c r="K654" s="2">
        <v>903.4000244140625</v>
      </c>
      <c r="L654" s="2">
        <v>3342.469970703125</v>
      </c>
      <c r="M654" s="2">
        <v>1.029999971389771</v>
      </c>
      <c r="N654" s="3">
        <v>2474.919921875</v>
      </c>
      <c r="O654" s="1">
        <f t="shared" si="134"/>
        <v>7.9969024512061004E-3</v>
      </c>
      <c r="P654" s="1">
        <f t="shared" si="122"/>
        <v>5.3866250605640875E-3</v>
      </c>
      <c r="Q654" s="1">
        <f t="shared" si="123"/>
        <v>-2.4489228012040121E-3</v>
      </c>
      <c r="R654" s="1">
        <f t="shared" si="124"/>
        <v>-2.7653518170858149E-3</v>
      </c>
      <c r="S654" s="1">
        <f t="shared" si="125"/>
        <v>-4.3609723144091284E-3</v>
      </c>
      <c r="T654" s="1">
        <f t="shared" si="126"/>
        <v>-1.6378984121283136E-2</v>
      </c>
      <c r="U654" s="1">
        <f t="shared" si="127"/>
        <v>-1.1894475064789245E-2</v>
      </c>
      <c r="V654" s="1">
        <f t="shared" si="128"/>
        <v>-4.5864143412679415E-3</v>
      </c>
      <c r="W654" s="1">
        <f t="shared" si="129"/>
        <v>-2.0515157466762135E-2</v>
      </c>
      <c r="X654" s="1">
        <f t="shared" si="130"/>
        <v>1.4828142019797319E-2</v>
      </c>
      <c r="Y654" s="1">
        <f t="shared" si="131"/>
        <v>-2.2652436016542987E-2</v>
      </c>
      <c r="Z654" s="1">
        <f t="shared" si="132"/>
        <v>-2.9041829651416107E-3</v>
      </c>
      <c r="AA654" s="24">
        <f t="shared" si="133"/>
        <v>-2.4144327873969473E-3</v>
      </c>
    </row>
    <row r="655" spans="1:27" x14ac:dyDescent="0.2">
      <c r="A655" s="18">
        <v>42956</v>
      </c>
      <c r="B655" s="1">
        <v>154.792236328125</v>
      </c>
      <c r="C655" s="2">
        <v>69.28863525390625</v>
      </c>
      <c r="D655" s="2">
        <v>982.010009765625</v>
      </c>
      <c r="E655" s="2">
        <v>922.9000244140625</v>
      </c>
      <c r="F655" s="2">
        <v>171.17999267578119</v>
      </c>
      <c r="G655" s="2">
        <v>175.7799987792969</v>
      </c>
      <c r="H655" s="2">
        <v>170.5923767089844</v>
      </c>
      <c r="I655" s="2">
        <v>75.799125671386719</v>
      </c>
      <c r="J655" s="2">
        <v>152.58000183105469</v>
      </c>
      <c r="K655" s="2">
        <v>896.8499755859375</v>
      </c>
      <c r="L655" s="2">
        <v>3381.280029296875</v>
      </c>
      <c r="M655" s="2">
        <v>1.0249999761581421</v>
      </c>
      <c r="N655" s="3">
        <v>2474.02001953125</v>
      </c>
      <c r="O655" s="1">
        <f t="shared" si="134"/>
        <v>6.121848438207067E-3</v>
      </c>
      <c r="P655" s="1">
        <f t="shared" si="122"/>
        <v>-4.3961231326672401E-3</v>
      </c>
      <c r="Q655" s="1">
        <f t="shared" si="123"/>
        <v>-7.9103864032638027E-3</v>
      </c>
      <c r="R655" s="1">
        <f t="shared" si="124"/>
        <v>-4.1972331439761312E-3</v>
      </c>
      <c r="S655" s="1">
        <f t="shared" si="125"/>
        <v>-2.9202273553441405E-4</v>
      </c>
      <c r="T655" s="1">
        <f t="shared" si="126"/>
        <v>-1.4465136926585909E-2</v>
      </c>
      <c r="U655" s="1">
        <f t="shared" si="127"/>
        <v>1.0628193653637874E-2</v>
      </c>
      <c r="V655" s="1">
        <f t="shared" si="128"/>
        <v>-2.6877354340800741E-3</v>
      </c>
      <c r="W655" s="1">
        <f t="shared" si="129"/>
        <v>-4.4368569760773191E-3</v>
      </c>
      <c r="X655" s="1">
        <f t="shared" si="130"/>
        <v>-7.2504412786277284E-3</v>
      </c>
      <c r="Y655" s="1">
        <f t="shared" si="131"/>
        <v>1.1611191404536703E-2</v>
      </c>
      <c r="Z655" s="1">
        <f t="shared" si="132"/>
        <v>-4.8543644373916228E-3</v>
      </c>
      <c r="AA655" s="24">
        <f t="shared" si="133"/>
        <v>-3.6360867105078576E-4</v>
      </c>
    </row>
    <row r="656" spans="1:27" x14ac:dyDescent="0.2">
      <c r="A656" s="18">
        <v>42957</v>
      </c>
      <c r="B656" s="1">
        <v>149.86183166503909</v>
      </c>
      <c r="C656" s="2">
        <v>68.275154113769531</v>
      </c>
      <c r="D656" s="2">
        <v>956.91998291015625</v>
      </c>
      <c r="E656" s="2">
        <v>907.239990234375</v>
      </c>
      <c r="F656" s="2">
        <v>167.3999938964844</v>
      </c>
      <c r="G656" s="2">
        <v>169.13999938964841</v>
      </c>
      <c r="H656" s="2">
        <v>163.2873840332031</v>
      </c>
      <c r="I656" s="2">
        <v>75.692115783691406</v>
      </c>
      <c r="J656" s="2">
        <v>148.53999328613281</v>
      </c>
      <c r="K656" s="2">
        <v>902.04998779296875</v>
      </c>
      <c r="L656" s="2">
        <v>3650.6201171875</v>
      </c>
      <c r="M656" s="2">
        <v>1.01800000667572</v>
      </c>
      <c r="N656" s="3">
        <v>2438.2099609375</v>
      </c>
      <c r="O656" s="1">
        <f t="shared" si="134"/>
        <v>-3.1851756780841067E-2</v>
      </c>
      <c r="P656" s="1">
        <f t="shared" si="122"/>
        <v>-1.4626946200092528E-2</v>
      </c>
      <c r="Q656" s="1">
        <f t="shared" si="123"/>
        <v>-2.5549665080763284E-2</v>
      </c>
      <c r="R656" s="1">
        <f t="shared" si="124"/>
        <v>-1.6968288834567802E-2</v>
      </c>
      <c r="S656" s="1">
        <f t="shared" si="125"/>
        <v>-2.2082012741151291E-2</v>
      </c>
      <c r="T656" s="1">
        <f t="shared" si="126"/>
        <v>-3.7774487630901854E-2</v>
      </c>
      <c r="U656" s="1">
        <f t="shared" si="127"/>
        <v>-4.2821331273454111E-2</v>
      </c>
      <c r="V656" s="1">
        <f t="shared" si="128"/>
        <v>-1.4117562273637807E-3</v>
      </c>
      <c r="W656" s="1">
        <f t="shared" si="129"/>
        <v>-2.6477968910992744E-2</v>
      </c>
      <c r="X656" s="1">
        <f t="shared" si="130"/>
        <v>5.798084795212155E-3</v>
      </c>
      <c r="Y656" s="1">
        <f t="shared" si="131"/>
        <v>7.9656250164714448E-2</v>
      </c>
      <c r="Z656" s="1">
        <f t="shared" si="132"/>
        <v>-6.8292386782866643E-3</v>
      </c>
      <c r="AA656" s="24">
        <f t="shared" si="133"/>
        <v>-1.4474441722801767E-2</v>
      </c>
    </row>
    <row r="657" spans="1:27" x14ac:dyDescent="0.2">
      <c r="A657" s="18">
        <v>42958</v>
      </c>
      <c r="B657" s="1">
        <v>151.94593811035159</v>
      </c>
      <c r="C657" s="2">
        <v>69.317314147949219</v>
      </c>
      <c r="D657" s="2">
        <v>967.989990234375</v>
      </c>
      <c r="E657" s="2">
        <v>914.3900146484375</v>
      </c>
      <c r="F657" s="2">
        <v>168.08000183105469</v>
      </c>
      <c r="G657" s="2">
        <v>171.3999938964844</v>
      </c>
      <c r="H657" s="2">
        <v>154.5848083496094</v>
      </c>
      <c r="I657" s="2">
        <v>77.20965576171875</v>
      </c>
      <c r="J657" s="2">
        <v>153.7799987792969</v>
      </c>
      <c r="K657" s="2">
        <v>899.70001220703125</v>
      </c>
      <c r="L657" s="2">
        <v>3884.7099609375</v>
      </c>
      <c r="M657" s="2">
        <v>1.013000011444092</v>
      </c>
      <c r="N657" s="3">
        <v>2441.320068359375</v>
      </c>
      <c r="O657" s="1">
        <f t="shared" si="134"/>
        <v>1.3906852880130049E-2</v>
      </c>
      <c r="P657" s="1">
        <f t="shared" si="122"/>
        <v>1.5264118370836632E-2</v>
      </c>
      <c r="Q657" s="1">
        <f t="shared" si="123"/>
        <v>1.1568373032145196E-2</v>
      </c>
      <c r="R657" s="1">
        <f t="shared" si="124"/>
        <v>7.8810728043583467E-3</v>
      </c>
      <c r="S657" s="1">
        <f t="shared" si="125"/>
        <v>4.0621741897479691E-3</v>
      </c>
      <c r="T657" s="1">
        <f t="shared" si="126"/>
        <v>1.3361679762275758E-2</v>
      </c>
      <c r="U657" s="1">
        <f t="shared" si="127"/>
        <v>-5.3296068983652134E-2</v>
      </c>
      <c r="V657" s="1">
        <f t="shared" si="128"/>
        <v>2.004885135413681E-2</v>
      </c>
      <c r="W657" s="1">
        <f t="shared" si="129"/>
        <v>3.5276731722144739E-2</v>
      </c>
      <c r="X657" s="1">
        <f t="shared" si="130"/>
        <v>-2.6051500667797489E-3</v>
      </c>
      <c r="Y657" s="1">
        <f t="shared" si="131"/>
        <v>6.4123309529764638E-2</v>
      </c>
      <c r="Z657" s="1">
        <f t="shared" si="132"/>
        <v>-4.9115866393316665E-3</v>
      </c>
      <c r="AA657" s="24">
        <f t="shared" si="133"/>
        <v>1.2755699762128092E-3</v>
      </c>
    </row>
    <row r="658" spans="1:27" x14ac:dyDescent="0.2">
      <c r="A658" s="18">
        <v>42961</v>
      </c>
      <c r="B658" s="1">
        <v>154.2326354980469</v>
      </c>
      <c r="C658" s="2">
        <v>70.359458923339844</v>
      </c>
      <c r="D658" s="2">
        <v>983.29998779296875</v>
      </c>
      <c r="E658" s="2">
        <v>922.66998291015625</v>
      </c>
      <c r="F658" s="2">
        <v>170.75</v>
      </c>
      <c r="G658" s="2">
        <v>171</v>
      </c>
      <c r="H658" s="2">
        <v>166.91510009765619</v>
      </c>
      <c r="I658" s="2">
        <v>77.355575561523438</v>
      </c>
      <c r="J658" s="2">
        <v>154.49000549316409</v>
      </c>
      <c r="K658" s="2">
        <v>903.1500244140625</v>
      </c>
      <c r="L658" s="2">
        <v>4181.93017578125</v>
      </c>
      <c r="M658" s="2">
        <v>1.003000020980835</v>
      </c>
      <c r="N658" s="3">
        <v>2465.840087890625</v>
      </c>
      <c r="O658" s="1">
        <f t="shared" si="134"/>
        <v>1.5049414391285598E-2</v>
      </c>
      <c r="P658" s="1">
        <f t="shared" si="122"/>
        <v>1.5034407899392921E-2</v>
      </c>
      <c r="Q658" s="1">
        <f t="shared" si="123"/>
        <v>1.5816276731215773E-2</v>
      </c>
      <c r="R658" s="1">
        <f t="shared" si="124"/>
        <v>9.0551822844457952E-3</v>
      </c>
      <c r="S658" s="1">
        <f t="shared" si="125"/>
        <v>1.5885281650752647E-2</v>
      </c>
      <c r="T658" s="1">
        <f t="shared" si="126"/>
        <v>-2.333686760373932E-3</v>
      </c>
      <c r="U658" s="1">
        <f t="shared" si="127"/>
        <v>7.976392945521904E-2</v>
      </c>
      <c r="V658" s="1">
        <f t="shared" si="128"/>
        <v>1.8899164666013046E-3</v>
      </c>
      <c r="W658" s="1">
        <f t="shared" si="129"/>
        <v>4.6170289992404356E-3</v>
      </c>
      <c r="X658" s="1">
        <f t="shared" si="130"/>
        <v>3.8346250530418846E-3</v>
      </c>
      <c r="Y658" s="1">
        <f t="shared" si="131"/>
        <v>7.6510271766086158E-2</v>
      </c>
      <c r="Z658" s="1">
        <f t="shared" si="132"/>
        <v>-9.8716587860659955E-3</v>
      </c>
      <c r="AA658" s="24">
        <f t="shared" si="133"/>
        <v>1.0043754544535322E-2</v>
      </c>
    </row>
    <row r="659" spans="1:27" x14ac:dyDescent="0.2">
      <c r="A659" s="18">
        <v>42962</v>
      </c>
      <c r="B659" s="1">
        <v>155.92112731933591</v>
      </c>
      <c r="C659" s="2">
        <v>70.378692626953125</v>
      </c>
      <c r="D659" s="2">
        <v>982.739990234375</v>
      </c>
      <c r="E659" s="2">
        <v>922.219970703125</v>
      </c>
      <c r="F659" s="2">
        <v>171</v>
      </c>
      <c r="G659" s="2">
        <v>168.5</v>
      </c>
      <c r="H659" s="2">
        <v>165.50761413574219</v>
      </c>
      <c r="I659" s="2">
        <v>77.092918395996094</v>
      </c>
      <c r="J659" s="2">
        <v>152.7200012207031</v>
      </c>
      <c r="K659" s="2">
        <v>897.04998779296875</v>
      </c>
      <c r="L659" s="2">
        <v>4376.6298828125</v>
      </c>
      <c r="M659" s="2">
        <v>1.0080000162124629</v>
      </c>
      <c r="N659" s="3">
        <v>2464.610107421875</v>
      </c>
      <c r="O659" s="1">
        <f t="shared" si="134"/>
        <v>1.0947694797774465E-2</v>
      </c>
      <c r="P659" s="1">
        <f t="shared" si="122"/>
        <v>2.7336343837203181E-4</v>
      </c>
      <c r="Q659" s="1">
        <f t="shared" si="123"/>
        <v>-5.6950835507552089E-4</v>
      </c>
      <c r="R659" s="1">
        <f t="shared" si="124"/>
        <v>-4.87728240179508E-4</v>
      </c>
      <c r="S659" s="1">
        <f t="shared" si="125"/>
        <v>1.4641288433381305E-3</v>
      </c>
      <c r="T659" s="1">
        <f t="shared" si="126"/>
        <v>-1.4619883040935644E-2</v>
      </c>
      <c r="U659" s="1">
        <f t="shared" si="127"/>
        <v>-8.4323465108341322E-3</v>
      </c>
      <c r="V659" s="1">
        <f t="shared" si="128"/>
        <v>-3.3954522815028421E-3</v>
      </c>
      <c r="W659" s="1">
        <f t="shared" si="129"/>
        <v>-1.1457079484273214E-2</v>
      </c>
      <c r="X659" s="1">
        <f t="shared" si="130"/>
        <v>-6.7541786593553477E-3</v>
      </c>
      <c r="Y659" s="1">
        <f t="shared" si="131"/>
        <v>4.6557378733583787E-2</v>
      </c>
      <c r="Z659" s="1">
        <f t="shared" si="132"/>
        <v>4.9850400070166057E-3</v>
      </c>
      <c r="AA659" s="24">
        <f t="shared" si="133"/>
        <v>-4.9880788084766259E-4</v>
      </c>
    </row>
    <row r="660" spans="1:27" x14ac:dyDescent="0.2">
      <c r="A660" s="18">
        <v>42963</v>
      </c>
      <c r="B660" s="1">
        <v>155.29399108886719</v>
      </c>
      <c r="C660" s="2">
        <v>70.791999816894531</v>
      </c>
      <c r="D660" s="2">
        <v>978.17999267578125</v>
      </c>
      <c r="E660" s="2">
        <v>926.96002197265625</v>
      </c>
      <c r="F660" s="2">
        <v>170</v>
      </c>
      <c r="G660" s="2">
        <v>169.97999572753909</v>
      </c>
      <c r="H660" s="2">
        <v>163.69377136230469</v>
      </c>
      <c r="I660" s="2">
        <v>76.839981079101562</v>
      </c>
      <c r="J660" s="2">
        <v>151.3699951171875</v>
      </c>
      <c r="K660" s="2">
        <v>912.70001220703125</v>
      </c>
      <c r="L660" s="2">
        <v>4331.68994140625</v>
      </c>
      <c r="M660" s="2">
        <v>0.98500001430511475</v>
      </c>
      <c r="N660" s="3">
        <v>2468.110107421875</v>
      </c>
      <c r="O660" s="1">
        <f t="shared" si="134"/>
        <v>-4.0221376105388229E-3</v>
      </c>
      <c r="P660" s="1">
        <f t="shared" si="122"/>
        <v>5.8726181819286349E-3</v>
      </c>
      <c r="Q660" s="1">
        <f t="shared" si="123"/>
        <v>-4.64008547927941E-3</v>
      </c>
      <c r="R660" s="1">
        <f t="shared" si="124"/>
        <v>5.139827178018308E-3</v>
      </c>
      <c r="S660" s="1">
        <f t="shared" si="125"/>
        <v>-5.8479532163743242E-3</v>
      </c>
      <c r="T660" s="1">
        <f t="shared" si="126"/>
        <v>8.7833574334663655E-3</v>
      </c>
      <c r="U660" s="1">
        <f t="shared" si="127"/>
        <v>-1.0959270864419945E-2</v>
      </c>
      <c r="V660" s="1">
        <f t="shared" si="128"/>
        <v>-3.28094100154952E-3</v>
      </c>
      <c r="W660" s="1">
        <f t="shared" si="129"/>
        <v>-8.8397465474390202E-3</v>
      </c>
      <c r="X660" s="1">
        <f t="shared" si="130"/>
        <v>1.7446100693414568E-2</v>
      </c>
      <c r="Y660" s="1">
        <f t="shared" si="131"/>
        <v>-1.0268161258673913E-2</v>
      </c>
      <c r="Z660" s="1">
        <f t="shared" si="132"/>
        <v>-2.2817461842679521E-2</v>
      </c>
      <c r="AA660" s="24">
        <f t="shared" si="133"/>
        <v>1.4201029158569245E-3</v>
      </c>
    </row>
    <row r="661" spans="1:27" x14ac:dyDescent="0.2">
      <c r="A661" s="18">
        <v>42964</v>
      </c>
      <c r="B661" s="1">
        <v>152.31256103515619</v>
      </c>
      <c r="C661" s="2">
        <v>69.590507507324219</v>
      </c>
      <c r="D661" s="2">
        <v>960.57000732421875</v>
      </c>
      <c r="E661" s="2">
        <v>910.97998046875</v>
      </c>
      <c r="F661" s="2">
        <v>166.9100036621094</v>
      </c>
      <c r="G661" s="2">
        <v>166.0899963378906</v>
      </c>
      <c r="H661" s="2">
        <v>160.04621887207031</v>
      </c>
      <c r="I661" s="2">
        <v>75.672660827636719</v>
      </c>
      <c r="J661" s="2">
        <v>148.53999328613281</v>
      </c>
      <c r="K661" s="2">
        <v>928.54998779296875</v>
      </c>
      <c r="L661" s="2">
        <v>4160.6201171875</v>
      </c>
      <c r="M661" s="2">
        <v>0.9779999852180481</v>
      </c>
      <c r="N661" s="3">
        <v>2430.010009765625</v>
      </c>
      <c r="O661" s="1">
        <f t="shared" si="134"/>
        <v>-1.9198618264662071E-2</v>
      </c>
      <c r="P661" s="1">
        <f t="shared" ref="P661:P724" si="135">(C661/C660)-1</f>
        <v>-1.697214816191106E-2</v>
      </c>
      <c r="Q661" s="1">
        <f t="shared" ref="Q661:Q724" si="136">(D661/D660)-1</f>
        <v>-1.8002806726184373E-2</v>
      </c>
      <c r="R661" s="1">
        <f t="shared" ref="R661:R724" si="137">(E661/E660)-1</f>
        <v>-1.7239191685849864E-2</v>
      </c>
      <c r="S661" s="1">
        <f t="shared" ref="S661:S724" si="138">(F661/F660)-1</f>
        <v>-1.8176449046415244E-2</v>
      </c>
      <c r="T661" s="1">
        <f t="shared" ref="T661:T724" si="139">(G661/G660)-1</f>
        <v>-2.288504228393895E-2</v>
      </c>
      <c r="U661" s="1">
        <f t="shared" ref="U661:U724" si="140">(H661/H660)-1</f>
        <v>-2.2282781194900902E-2</v>
      </c>
      <c r="V661" s="1">
        <f t="shared" ref="V661:V724" si="141">(I661/I660)-1</f>
        <v>-1.519157390555792E-2</v>
      </c>
      <c r="W661" s="1">
        <f t="shared" ref="W661:W724" si="142">(J661/J660)-1</f>
        <v>-1.8695923382066271E-2</v>
      </c>
      <c r="X661" s="1">
        <f t="shared" ref="X661:X724" si="143">(K661/K660)-1</f>
        <v>1.7366029773145497E-2</v>
      </c>
      <c r="Y661" s="1">
        <f t="shared" ref="Y661:Y724" si="144">(L661/L660)-1</f>
        <v>-3.9492629096904763E-2</v>
      </c>
      <c r="Z661" s="1">
        <f t="shared" ref="Z661:Z724" si="145">(M661/M660)-1</f>
        <v>-7.1066284115791634E-3</v>
      </c>
      <c r="AA661" s="24">
        <f t="shared" ref="AA661:AA724" si="146">(N661/N660)-1</f>
        <v>-1.5436952160958639E-2</v>
      </c>
    </row>
    <row r="662" spans="1:27" x14ac:dyDescent="0.2">
      <c r="A662" s="18">
        <v>42965</v>
      </c>
      <c r="B662" s="1">
        <v>151.9652404785156</v>
      </c>
      <c r="C662" s="2">
        <v>69.677017211914062</v>
      </c>
      <c r="D662" s="2">
        <v>958.469970703125</v>
      </c>
      <c r="E662" s="2">
        <v>910.66998291015625</v>
      </c>
      <c r="F662" s="2">
        <v>167.4100036621094</v>
      </c>
      <c r="G662" s="2">
        <v>166.53999328613281</v>
      </c>
      <c r="H662" s="2">
        <v>160.075927734375</v>
      </c>
      <c r="I662" s="2">
        <v>75.41973876953125</v>
      </c>
      <c r="J662" s="2">
        <v>148.1300048828125</v>
      </c>
      <c r="K662" s="2">
        <v>929.5</v>
      </c>
      <c r="L662" s="2">
        <v>4193.7001953125</v>
      </c>
      <c r="M662" s="2">
        <v>0.98799997568130493</v>
      </c>
      <c r="N662" s="3">
        <v>2425.550048828125</v>
      </c>
      <c r="O662" s="1">
        <f t="shared" si="134"/>
        <v>-2.280314599663491E-3</v>
      </c>
      <c r="P662" s="1">
        <f t="shared" si="135"/>
        <v>1.2431250710556174E-3</v>
      </c>
      <c r="Q662" s="1">
        <f t="shared" si="136"/>
        <v>-2.186240050263133E-3</v>
      </c>
      <c r="R662" s="1">
        <f t="shared" si="137"/>
        <v>-3.4029019873105248E-4</v>
      </c>
      <c r="S662" s="1">
        <f t="shared" si="138"/>
        <v>2.9956263197512545E-3</v>
      </c>
      <c r="T662" s="1">
        <f t="shared" si="139"/>
        <v>2.7093561211641859E-3</v>
      </c>
      <c r="U662" s="1">
        <f t="shared" si="140"/>
        <v>1.8562676778044462E-4</v>
      </c>
      <c r="V662" s="1">
        <f t="shared" si="141"/>
        <v>-3.3423174940493405E-3</v>
      </c>
      <c r="W662" s="1">
        <f t="shared" si="142"/>
        <v>-2.7601213265880942E-3</v>
      </c>
      <c r="X662" s="1">
        <f t="shared" si="143"/>
        <v>1.0231136928764428E-3</v>
      </c>
      <c r="Y662" s="1">
        <f t="shared" si="144"/>
        <v>7.9507566644563266E-3</v>
      </c>
      <c r="Z662" s="1">
        <f t="shared" si="145"/>
        <v>1.0224939278528966E-2</v>
      </c>
      <c r="AA662" s="24">
        <f t="shared" si="146"/>
        <v>-1.8353673110713675E-3</v>
      </c>
    </row>
    <row r="663" spans="1:27" x14ac:dyDescent="0.2">
      <c r="A663" s="18">
        <v>42968</v>
      </c>
      <c r="B663" s="1">
        <v>151.6854248046875</v>
      </c>
      <c r="C663" s="2">
        <v>69.350212097167969</v>
      </c>
      <c r="D663" s="2">
        <v>953.28997802734375</v>
      </c>
      <c r="E663" s="2">
        <v>906.65997314453125</v>
      </c>
      <c r="F663" s="2">
        <v>167.7799987792969</v>
      </c>
      <c r="G663" s="2">
        <v>166.75999450683591</v>
      </c>
      <c r="H663" s="2">
        <v>157.74668884277341</v>
      </c>
      <c r="I663" s="2">
        <v>76.129859924316406</v>
      </c>
      <c r="J663" s="2">
        <v>149.00999450683591</v>
      </c>
      <c r="K663" s="2">
        <v>941.4000244140625</v>
      </c>
      <c r="L663" s="2">
        <v>4100.52001953125</v>
      </c>
      <c r="M663" s="2">
        <v>0.9649999737739563</v>
      </c>
      <c r="N663" s="3">
        <v>2428.3701171875</v>
      </c>
      <c r="O663" s="1">
        <f t="shared" si="134"/>
        <v>-1.8413136645393235E-3</v>
      </c>
      <c r="P663" s="1">
        <f t="shared" si="135"/>
        <v>-4.6902856612267563E-3</v>
      </c>
      <c r="Q663" s="1">
        <f t="shared" si="136"/>
        <v>-5.4044391938343761E-3</v>
      </c>
      <c r="R663" s="1">
        <f t="shared" si="137"/>
        <v>-4.40336218485049E-3</v>
      </c>
      <c r="S663" s="1">
        <f t="shared" si="138"/>
        <v>2.2101135481382705E-3</v>
      </c>
      <c r="T663" s="1">
        <f t="shared" si="139"/>
        <v>1.3210113460562223E-3</v>
      </c>
      <c r="U663" s="1">
        <f t="shared" si="140"/>
        <v>-1.4550837996495369E-2</v>
      </c>
      <c r="V663" s="1">
        <f t="shared" si="141"/>
        <v>9.4155875685959511E-3</v>
      </c>
      <c r="W663" s="1">
        <f t="shared" si="142"/>
        <v>5.9406574969034232E-3</v>
      </c>
      <c r="X663" s="1">
        <f t="shared" si="143"/>
        <v>1.2802608299152807E-2</v>
      </c>
      <c r="Y663" s="1">
        <f t="shared" si="144"/>
        <v>-2.2219083730735445E-2</v>
      </c>
      <c r="Z663" s="1">
        <f t="shared" si="145"/>
        <v>-2.3279354730235013E-2</v>
      </c>
      <c r="AA663" s="24">
        <f t="shared" si="146"/>
        <v>1.162651069903653E-3</v>
      </c>
    </row>
    <row r="664" spans="1:27" x14ac:dyDescent="0.2">
      <c r="A664" s="18">
        <v>42969</v>
      </c>
      <c r="B664" s="1">
        <v>154.16511535644531</v>
      </c>
      <c r="C664" s="2">
        <v>70.321029663085938</v>
      </c>
      <c r="D664" s="2">
        <v>966.9000244140625</v>
      </c>
      <c r="E664" s="2">
        <v>924.69000244140625</v>
      </c>
      <c r="F664" s="2">
        <v>169.63999938964841</v>
      </c>
      <c r="G664" s="2">
        <v>169.3399963378906</v>
      </c>
      <c r="H664" s="2">
        <v>161.25856018066409</v>
      </c>
      <c r="I664" s="2">
        <v>76.645439147949219</v>
      </c>
      <c r="J664" s="2">
        <v>155.47999572753909</v>
      </c>
      <c r="K664" s="2">
        <v>934.75</v>
      </c>
      <c r="L664" s="2">
        <v>4151.52001953125</v>
      </c>
      <c r="M664" s="2">
        <v>0.99500000476837158</v>
      </c>
      <c r="N664" s="3">
        <v>2452.510009765625</v>
      </c>
      <c r="O664" s="1">
        <f t="shared" si="134"/>
        <v>1.6347586163605987E-2</v>
      </c>
      <c r="P664" s="1">
        <f t="shared" si="135"/>
        <v>1.3998768519377203E-2</v>
      </c>
      <c r="Q664" s="1">
        <f t="shared" si="136"/>
        <v>1.4276921713666013E-2</v>
      </c>
      <c r="R664" s="1">
        <f t="shared" si="137"/>
        <v>1.9886208535645711E-2</v>
      </c>
      <c r="S664" s="1">
        <f t="shared" si="138"/>
        <v>1.1085949599977107E-2</v>
      </c>
      <c r="T664" s="1">
        <f t="shared" si="139"/>
        <v>1.5471347541624825E-2</v>
      </c>
      <c r="U664" s="1">
        <f t="shared" si="140"/>
        <v>2.2262726169745228E-2</v>
      </c>
      <c r="V664" s="1">
        <f t="shared" si="141"/>
        <v>6.7723653261069217E-3</v>
      </c>
      <c r="W664" s="1">
        <f t="shared" si="142"/>
        <v>4.3419914497120349E-2</v>
      </c>
      <c r="X664" s="1">
        <f t="shared" si="143"/>
        <v>-7.0639730630999154E-3</v>
      </c>
      <c r="Y664" s="1">
        <f t="shared" si="144"/>
        <v>1.2437446898705851E-2</v>
      </c>
      <c r="Z664" s="1">
        <f t="shared" si="145"/>
        <v>3.1088115865008925E-2</v>
      </c>
      <c r="AA664" s="24">
        <f t="shared" si="146"/>
        <v>9.94077978775465E-3</v>
      </c>
    </row>
    <row r="665" spans="1:27" x14ac:dyDescent="0.2">
      <c r="A665" s="18">
        <v>42970</v>
      </c>
      <c r="B665" s="1">
        <v>154.3580627441406</v>
      </c>
      <c r="C665" s="2">
        <v>69.898101806640625</v>
      </c>
      <c r="D665" s="2">
        <v>958</v>
      </c>
      <c r="E665" s="2">
        <v>927</v>
      </c>
      <c r="F665" s="2">
        <v>168.71000671386719</v>
      </c>
      <c r="G665" s="2">
        <v>169.05999755859381</v>
      </c>
      <c r="H665" s="2">
        <v>164.48274230957031</v>
      </c>
      <c r="I665" s="2">
        <v>76.752456665039062</v>
      </c>
      <c r="J665" s="2">
        <v>153.25</v>
      </c>
      <c r="K665" s="2">
        <v>935.4000244140625</v>
      </c>
      <c r="L665" s="2">
        <v>4334.68017578125</v>
      </c>
      <c r="M665" s="2">
        <v>0.98000001907348633</v>
      </c>
      <c r="N665" s="3">
        <v>2444.0400390625</v>
      </c>
      <c r="O665" s="1">
        <f t="shared" si="134"/>
        <v>1.2515632168093038E-3</v>
      </c>
      <c r="P665" s="1">
        <f t="shared" si="135"/>
        <v>-6.0142443657551503E-3</v>
      </c>
      <c r="Q665" s="1">
        <f t="shared" si="136"/>
        <v>-9.2046997510998319E-3</v>
      </c>
      <c r="R665" s="1">
        <f t="shared" si="137"/>
        <v>2.498131863105213E-3</v>
      </c>
      <c r="S665" s="1">
        <f t="shared" si="138"/>
        <v>-5.4821544395617927E-3</v>
      </c>
      <c r="T665" s="1">
        <f t="shared" si="139"/>
        <v>-1.6534710366834515E-3</v>
      </c>
      <c r="U665" s="1">
        <f t="shared" si="140"/>
        <v>1.9993866528970949E-2</v>
      </c>
      <c r="V665" s="1">
        <f t="shared" si="141"/>
        <v>1.396267257119721E-3</v>
      </c>
      <c r="W665" s="1">
        <f t="shared" si="142"/>
        <v>-1.4342653645597614E-2</v>
      </c>
      <c r="X665" s="1">
        <f t="shared" si="143"/>
        <v>6.9539921269057281E-4</v>
      </c>
      <c r="Y665" s="1">
        <f t="shared" si="144"/>
        <v>4.4118818020461026E-2</v>
      </c>
      <c r="Z665" s="1">
        <f t="shared" si="145"/>
        <v>-1.5075362435176154E-2</v>
      </c>
      <c r="AA665" s="24">
        <f t="shared" si="146"/>
        <v>-3.4535927149730306E-3</v>
      </c>
    </row>
    <row r="666" spans="1:27" x14ac:dyDescent="0.2">
      <c r="A666" s="18">
        <v>42971</v>
      </c>
      <c r="B666" s="1">
        <v>153.67301940917969</v>
      </c>
      <c r="C666" s="2">
        <v>69.869255065917969</v>
      </c>
      <c r="D666" s="2">
        <v>952.45001220703125</v>
      </c>
      <c r="E666" s="2">
        <v>921.280029296875</v>
      </c>
      <c r="F666" s="2">
        <v>167.74000549316409</v>
      </c>
      <c r="G666" s="2">
        <v>168.1300048828125</v>
      </c>
      <c r="H666" s="2">
        <v>163.87757873535159</v>
      </c>
      <c r="I666" s="2">
        <v>77.102653503417969</v>
      </c>
      <c r="J666" s="2">
        <v>156.08000183105469</v>
      </c>
      <c r="K666" s="2">
        <v>938.54998779296875</v>
      </c>
      <c r="L666" s="2">
        <v>4371.60009765625</v>
      </c>
      <c r="M666" s="2">
        <v>0.99800002574920654</v>
      </c>
      <c r="N666" s="3">
        <v>2438.969970703125</v>
      </c>
      <c r="O666" s="1">
        <f t="shared" si="134"/>
        <v>-4.4380145927097603E-3</v>
      </c>
      <c r="P666" s="1">
        <f t="shared" si="135"/>
        <v>-4.1269705438429227E-4</v>
      </c>
      <c r="Q666" s="1">
        <f t="shared" si="136"/>
        <v>-5.7933066732450689E-3</v>
      </c>
      <c r="R666" s="1">
        <f t="shared" si="137"/>
        <v>-6.170410682982741E-3</v>
      </c>
      <c r="S666" s="1">
        <f t="shared" si="138"/>
        <v>-5.7495180019062619E-3</v>
      </c>
      <c r="T666" s="1">
        <f t="shared" si="139"/>
        <v>-5.5009623164047339E-3</v>
      </c>
      <c r="U666" s="1">
        <f t="shared" si="140"/>
        <v>-3.6791919062229006E-3</v>
      </c>
      <c r="V666" s="1">
        <f t="shared" si="141"/>
        <v>4.5626792104809244E-3</v>
      </c>
      <c r="W666" s="1">
        <f t="shared" si="142"/>
        <v>1.8466569860063231E-2</v>
      </c>
      <c r="X666" s="1">
        <f t="shared" si="143"/>
        <v>3.3675040588965199E-3</v>
      </c>
      <c r="Y666" s="1">
        <f t="shared" si="144"/>
        <v>8.5173347000959687E-3</v>
      </c>
      <c r="Z666" s="1">
        <f t="shared" si="145"/>
        <v>1.8367353393255792E-2</v>
      </c>
      <c r="AA666" s="24">
        <f t="shared" si="146"/>
        <v>-2.0744620703185834E-3</v>
      </c>
    </row>
    <row r="667" spans="1:27" x14ac:dyDescent="0.2">
      <c r="A667" s="18">
        <v>42972</v>
      </c>
      <c r="B667" s="1">
        <v>154.24229431152341</v>
      </c>
      <c r="C667" s="2">
        <v>69.994194030761719</v>
      </c>
      <c r="D667" s="2">
        <v>945.260009765625</v>
      </c>
      <c r="E667" s="2">
        <v>915.8900146484375</v>
      </c>
      <c r="F667" s="2">
        <v>166.32000732421881</v>
      </c>
      <c r="G667" s="2">
        <v>165.94999694824219</v>
      </c>
      <c r="H667" s="2">
        <v>162.5085144042969</v>
      </c>
      <c r="I667" s="2">
        <v>77.345855712890625</v>
      </c>
      <c r="J667" s="2">
        <v>153.27000427246091</v>
      </c>
      <c r="K667" s="2">
        <v>933.45001220703125</v>
      </c>
      <c r="L667" s="2">
        <v>4352.39990234375</v>
      </c>
      <c r="M667" s="2">
        <v>0.99500000476837158</v>
      </c>
      <c r="N667" s="3">
        <v>2443.050048828125</v>
      </c>
      <c r="O667" s="1">
        <f t="shared" si="134"/>
        <v>3.7044557628422847E-3</v>
      </c>
      <c r="P667" s="1">
        <f t="shared" si="135"/>
        <v>1.7881822945711168E-3</v>
      </c>
      <c r="Q667" s="1">
        <f t="shared" si="136"/>
        <v>-7.548955167469118E-3</v>
      </c>
      <c r="R667" s="1">
        <f t="shared" si="137"/>
        <v>-5.8505714625672889E-3</v>
      </c>
      <c r="S667" s="1">
        <f t="shared" si="138"/>
        <v>-8.4654711007694505E-3</v>
      </c>
      <c r="T667" s="1">
        <f t="shared" si="139"/>
        <v>-1.2966203956811806E-2</v>
      </c>
      <c r="U667" s="1">
        <f t="shared" si="140"/>
        <v>-8.3541893993052119E-3</v>
      </c>
      <c r="V667" s="1">
        <f t="shared" si="141"/>
        <v>3.15426510531025E-3</v>
      </c>
      <c r="W667" s="1">
        <f t="shared" si="142"/>
        <v>-1.8003572050411698E-2</v>
      </c>
      <c r="X667" s="1">
        <f t="shared" si="143"/>
        <v>-5.4338880744436713E-3</v>
      </c>
      <c r="Y667" s="1">
        <f t="shared" si="144"/>
        <v>-4.3920292075192435E-3</v>
      </c>
      <c r="Z667" s="1">
        <f t="shared" si="145"/>
        <v>-3.0060329693707422E-3</v>
      </c>
      <c r="AA667" s="24">
        <f t="shared" si="146"/>
        <v>1.6728693563305974E-3</v>
      </c>
    </row>
    <row r="668" spans="1:27" x14ac:dyDescent="0.2">
      <c r="A668" s="18">
        <v>42975</v>
      </c>
      <c r="B668" s="1">
        <v>155.79571533203119</v>
      </c>
      <c r="C668" s="2">
        <v>70.003822326660156</v>
      </c>
      <c r="D668" s="2">
        <v>946.02001953125</v>
      </c>
      <c r="E668" s="2">
        <v>913.80999755859375</v>
      </c>
      <c r="F668" s="2">
        <v>167.24000549316409</v>
      </c>
      <c r="G668" s="2">
        <v>167.1199951171875</v>
      </c>
      <c r="H668" s="2">
        <v>163.65931701660159</v>
      </c>
      <c r="I668" s="2">
        <v>77.00537109375</v>
      </c>
      <c r="J668" s="2">
        <v>153.3999938964844</v>
      </c>
      <c r="K668" s="2">
        <v>936.5999755859375</v>
      </c>
      <c r="L668" s="2">
        <v>4579.02001953125</v>
      </c>
      <c r="M668" s="2">
        <v>1.004999995231628</v>
      </c>
      <c r="N668" s="3">
        <v>2444.239990234375</v>
      </c>
      <c r="O668" s="1">
        <f t="shared" si="134"/>
        <v>1.0071303901706408E-2</v>
      </c>
      <c r="P668" s="1">
        <f t="shared" si="135"/>
        <v>1.3755849369734285E-4</v>
      </c>
      <c r="Q668" s="1">
        <f t="shared" si="136"/>
        <v>8.0402191753936592E-4</v>
      </c>
      <c r="R668" s="1">
        <f t="shared" si="137"/>
        <v>-2.2710337011832005E-3</v>
      </c>
      <c r="S668" s="1">
        <f t="shared" si="138"/>
        <v>5.5314942786881538E-3</v>
      </c>
      <c r="T668" s="1">
        <f t="shared" si="139"/>
        <v>7.0503054562285339E-3</v>
      </c>
      <c r="U668" s="1">
        <f t="shared" si="140"/>
        <v>7.0814911853889217E-3</v>
      </c>
      <c r="V668" s="1">
        <f t="shared" si="141"/>
        <v>-4.4021055297973621E-3</v>
      </c>
      <c r="W668" s="1">
        <f t="shared" si="142"/>
        <v>8.4810869968010572E-4</v>
      </c>
      <c r="X668" s="1">
        <f t="shared" si="143"/>
        <v>3.3745389016157645E-3</v>
      </c>
      <c r="Y668" s="1">
        <f t="shared" si="144"/>
        <v>5.2067852741533693E-2</v>
      </c>
      <c r="Z668" s="1">
        <f t="shared" si="145"/>
        <v>1.0050241623450251E-2</v>
      </c>
      <c r="AA668" s="24">
        <f t="shared" si="146"/>
        <v>4.8707205438569545E-4</v>
      </c>
    </row>
    <row r="669" spans="1:27" x14ac:dyDescent="0.2">
      <c r="A669" s="18">
        <v>42976</v>
      </c>
      <c r="B669" s="1">
        <v>157.18510437011719</v>
      </c>
      <c r="C669" s="2">
        <v>70.215278625488281</v>
      </c>
      <c r="D669" s="2">
        <v>954.05999755859375</v>
      </c>
      <c r="E669" s="2">
        <v>921.28997802734375</v>
      </c>
      <c r="F669" s="2">
        <v>168.05000305175781</v>
      </c>
      <c r="G669" s="2">
        <v>168.80999755859381</v>
      </c>
      <c r="H669" s="2">
        <v>163.3914489746094</v>
      </c>
      <c r="I669" s="2">
        <v>75.478096008300781</v>
      </c>
      <c r="J669" s="2">
        <v>152.88999938964841</v>
      </c>
      <c r="K669" s="2">
        <v>947.45001220703125</v>
      </c>
      <c r="L669" s="2">
        <v>4565.2998046875</v>
      </c>
      <c r="M669" s="2">
        <v>1.0099999904632571</v>
      </c>
      <c r="N669" s="3">
        <v>2446.300048828125</v>
      </c>
      <c r="O669" s="1">
        <f t="shared" si="134"/>
        <v>8.9180182851944512E-3</v>
      </c>
      <c r="P669" s="1">
        <f t="shared" si="135"/>
        <v>3.0206393279699206E-3</v>
      </c>
      <c r="Q669" s="1">
        <f t="shared" si="136"/>
        <v>8.4987398377969203E-3</v>
      </c>
      <c r="R669" s="1">
        <f t="shared" si="137"/>
        <v>8.185487671106717E-3</v>
      </c>
      <c r="S669" s="1">
        <f t="shared" si="138"/>
        <v>4.843324156831752E-3</v>
      </c>
      <c r="T669" s="1">
        <f t="shared" si="139"/>
        <v>1.0112508920439245E-2</v>
      </c>
      <c r="U669" s="1">
        <f t="shared" si="140"/>
        <v>-1.6367417808850204E-3</v>
      </c>
      <c r="V669" s="1">
        <f t="shared" si="141"/>
        <v>-1.983335790421481E-2</v>
      </c>
      <c r="W669" s="1">
        <f t="shared" si="142"/>
        <v>-3.3246057831015641E-3</v>
      </c>
      <c r="X669" s="1">
        <f t="shared" si="143"/>
        <v>1.1584493811571894E-2</v>
      </c>
      <c r="Y669" s="1">
        <f t="shared" si="144"/>
        <v>-2.9963212183454768E-3</v>
      </c>
      <c r="Z669" s="1">
        <f t="shared" si="145"/>
        <v>4.9751196570668732E-3</v>
      </c>
      <c r="AA669" s="24">
        <f t="shared" si="146"/>
        <v>8.4282173681016204E-4</v>
      </c>
    </row>
    <row r="670" spans="1:27" x14ac:dyDescent="0.2">
      <c r="A670" s="18">
        <v>42977</v>
      </c>
      <c r="B670" s="1">
        <v>157.60966491699219</v>
      </c>
      <c r="C670" s="2">
        <v>71.138023376464844</v>
      </c>
      <c r="D670" s="2">
        <v>967.59002685546875</v>
      </c>
      <c r="E670" s="2">
        <v>929.57000732421875</v>
      </c>
      <c r="F670" s="2">
        <v>169.91999816894531</v>
      </c>
      <c r="G670" s="2">
        <v>174.69000244140619</v>
      </c>
      <c r="H670" s="2">
        <v>164.3636779785156</v>
      </c>
      <c r="I670" s="2">
        <v>75.283554077148438</v>
      </c>
      <c r="J670" s="2">
        <v>156.28999328613281</v>
      </c>
      <c r="K670" s="2">
        <v>931.3499755859375</v>
      </c>
      <c r="L670" s="2">
        <v>4703.39013671875</v>
      </c>
      <c r="M670" s="2">
        <v>0.99800002574920654</v>
      </c>
      <c r="N670" s="3">
        <v>2457.590087890625</v>
      </c>
      <c r="O670" s="1">
        <f t="shared" si="134"/>
        <v>2.7010227755124294E-3</v>
      </c>
      <c r="P670" s="1">
        <f t="shared" si="135"/>
        <v>1.3141651917359276E-2</v>
      </c>
      <c r="Q670" s="1">
        <f t="shared" si="136"/>
        <v>1.4181528762863937E-2</v>
      </c>
      <c r="R670" s="1">
        <f t="shared" si="137"/>
        <v>8.9874301190209227E-3</v>
      </c>
      <c r="S670" s="1">
        <f t="shared" si="138"/>
        <v>1.1127611325371767E-2</v>
      </c>
      <c r="T670" s="1">
        <f t="shared" si="139"/>
        <v>3.4832089140759859E-2</v>
      </c>
      <c r="U670" s="1">
        <f t="shared" si="140"/>
        <v>5.9503052944789303E-3</v>
      </c>
      <c r="V670" s="1">
        <f t="shared" si="141"/>
        <v>-2.5774620908687318E-3</v>
      </c>
      <c r="W670" s="1">
        <f t="shared" si="142"/>
        <v>2.2238170645938249E-2</v>
      </c>
      <c r="X670" s="1">
        <f t="shared" si="143"/>
        <v>-1.6993019593286696E-2</v>
      </c>
      <c r="Y670" s="1">
        <f t="shared" si="144"/>
        <v>3.0247812397657503E-2</v>
      </c>
      <c r="Z670" s="1">
        <f t="shared" si="145"/>
        <v>-1.188115329441386E-2</v>
      </c>
      <c r="AA670" s="24">
        <f t="shared" si="146"/>
        <v>4.6151489339618657E-3</v>
      </c>
    </row>
    <row r="671" spans="1:27" x14ac:dyDescent="0.2">
      <c r="A671" s="18">
        <v>42978</v>
      </c>
      <c r="B671" s="1">
        <v>158.2367858886719</v>
      </c>
      <c r="C671" s="2">
        <v>71.868545532226562</v>
      </c>
      <c r="D671" s="2">
        <v>980.5999755859375</v>
      </c>
      <c r="E671" s="2">
        <v>939.33001708984375</v>
      </c>
      <c r="F671" s="2">
        <v>171.9700012207031</v>
      </c>
      <c r="G671" s="2">
        <v>174.71000671386719</v>
      </c>
      <c r="H671" s="2">
        <v>168.09381103515619</v>
      </c>
      <c r="I671" s="2">
        <v>76.51898193359375</v>
      </c>
      <c r="J671" s="2">
        <v>160.53999328613281</v>
      </c>
      <c r="K671" s="2">
        <v>931.95001220703125</v>
      </c>
      <c r="L671" s="2">
        <v>4892.009765625</v>
      </c>
      <c r="M671" s="2">
        <v>0.9779999852180481</v>
      </c>
      <c r="N671" s="3">
        <v>2471.64990234375</v>
      </c>
      <c r="O671" s="1">
        <f t="shared" si="134"/>
        <v>3.9789499711835319E-3</v>
      </c>
      <c r="P671" s="1">
        <f t="shared" si="135"/>
        <v>1.0269081443207595E-2</v>
      </c>
      <c r="Q671" s="1">
        <f t="shared" si="136"/>
        <v>1.3445724293737582E-2</v>
      </c>
      <c r="R671" s="1">
        <f t="shared" si="137"/>
        <v>1.049948867618844E-2</v>
      </c>
      <c r="S671" s="1">
        <f t="shared" si="138"/>
        <v>1.2064519031594667E-2</v>
      </c>
      <c r="T671" s="1">
        <f t="shared" si="139"/>
        <v>1.1451297831266416E-4</v>
      </c>
      <c r="U671" s="1">
        <f t="shared" si="140"/>
        <v>2.2694387850874076E-2</v>
      </c>
      <c r="V671" s="1">
        <f t="shared" si="141"/>
        <v>1.6410328545053643E-2</v>
      </c>
      <c r="W671" s="1">
        <f t="shared" si="142"/>
        <v>2.7193039750274872E-2</v>
      </c>
      <c r="X671" s="1">
        <f t="shared" si="143"/>
        <v>6.4426546069995538E-4</v>
      </c>
      <c r="Y671" s="1">
        <f t="shared" si="144"/>
        <v>4.0102909480912885E-2</v>
      </c>
      <c r="Z671" s="1">
        <f t="shared" si="145"/>
        <v>-2.0040120255652605E-2</v>
      </c>
      <c r="AA671" s="24">
        <f t="shared" si="146"/>
        <v>5.7209762207304227E-3</v>
      </c>
    </row>
    <row r="672" spans="1:27" x14ac:dyDescent="0.2">
      <c r="A672" s="18">
        <v>42979</v>
      </c>
      <c r="B672" s="1">
        <v>158.2850646972656</v>
      </c>
      <c r="C672" s="2">
        <v>71.070747375488281</v>
      </c>
      <c r="D672" s="2">
        <v>978.25</v>
      </c>
      <c r="E672" s="2">
        <v>937.34002685546875</v>
      </c>
      <c r="F672" s="2">
        <v>172.02000427246091</v>
      </c>
      <c r="G672" s="2">
        <v>174.74000549316409</v>
      </c>
      <c r="H672" s="2">
        <v>169.105712890625</v>
      </c>
      <c r="I672" s="2">
        <v>76.528701782226562</v>
      </c>
      <c r="J672" s="2">
        <v>162.24000549316409</v>
      </c>
      <c r="K672" s="2">
        <v>981.1500244140625</v>
      </c>
      <c r="L672" s="2">
        <v>4578.77001953125</v>
      </c>
      <c r="M672" s="2">
        <v>0.98500001430511475</v>
      </c>
      <c r="N672" s="3">
        <v>2476.550048828125</v>
      </c>
      <c r="O672" s="1">
        <f t="shared" si="134"/>
        <v>3.0510483591128512E-4</v>
      </c>
      <c r="P672" s="1">
        <f t="shared" si="135"/>
        <v>-1.1100797307502797E-2</v>
      </c>
      <c r="Q672" s="1">
        <f t="shared" si="136"/>
        <v>-2.396467106307365E-3</v>
      </c>
      <c r="R672" s="1">
        <f t="shared" si="137"/>
        <v>-2.1185208586650406E-3</v>
      </c>
      <c r="S672" s="1">
        <f t="shared" si="138"/>
        <v>2.9076613015566188E-4</v>
      </c>
      <c r="T672" s="1">
        <f t="shared" si="139"/>
        <v>1.717061309833845E-4</v>
      </c>
      <c r="U672" s="1">
        <f t="shared" si="140"/>
        <v>6.0198638441077978E-3</v>
      </c>
      <c r="V672" s="1">
        <f t="shared" si="141"/>
        <v>1.270253260980958E-4</v>
      </c>
      <c r="W672" s="1">
        <f t="shared" si="142"/>
        <v>1.0589337723475145E-2</v>
      </c>
      <c r="X672" s="1">
        <f t="shared" si="143"/>
        <v>5.2792544195065183E-2</v>
      </c>
      <c r="Y672" s="1">
        <f t="shared" si="144"/>
        <v>-6.403089141293461E-2</v>
      </c>
      <c r="Z672" s="1">
        <f t="shared" si="145"/>
        <v>7.1574940622376459E-3</v>
      </c>
      <c r="AA672" s="24">
        <f t="shared" si="146"/>
        <v>1.9825406825328962E-3</v>
      </c>
    </row>
    <row r="673" spans="1:27" x14ac:dyDescent="0.2">
      <c r="A673" s="18">
        <v>42983</v>
      </c>
      <c r="B673" s="1">
        <v>156.38427734375</v>
      </c>
      <c r="C673" s="2">
        <v>70.753555297851562</v>
      </c>
      <c r="D673" s="2">
        <v>965.27001953125</v>
      </c>
      <c r="E673" s="2">
        <v>928.45001220703125</v>
      </c>
      <c r="F673" s="2">
        <v>170.7200012207031</v>
      </c>
      <c r="G673" s="2">
        <v>174.52000427246091</v>
      </c>
      <c r="H673" s="2">
        <v>164.59185791015619</v>
      </c>
      <c r="I673" s="2">
        <v>76.178504943847656</v>
      </c>
      <c r="J673" s="2">
        <v>159.07000732421881</v>
      </c>
      <c r="K673" s="2">
        <v>963.04998779296875</v>
      </c>
      <c r="L673" s="2">
        <v>4597.1201171875</v>
      </c>
      <c r="M673" s="2">
        <v>0.98299998044967651</v>
      </c>
      <c r="N673" s="3">
        <v>2457.85009765625</v>
      </c>
      <c r="O673" s="1">
        <f t="shared" si="134"/>
        <v>-1.2008633645575029E-2</v>
      </c>
      <c r="P673" s="1">
        <f t="shared" si="135"/>
        <v>-4.4630468842672411E-3</v>
      </c>
      <c r="Q673" s="1">
        <f t="shared" si="136"/>
        <v>-1.3268571907743443E-2</v>
      </c>
      <c r="R673" s="1">
        <f t="shared" si="137"/>
        <v>-9.4843006739626645E-3</v>
      </c>
      <c r="S673" s="1">
        <f t="shared" si="138"/>
        <v>-7.5572783366447682E-3</v>
      </c>
      <c r="T673" s="1">
        <f t="shared" si="139"/>
        <v>-1.2590203375710818E-3</v>
      </c>
      <c r="U673" s="1">
        <f t="shared" si="140"/>
        <v>-2.6692504370850578E-2</v>
      </c>
      <c r="V673" s="1">
        <f t="shared" si="141"/>
        <v>-4.5760195877285748E-3</v>
      </c>
      <c r="W673" s="1">
        <f t="shared" si="142"/>
        <v>-1.9538942687467142E-2</v>
      </c>
      <c r="X673" s="1">
        <f t="shared" si="143"/>
        <v>-1.8447776762685164E-2</v>
      </c>
      <c r="Y673" s="1">
        <f t="shared" si="144"/>
        <v>4.0076478132720084E-3</v>
      </c>
      <c r="Z673" s="1">
        <f t="shared" si="145"/>
        <v>-2.0304911943064274E-3</v>
      </c>
      <c r="AA673" s="24">
        <f t="shared" si="146"/>
        <v>-7.5508068899006187E-3</v>
      </c>
    </row>
    <row r="674" spans="1:27" x14ac:dyDescent="0.2">
      <c r="A674" s="18">
        <v>42984</v>
      </c>
      <c r="B674" s="1">
        <v>156.22021484375</v>
      </c>
      <c r="C674" s="2">
        <v>70.551704406738281</v>
      </c>
      <c r="D674" s="2">
        <v>967.79998779296875</v>
      </c>
      <c r="E674" s="2">
        <v>927.80999755859375</v>
      </c>
      <c r="F674" s="2">
        <v>172.0899963378906</v>
      </c>
      <c r="G674" s="2">
        <v>179.25</v>
      </c>
      <c r="H674" s="2">
        <v>164.49266052246091</v>
      </c>
      <c r="I674" s="2">
        <v>75.176544189453125</v>
      </c>
      <c r="J674" s="2">
        <v>157.08000183105469</v>
      </c>
      <c r="K674" s="2">
        <v>938.1500244140625</v>
      </c>
      <c r="L674" s="2">
        <v>4599.8798828125</v>
      </c>
      <c r="M674" s="2">
        <v>1.0379999876022341</v>
      </c>
      <c r="N674" s="3">
        <v>2465.5400390625</v>
      </c>
      <c r="O674" s="1">
        <f t="shared" si="134"/>
        <v>-1.0490984310358442E-3</v>
      </c>
      <c r="P674" s="1">
        <f t="shared" si="135"/>
        <v>-2.852872767503345E-3</v>
      </c>
      <c r="Q674" s="1">
        <f t="shared" si="136"/>
        <v>2.6209953800775398E-3</v>
      </c>
      <c r="R674" s="1">
        <f t="shared" si="137"/>
        <v>-6.8933667943638088E-4</v>
      </c>
      <c r="S674" s="1">
        <f t="shared" si="138"/>
        <v>8.0248073300819289E-3</v>
      </c>
      <c r="T674" s="1">
        <f t="shared" si="139"/>
        <v>2.7102885696442147E-2</v>
      </c>
      <c r="U674" s="1">
        <f t="shared" si="140"/>
        <v>-6.0268708886823674E-4</v>
      </c>
      <c r="V674" s="1">
        <f t="shared" si="141"/>
        <v>-1.3152801503955591E-2</v>
      </c>
      <c r="W674" s="1">
        <f t="shared" si="142"/>
        <v>-1.2510249585316657E-2</v>
      </c>
      <c r="X674" s="1">
        <f t="shared" si="143"/>
        <v>-2.5855317682906276E-2</v>
      </c>
      <c r="Y674" s="1">
        <f t="shared" si="144"/>
        <v>6.0032488920214178E-4</v>
      </c>
      <c r="Z674" s="1">
        <f t="shared" si="145"/>
        <v>5.5951178277132474E-2</v>
      </c>
      <c r="AA674" s="24">
        <f t="shared" si="146"/>
        <v>3.1287267736885838E-3</v>
      </c>
    </row>
    <row r="675" spans="1:27" x14ac:dyDescent="0.2">
      <c r="A675" s="18">
        <v>42985</v>
      </c>
      <c r="B675" s="1">
        <v>155.59309387207031</v>
      </c>
      <c r="C675" s="2">
        <v>71.455215454101562</v>
      </c>
      <c r="D675" s="2">
        <v>979.469970703125</v>
      </c>
      <c r="E675" s="2">
        <v>935.95001220703125</v>
      </c>
      <c r="F675" s="2">
        <v>173.21000671386719</v>
      </c>
      <c r="G675" s="2">
        <v>179</v>
      </c>
      <c r="H675" s="2">
        <v>165.25653076171881</v>
      </c>
      <c r="I675" s="2">
        <v>74.291313171386719</v>
      </c>
      <c r="J675" s="2">
        <v>159.4100036621094</v>
      </c>
      <c r="K675" s="2">
        <v>955.0999755859375</v>
      </c>
      <c r="L675" s="2">
        <v>4228.75</v>
      </c>
      <c r="M675" s="2">
        <v>1.0230000019073491</v>
      </c>
      <c r="N675" s="3">
        <v>2465.10009765625</v>
      </c>
      <c r="O675" s="1">
        <f t="shared" si="134"/>
        <v>-4.0143394522080822E-3</v>
      </c>
      <c r="P675" s="1">
        <f t="shared" si="135"/>
        <v>1.2806367400487462E-2</v>
      </c>
      <c r="Q675" s="1">
        <f t="shared" si="136"/>
        <v>1.2058258997057036E-2</v>
      </c>
      <c r="R675" s="1">
        <f t="shared" si="137"/>
        <v>8.773363802779599E-3</v>
      </c>
      <c r="S675" s="1">
        <f t="shared" si="138"/>
        <v>6.5082828741394039E-3</v>
      </c>
      <c r="T675" s="1">
        <f t="shared" si="139"/>
        <v>-1.3947001394699621E-3</v>
      </c>
      <c r="U675" s="1">
        <f t="shared" si="140"/>
        <v>4.6437952722735432E-3</v>
      </c>
      <c r="V675" s="1">
        <f t="shared" si="141"/>
        <v>-1.1775361951136376E-2</v>
      </c>
      <c r="W675" s="1">
        <f t="shared" si="142"/>
        <v>1.483321749359745E-2</v>
      </c>
      <c r="X675" s="1">
        <f t="shared" si="143"/>
        <v>1.8067420701141534E-2</v>
      </c>
      <c r="Y675" s="1">
        <f t="shared" si="144"/>
        <v>-8.0682516123786296E-2</v>
      </c>
      <c r="Z675" s="1">
        <f t="shared" si="145"/>
        <v>-1.4450853443201628E-2</v>
      </c>
      <c r="AA675" s="24">
        <f t="shared" si="146"/>
        <v>-1.7843612323464875E-4</v>
      </c>
    </row>
    <row r="676" spans="1:27" x14ac:dyDescent="0.2">
      <c r="A676" s="18">
        <v>42986</v>
      </c>
      <c r="B676" s="1">
        <v>153.05552673339841</v>
      </c>
      <c r="C676" s="2">
        <v>71.109199523925781</v>
      </c>
      <c r="D676" s="2">
        <v>965.9000244140625</v>
      </c>
      <c r="E676" s="2">
        <v>926.5</v>
      </c>
      <c r="F676" s="2">
        <v>170.94999694824219</v>
      </c>
      <c r="G676" s="2">
        <v>176.41999816894531</v>
      </c>
      <c r="H676" s="2">
        <v>162.38948059082031</v>
      </c>
      <c r="I676" s="2">
        <v>74.952804565429688</v>
      </c>
      <c r="J676" s="2">
        <v>158.83000183105469</v>
      </c>
      <c r="K676" s="2">
        <v>936.95001220703125</v>
      </c>
      <c r="L676" s="2">
        <v>4226.06005859375</v>
      </c>
      <c r="M676" s="2">
        <v>1.0199999809265139</v>
      </c>
      <c r="N676" s="3">
        <v>2461.429931640625</v>
      </c>
      <c r="O676" s="1">
        <f t="shared" si="134"/>
        <v>-1.6308995955555128E-2</v>
      </c>
      <c r="P676" s="1">
        <f t="shared" si="135"/>
        <v>-4.8424167218142911E-3</v>
      </c>
      <c r="Q676" s="1">
        <f t="shared" si="136"/>
        <v>-1.3854377055910305E-2</v>
      </c>
      <c r="R676" s="1">
        <f t="shared" si="137"/>
        <v>-1.0096706110134579E-2</v>
      </c>
      <c r="S676" s="1">
        <f t="shared" si="138"/>
        <v>-1.3047801385738689E-2</v>
      </c>
      <c r="T676" s="1">
        <f t="shared" si="139"/>
        <v>-1.4413418050584825E-2</v>
      </c>
      <c r="U676" s="1">
        <f t="shared" si="140"/>
        <v>-1.7349088460730577E-2</v>
      </c>
      <c r="V676" s="1">
        <f t="shared" si="141"/>
        <v>8.9040207502717461E-3</v>
      </c>
      <c r="W676" s="1">
        <f t="shared" si="142"/>
        <v>-3.638428064302035E-3</v>
      </c>
      <c r="X676" s="1">
        <f t="shared" si="143"/>
        <v>-1.9003207876506889E-2</v>
      </c>
      <c r="Y676" s="1">
        <f t="shared" si="144"/>
        <v>-6.3610792935264726E-4</v>
      </c>
      <c r="Z676" s="1">
        <f t="shared" si="145"/>
        <v>-2.9325718233057518E-3</v>
      </c>
      <c r="AA676" s="24">
        <f t="shared" si="146"/>
        <v>-1.4888507039184651E-3</v>
      </c>
    </row>
    <row r="677" spans="1:27" x14ac:dyDescent="0.2">
      <c r="A677" s="18">
        <v>42989</v>
      </c>
      <c r="B677" s="1">
        <v>155.82466125488281</v>
      </c>
      <c r="C677" s="2">
        <v>71.858924865722656</v>
      </c>
      <c r="D677" s="2">
        <v>977.96002197265625</v>
      </c>
      <c r="E677" s="2">
        <v>929.08001708984375</v>
      </c>
      <c r="F677" s="2">
        <v>173.50999450683591</v>
      </c>
      <c r="G677" s="2">
        <v>181.74000549316409</v>
      </c>
      <c r="H677" s="2">
        <v>167.6573181152344</v>
      </c>
      <c r="I677" s="2">
        <v>76.217414855957031</v>
      </c>
      <c r="J677" s="2">
        <v>157.80999755859381</v>
      </c>
      <c r="K677" s="2">
        <v>937.29998779296875</v>
      </c>
      <c r="L677" s="2">
        <v>4130.81005859375</v>
      </c>
      <c r="M677" s="2">
        <v>1.0199999809265139</v>
      </c>
      <c r="N677" s="3">
        <v>2488.110107421875</v>
      </c>
      <c r="O677" s="1">
        <f t="shared" si="134"/>
        <v>1.8092352367698794E-2</v>
      </c>
      <c r="P677" s="1">
        <f t="shared" si="135"/>
        <v>1.0543296040684824E-2</v>
      </c>
      <c r="Q677" s="1">
        <f t="shared" si="136"/>
        <v>1.248576172871485E-2</v>
      </c>
      <c r="R677" s="1">
        <f t="shared" si="137"/>
        <v>2.7846919480234433E-3</v>
      </c>
      <c r="S677" s="1">
        <f t="shared" si="138"/>
        <v>1.4975124915438398E-2</v>
      </c>
      <c r="T677" s="1">
        <f t="shared" si="139"/>
        <v>3.01553530179961E-2</v>
      </c>
      <c r="U677" s="1">
        <f t="shared" si="140"/>
        <v>3.2439524439934031E-2</v>
      </c>
      <c r="V677" s="1">
        <f t="shared" si="141"/>
        <v>1.6872087680500414E-2</v>
      </c>
      <c r="W677" s="1">
        <f t="shared" si="142"/>
        <v>-6.4219874123394582E-3</v>
      </c>
      <c r="X677" s="1">
        <f t="shared" si="143"/>
        <v>3.7352642230414901E-4</v>
      </c>
      <c r="Y677" s="1">
        <f t="shared" si="144"/>
        <v>-2.253872369994081E-2</v>
      </c>
      <c r="Z677" s="1">
        <f t="shared" si="145"/>
        <v>0</v>
      </c>
      <c r="AA677" s="24">
        <f t="shared" si="146"/>
        <v>1.083929931877714E-2</v>
      </c>
    </row>
    <row r="678" spans="1:27" x14ac:dyDescent="0.2">
      <c r="A678" s="18">
        <v>42990</v>
      </c>
      <c r="B678" s="1">
        <v>155.20716857910159</v>
      </c>
      <c r="C678" s="2">
        <v>71.782035827636719</v>
      </c>
      <c r="D678" s="2">
        <v>982.58001708984375</v>
      </c>
      <c r="E678" s="2">
        <v>932.07000732421875</v>
      </c>
      <c r="F678" s="2">
        <v>172.96000671386719</v>
      </c>
      <c r="G678" s="2">
        <v>185.1499938964844</v>
      </c>
      <c r="H678" s="2">
        <v>168.26243591308591</v>
      </c>
      <c r="I678" s="2">
        <v>76.616256713867188</v>
      </c>
      <c r="J678" s="2">
        <v>156.82000732421881</v>
      </c>
      <c r="K678" s="2">
        <v>949.04998779296875</v>
      </c>
      <c r="L678" s="2">
        <v>3882.590087890625</v>
      </c>
      <c r="M678" s="2">
        <v>1.01800000667572</v>
      </c>
      <c r="N678" s="3">
        <v>2496.47998046875</v>
      </c>
      <c r="O678" s="1">
        <f t="shared" si="134"/>
        <v>-3.9627403699032948E-3</v>
      </c>
      <c r="P678" s="1">
        <f t="shared" si="135"/>
        <v>-1.06999983968048E-3</v>
      </c>
      <c r="Q678" s="1">
        <f t="shared" si="136"/>
        <v>4.7241144968976911E-3</v>
      </c>
      <c r="R678" s="1">
        <f t="shared" si="137"/>
        <v>3.218226825866477E-3</v>
      </c>
      <c r="S678" s="1">
        <f t="shared" si="138"/>
        <v>-3.1697758652574626E-3</v>
      </c>
      <c r="T678" s="1">
        <f t="shared" si="139"/>
        <v>1.8763003742995776E-2</v>
      </c>
      <c r="U678" s="1">
        <f t="shared" si="140"/>
        <v>3.6092537125971269E-3</v>
      </c>
      <c r="V678" s="1">
        <f t="shared" si="141"/>
        <v>5.2329491713136722E-3</v>
      </c>
      <c r="W678" s="1">
        <f t="shared" si="142"/>
        <v>-6.2733049216823211E-3</v>
      </c>
      <c r="X678" s="1">
        <f t="shared" si="143"/>
        <v>1.253600784490283E-2</v>
      </c>
      <c r="Y678" s="1">
        <f t="shared" si="144"/>
        <v>-6.0089901782515387E-2</v>
      </c>
      <c r="Z678" s="1">
        <f t="shared" si="145"/>
        <v>-1.9607591060709639E-3</v>
      </c>
      <c r="AA678" s="24">
        <f t="shared" si="146"/>
        <v>3.3639480109453057E-3</v>
      </c>
    </row>
    <row r="679" spans="1:27" x14ac:dyDescent="0.2">
      <c r="A679" s="18">
        <v>42991</v>
      </c>
      <c r="B679" s="1">
        <v>154.0396728515625</v>
      </c>
      <c r="C679" s="2">
        <v>72.291473388671875</v>
      </c>
      <c r="D679" s="2">
        <v>999.5999755859375</v>
      </c>
      <c r="E679" s="2">
        <v>935.09002685546875</v>
      </c>
      <c r="F679" s="2">
        <v>173.05000305175781</v>
      </c>
      <c r="G679" s="2">
        <v>183.63999938964841</v>
      </c>
      <c r="H679" s="2">
        <v>169.0163879394531</v>
      </c>
      <c r="I679" s="2">
        <v>76.791374206542969</v>
      </c>
      <c r="J679" s="2">
        <v>156.80000305175781</v>
      </c>
      <c r="K679" s="2">
        <v>939.3499755859375</v>
      </c>
      <c r="L679" s="2">
        <v>3154.949951171875</v>
      </c>
      <c r="M679" s="2">
        <v>1.01800000667572</v>
      </c>
      <c r="N679" s="3">
        <v>2498.3701171875</v>
      </c>
      <c r="O679" s="1">
        <f t="shared" si="134"/>
        <v>-7.5221765735908885E-3</v>
      </c>
      <c r="P679" s="1">
        <f t="shared" si="135"/>
        <v>7.0970063075170842E-3</v>
      </c>
      <c r="Q679" s="1">
        <f t="shared" si="136"/>
        <v>1.7321702253321414E-2</v>
      </c>
      <c r="R679" s="1">
        <f t="shared" si="137"/>
        <v>3.2401209217318705E-3</v>
      </c>
      <c r="S679" s="1">
        <f t="shared" si="138"/>
        <v>5.2033033300880049E-4</v>
      </c>
      <c r="T679" s="1">
        <f t="shared" si="139"/>
        <v>-8.1555201545413514E-3</v>
      </c>
      <c r="U679" s="1">
        <f t="shared" si="140"/>
        <v>4.4808101242312937E-3</v>
      </c>
      <c r="V679" s="1">
        <f t="shared" si="141"/>
        <v>2.2856440680700807E-3</v>
      </c>
      <c r="W679" s="1">
        <f t="shared" si="142"/>
        <v>-1.2756199162544668E-4</v>
      </c>
      <c r="X679" s="1">
        <f t="shared" si="143"/>
        <v>-1.0220760056684486E-2</v>
      </c>
      <c r="Y679" s="1">
        <f t="shared" si="144"/>
        <v>-0.1874110117851947</v>
      </c>
      <c r="Z679" s="1">
        <f t="shared" si="145"/>
        <v>0</v>
      </c>
      <c r="AA679" s="24">
        <f t="shared" si="146"/>
        <v>7.5712071938793812E-4</v>
      </c>
    </row>
    <row r="680" spans="1:27" x14ac:dyDescent="0.2">
      <c r="A680" s="18">
        <v>42992</v>
      </c>
      <c r="B680" s="1">
        <v>152.7178039550781</v>
      </c>
      <c r="C680" s="2">
        <v>71.868545532226562</v>
      </c>
      <c r="D680" s="2">
        <v>992.21002197265625</v>
      </c>
      <c r="E680" s="2">
        <v>925.1099853515625</v>
      </c>
      <c r="F680" s="2">
        <v>170.96000671386719</v>
      </c>
      <c r="G680" s="2">
        <v>182.6300048828125</v>
      </c>
      <c r="H680" s="2">
        <v>168.05413818359381</v>
      </c>
      <c r="I680" s="2">
        <v>77.696044921875</v>
      </c>
      <c r="J680" s="2">
        <v>153.3800048828125</v>
      </c>
      <c r="K680" s="2">
        <v>919.95001220703125</v>
      </c>
      <c r="L680" s="2">
        <v>3637.52001953125</v>
      </c>
      <c r="M680" s="2">
        <v>1.0279999971389771</v>
      </c>
      <c r="N680" s="3">
        <v>2495.6201171875</v>
      </c>
      <c r="O680" s="1">
        <f t="shared" si="134"/>
        <v>-8.5813535695976606E-3</v>
      </c>
      <c r="P680" s="1">
        <f t="shared" si="135"/>
        <v>-5.8503145201019846E-3</v>
      </c>
      <c r="Q680" s="1">
        <f t="shared" si="136"/>
        <v>-7.3929109581555297E-3</v>
      </c>
      <c r="R680" s="1">
        <f t="shared" si="137"/>
        <v>-1.0672813544453263E-2</v>
      </c>
      <c r="S680" s="1">
        <f t="shared" si="138"/>
        <v>-1.2077412892420036E-2</v>
      </c>
      <c r="T680" s="1">
        <f t="shared" si="139"/>
        <v>-5.4998611968675171E-3</v>
      </c>
      <c r="U680" s="1">
        <f t="shared" si="140"/>
        <v>-5.693233464461378E-3</v>
      </c>
      <c r="V680" s="1">
        <f t="shared" si="141"/>
        <v>1.178088977674463E-2</v>
      </c>
      <c r="W680" s="1">
        <f t="shared" si="142"/>
        <v>-2.1811212387645273E-2</v>
      </c>
      <c r="X680" s="1">
        <f t="shared" si="143"/>
        <v>-2.0652540462147928E-2</v>
      </c>
      <c r="Y680" s="1">
        <f t="shared" si="144"/>
        <v>0.15295648927176453</v>
      </c>
      <c r="Z680" s="1">
        <f t="shared" si="145"/>
        <v>9.8231732786644432E-3</v>
      </c>
      <c r="AA680" s="24">
        <f t="shared" si="146"/>
        <v>-1.1007176162897148E-3</v>
      </c>
    </row>
    <row r="681" spans="1:27" x14ac:dyDescent="0.2">
      <c r="A681" s="18">
        <v>42993</v>
      </c>
      <c r="B681" s="1">
        <v>154.2615966796875</v>
      </c>
      <c r="C681" s="2">
        <v>72.3875732421875</v>
      </c>
      <c r="D681" s="2">
        <v>986.78997802734375</v>
      </c>
      <c r="E681" s="2">
        <v>920.28997802734375</v>
      </c>
      <c r="F681" s="2">
        <v>171.63999938964841</v>
      </c>
      <c r="G681" s="2">
        <v>182.3500061035156</v>
      </c>
      <c r="H681" s="2">
        <v>178.67901611328119</v>
      </c>
      <c r="I681" s="2">
        <v>77.083183288574219</v>
      </c>
      <c r="J681" s="2">
        <v>153.61000061035159</v>
      </c>
      <c r="K681" s="2">
        <v>927.4000244140625</v>
      </c>
      <c r="L681" s="2">
        <v>3625.0400390625</v>
      </c>
      <c r="M681" s="2">
        <v>1.0099999904632571</v>
      </c>
      <c r="N681" s="3">
        <v>2500.22998046875</v>
      </c>
      <c r="O681" s="1">
        <f t="shared" si="134"/>
        <v>1.0108793373322156E-2</v>
      </c>
      <c r="P681" s="1">
        <f t="shared" si="135"/>
        <v>7.2219036313765361E-3</v>
      </c>
      <c r="Q681" s="1">
        <f t="shared" si="136"/>
        <v>-5.4625974594941784E-3</v>
      </c>
      <c r="R681" s="1">
        <f t="shared" si="137"/>
        <v>-5.2101992201359915E-3</v>
      </c>
      <c r="S681" s="1">
        <f t="shared" si="138"/>
        <v>3.9774956076090717E-3</v>
      </c>
      <c r="T681" s="1">
        <f t="shared" si="139"/>
        <v>-1.5331477402991123E-3</v>
      </c>
      <c r="U681" s="1">
        <f t="shared" si="140"/>
        <v>6.3222947346170288E-2</v>
      </c>
      <c r="V681" s="1">
        <f t="shared" si="141"/>
        <v>-7.8879386192312051E-3</v>
      </c>
      <c r="W681" s="1">
        <f t="shared" si="142"/>
        <v>1.4995157140256232E-3</v>
      </c>
      <c r="X681" s="1">
        <f t="shared" si="143"/>
        <v>8.0982793718955559E-3</v>
      </c>
      <c r="Y681" s="1">
        <f t="shared" si="144"/>
        <v>-3.4309035831391332E-3</v>
      </c>
      <c r="Z681" s="1">
        <f t="shared" si="145"/>
        <v>-1.7509734169081415E-2</v>
      </c>
      <c r="AA681" s="24">
        <f t="shared" si="146"/>
        <v>1.8471814878802117E-3</v>
      </c>
    </row>
    <row r="682" spans="1:27" x14ac:dyDescent="0.2">
      <c r="A682" s="18">
        <v>42996</v>
      </c>
      <c r="B682" s="1">
        <v>153.0941162109375</v>
      </c>
      <c r="C682" s="2">
        <v>72.243408203125</v>
      </c>
      <c r="D682" s="2">
        <v>974.19000244140625</v>
      </c>
      <c r="E682" s="2">
        <v>915</v>
      </c>
      <c r="F682" s="2">
        <v>170.00999450683591</v>
      </c>
      <c r="G682" s="2">
        <v>184.6199951171875</v>
      </c>
      <c r="H682" s="2">
        <v>186.05992126464841</v>
      </c>
      <c r="I682" s="2">
        <v>75.565666198730469</v>
      </c>
      <c r="J682" s="2">
        <v>153.19999694824219</v>
      </c>
      <c r="K682" s="2">
        <v>934.95001220703125</v>
      </c>
      <c r="L682" s="2">
        <v>3924.969970703125</v>
      </c>
      <c r="M682" s="2">
        <v>1</v>
      </c>
      <c r="N682" s="3">
        <v>2503.8701171875</v>
      </c>
      <c r="O682" s="1">
        <f t="shared" si="134"/>
        <v>-7.5681860805200118E-3</v>
      </c>
      <c r="P682" s="1">
        <f t="shared" si="135"/>
        <v>-1.9915716552642015E-3</v>
      </c>
      <c r="Q682" s="1">
        <f t="shared" si="136"/>
        <v>-1.2768649729424375E-2</v>
      </c>
      <c r="R682" s="1">
        <f t="shared" si="137"/>
        <v>-5.7481643325975051E-3</v>
      </c>
      <c r="S682" s="1">
        <f t="shared" si="138"/>
        <v>-9.496649316061534E-3</v>
      </c>
      <c r="T682" s="1">
        <f t="shared" si="139"/>
        <v>1.2448527215202176E-2</v>
      </c>
      <c r="U682" s="1">
        <f t="shared" si="140"/>
        <v>4.1308181071960881E-2</v>
      </c>
      <c r="V682" s="1">
        <f t="shared" si="141"/>
        <v>-1.9686746513343456E-2</v>
      </c>
      <c r="W682" s="1">
        <f t="shared" si="142"/>
        <v>-2.6691208936937549E-3</v>
      </c>
      <c r="X682" s="1">
        <f t="shared" si="143"/>
        <v>8.1410260882177621E-3</v>
      </c>
      <c r="Y682" s="1">
        <f t="shared" si="144"/>
        <v>8.2738377620290349E-2</v>
      </c>
      <c r="Z682" s="1">
        <f t="shared" si="145"/>
        <v>-9.9009807501784231E-3</v>
      </c>
      <c r="AA682" s="24">
        <f t="shared" si="146"/>
        <v>1.4559207541648966E-3</v>
      </c>
    </row>
    <row r="683" spans="1:27" x14ac:dyDescent="0.2">
      <c r="A683" s="18">
        <v>42997</v>
      </c>
      <c r="B683" s="1">
        <v>153.1519775390625</v>
      </c>
      <c r="C683" s="2">
        <v>72.512550354003906</v>
      </c>
      <c r="D683" s="2">
        <v>969.8599853515625</v>
      </c>
      <c r="E683" s="2">
        <v>921.80999755859375</v>
      </c>
      <c r="F683" s="2">
        <v>172.52000427246091</v>
      </c>
      <c r="G683" s="2">
        <v>185.67999267578119</v>
      </c>
      <c r="H683" s="2">
        <v>185.86151123046881</v>
      </c>
      <c r="I683" s="2">
        <v>74.223228454589844</v>
      </c>
      <c r="J683" s="2">
        <v>153</v>
      </c>
      <c r="K683" s="2">
        <v>905.70001220703125</v>
      </c>
      <c r="L683" s="2">
        <v>3905.949951171875</v>
      </c>
      <c r="M683" s="2">
        <v>1.01800000667572</v>
      </c>
      <c r="N683" s="3">
        <v>2506.64990234375</v>
      </c>
      <c r="O683" s="1">
        <f t="shared" si="134"/>
        <v>3.7794612593256005E-4</v>
      </c>
      <c r="P683" s="1">
        <f t="shared" si="135"/>
        <v>3.7254907758803579E-3</v>
      </c>
      <c r="Q683" s="1">
        <f t="shared" si="136"/>
        <v>-4.4447357076056182E-3</v>
      </c>
      <c r="R683" s="1">
        <f t="shared" si="137"/>
        <v>7.4426202826161081E-3</v>
      </c>
      <c r="S683" s="1">
        <f t="shared" si="138"/>
        <v>1.4763895339835909E-2</v>
      </c>
      <c r="T683" s="1">
        <f t="shared" si="139"/>
        <v>5.7415100564857102E-3</v>
      </c>
      <c r="U683" s="1">
        <f t="shared" si="140"/>
        <v>-1.0663770726710986E-3</v>
      </c>
      <c r="V683" s="1">
        <f t="shared" si="141"/>
        <v>-1.7765181089122395E-2</v>
      </c>
      <c r="W683" s="1">
        <f t="shared" si="142"/>
        <v>-1.3054631346354206E-3</v>
      </c>
      <c r="X683" s="1">
        <f t="shared" si="143"/>
        <v>-3.1285095051181155E-2</v>
      </c>
      <c r="Y683" s="1">
        <f t="shared" si="144"/>
        <v>-4.8459019236375411E-3</v>
      </c>
      <c r="Z683" s="1">
        <f t="shared" si="145"/>
        <v>1.8000006675719993E-2</v>
      </c>
      <c r="AA683" s="24">
        <f t="shared" si="146"/>
        <v>1.1101954279371107E-3</v>
      </c>
    </row>
    <row r="684" spans="1:27" x14ac:dyDescent="0.2">
      <c r="A684" s="18">
        <v>42998</v>
      </c>
      <c r="B684" s="1">
        <v>150.5854797363281</v>
      </c>
      <c r="C684" s="2">
        <v>72.031944274902344</v>
      </c>
      <c r="D684" s="2">
        <v>973.21002197265625</v>
      </c>
      <c r="E684" s="2">
        <v>931.58001708984375</v>
      </c>
      <c r="F684" s="2">
        <v>172.16999816894531</v>
      </c>
      <c r="G684" s="2">
        <v>185.50999450683591</v>
      </c>
      <c r="H684" s="2">
        <v>184.363525390625</v>
      </c>
      <c r="I684" s="2">
        <v>75.633750915527344</v>
      </c>
      <c r="J684" s="2">
        <v>152.7200012207031</v>
      </c>
      <c r="K684" s="2">
        <v>911.54998779296875</v>
      </c>
      <c r="L684" s="2">
        <v>3631.0400390625</v>
      </c>
      <c r="M684" s="2">
        <v>1.0199999809265139</v>
      </c>
      <c r="N684" s="3">
        <v>2508.239990234375</v>
      </c>
      <c r="O684" s="1">
        <f t="shared" si="134"/>
        <v>-1.6757849581666706E-2</v>
      </c>
      <c r="P684" s="1">
        <f t="shared" si="135"/>
        <v>-6.6279020218604767E-3</v>
      </c>
      <c r="Q684" s="1">
        <f t="shared" si="136"/>
        <v>3.4541445896227874E-3</v>
      </c>
      <c r="R684" s="1">
        <f t="shared" si="137"/>
        <v>1.0598734616814598E-2</v>
      </c>
      <c r="S684" s="1">
        <f t="shared" si="138"/>
        <v>-2.0287856181757657E-3</v>
      </c>
      <c r="T684" s="1">
        <f t="shared" si="139"/>
        <v>-9.1554381544012298E-4</v>
      </c>
      <c r="U684" s="1">
        <f t="shared" si="140"/>
        <v>-8.0596882588902519E-3</v>
      </c>
      <c r="V684" s="1">
        <f t="shared" si="141"/>
        <v>1.9003787497608782E-2</v>
      </c>
      <c r="W684" s="1">
        <f t="shared" si="142"/>
        <v>-1.830057381025485E-3</v>
      </c>
      <c r="X684" s="1">
        <f t="shared" si="143"/>
        <v>6.459065371636763E-3</v>
      </c>
      <c r="Y684" s="1">
        <f t="shared" si="144"/>
        <v>-7.038234374377883E-2</v>
      </c>
      <c r="Z684" s="1">
        <f t="shared" si="145"/>
        <v>1.964611235440783E-3</v>
      </c>
      <c r="AA684" s="24">
        <f t="shared" si="146"/>
        <v>6.3434781583904254E-4</v>
      </c>
    </row>
    <row r="685" spans="1:27" x14ac:dyDescent="0.2">
      <c r="A685" s="18">
        <v>42999</v>
      </c>
      <c r="B685" s="1">
        <v>147.99964904785159</v>
      </c>
      <c r="C685" s="2">
        <v>71.33026123046875</v>
      </c>
      <c r="D685" s="2">
        <v>964.6500244140625</v>
      </c>
      <c r="E685" s="2">
        <v>932.45001220703125</v>
      </c>
      <c r="F685" s="2">
        <v>171.11000061035159</v>
      </c>
      <c r="G685" s="2">
        <v>188.7799987792969</v>
      </c>
      <c r="H685" s="2">
        <v>179.32386779785159</v>
      </c>
      <c r="I685" s="2">
        <v>75.536460876464844</v>
      </c>
      <c r="J685" s="2">
        <v>152.05999755859381</v>
      </c>
      <c r="K685" s="2">
        <v>912.95001220703125</v>
      </c>
      <c r="L685" s="2">
        <v>3630.699951171875</v>
      </c>
      <c r="M685" s="2">
        <v>1.0080000162124629</v>
      </c>
      <c r="N685" s="3">
        <v>2500.60009765625</v>
      </c>
      <c r="O685" s="1">
        <f t="shared" si="134"/>
        <v>-1.7171846136853519E-2</v>
      </c>
      <c r="P685" s="1">
        <f t="shared" si="135"/>
        <v>-9.7412759227446521E-3</v>
      </c>
      <c r="Q685" s="1">
        <f t="shared" si="136"/>
        <v>-8.7956323561516614E-3</v>
      </c>
      <c r="R685" s="1">
        <f t="shared" si="137"/>
        <v>9.3389199127003053E-4</v>
      </c>
      <c r="S685" s="1">
        <f t="shared" si="138"/>
        <v>-6.1566914669626271E-3</v>
      </c>
      <c r="T685" s="1">
        <f t="shared" si="139"/>
        <v>1.7627105650852126E-2</v>
      </c>
      <c r="U685" s="1">
        <f t="shared" si="140"/>
        <v>-2.7335437321972966E-2</v>
      </c>
      <c r="V685" s="1">
        <f t="shared" si="141"/>
        <v>-1.2863310081124846E-3</v>
      </c>
      <c r="W685" s="1">
        <f t="shared" si="142"/>
        <v>-4.3216583082361648E-3</v>
      </c>
      <c r="X685" s="1">
        <f t="shared" si="143"/>
        <v>1.5358723414085063E-3</v>
      </c>
      <c r="Y685" s="1">
        <f t="shared" si="144"/>
        <v>-9.3661289042867857E-5</v>
      </c>
      <c r="Z685" s="1">
        <f t="shared" si="145"/>
        <v>-1.1764671508278646E-2</v>
      </c>
      <c r="AA685" s="24">
        <f t="shared" si="146"/>
        <v>-3.0459176984141134E-3</v>
      </c>
    </row>
    <row r="686" spans="1:27" x14ac:dyDescent="0.2">
      <c r="A686" s="18">
        <v>43000</v>
      </c>
      <c r="B686" s="1">
        <v>146.55235290527341</v>
      </c>
      <c r="C686" s="2">
        <v>71.522506713867188</v>
      </c>
      <c r="D686" s="2">
        <v>955.0999755859375</v>
      </c>
      <c r="E686" s="2">
        <v>928.530029296875</v>
      </c>
      <c r="F686" s="2">
        <v>170.53999328613281</v>
      </c>
      <c r="G686" s="2">
        <v>187.3500061035156</v>
      </c>
      <c r="H686" s="2">
        <v>177.57783508300781</v>
      </c>
      <c r="I686" s="2">
        <v>76.090957641601562</v>
      </c>
      <c r="J686" s="2">
        <v>151.25999450683591</v>
      </c>
      <c r="K686" s="2">
        <v>920.5</v>
      </c>
      <c r="L686" s="2">
        <v>3792.39990234375</v>
      </c>
      <c r="M686" s="2">
        <v>1.003000020980835</v>
      </c>
      <c r="N686" s="3">
        <v>2502.219970703125</v>
      </c>
      <c r="O686" s="1">
        <f t="shared" si="134"/>
        <v>-9.7790511794405566E-3</v>
      </c>
      <c r="P686" s="1">
        <f t="shared" si="135"/>
        <v>2.6951462125912595E-3</v>
      </c>
      <c r="Q686" s="1">
        <f t="shared" si="136"/>
        <v>-9.9000140843056306E-3</v>
      </c>
      <c r="R686" s="1">
        <f t="shared" si="137"/>
        <v>-4.2039603826889982E-3</v>
      </c>
      <c r="S686" s="1">
        <f t="shared" si="138"/>
        <v>-3.3312332545470946E-3</v>
      </c>
      <c r="T686" s="1">
        <f t="shared" si="139"/>
        <v>-7.5749162253841984E-3</v>
      </c>
      <c r="U686" s="1">
        <f t="shared" si="140"/>
        <v>-9.7367558277967614E-3</v>
      </c>
      <c r="V686" s="1">
        <f t="shared" si="141"/>
        <v>7.3407829636547017E-3</v>
      </c>
      <c r="W686" s="1">
        <f t="shared" si="142"/>
        <v>-5.2611013060790413E-3</v>
      </c>
      <c r="X686" s="1">
        <f t="shared" si="143"/>
        <v>8.2698808171510763E-3</v>
      </c>
      <c r="Y686" s="1">
        <f t="shared" si="144"/>
        <v>4.4536853319339542E-2</v>
      </c>
      <c r="Z686" s="1">
        <f t="shared" si="145"/>
        <v>-4.9603126500090688E-3</v>
      </c>
      <c r="AA686" s="24">
        <f t="shared" si="146"/>
        <v>6.477937229520947E-4</v>
      </c>
    </row>
    <row r="687" spans="1:27" x14ac:dyDescent="0.2">
      <c r="A687" s="18">
        <v>43003</v>
      </c>
      <c r="B687" s="1">
        <v>145.25946044921881</v>
      </c>
      <c r="C687" s="2">
        <v>70.417129516601562</v>
      </c>
      <c r="D687" s="2">
        <v>939.78997802734375</v>
      </c>
      <c r="E687" s="2">
        <v>920.969970703125</v>
      </c>
      <c r="F687" s="2">
        <v>162.8699951171875</v>
      </c>
      <c r="G687" s="2">
        <v>178.55000305175781</v>
      </c>
      <c r="H687" s="2">
        <v>169.64141845703119</v>
      </c>
      <c r="I687" s="2">
        <v>74.174568176269531</v>
      </c>
      <c r="J687" s="2">
        <v>149.1000061035156</v>
      </c>
      <c r="K687" s="2">
        <v>910.3499755859375</v>
      </c>
      <c r="L687" s="2">
        <v>3892.35009765625</v>
      </c>
      <c r="M687" s="2">
        <v>0.99800002574920654</v>
      </c>
      <c r="N687" s="3">
        <v>2496.659912109375</v>
      </c>
      <c r="O687" s="1">
        <f t="shared" si="134"/>
        <v>-8.8220518498961509E-3</v>
      </c>
      <c r="P687" s="1">
        <f t="shared" si="135"/>
        <v>-1.5454956041848433E-2</v>
      </c>
      <c r="Q687" s="1">
        <f t="shared" si="136"/>
        <v>-1.6029732959841558E-2</v>
      </c>
      <c r="R687" s="1">
        <f t="shared" si="137"/>
        <v>-8.1419645624976056E-3</v>
      </c>
      <c r="S687" s="1">
        <f t="shared" si="138"/>
        <v>-4.4974777007740108E-2</v>
      </c>
      <c r="T687" s="1">
        <f t="shared" si="139"/>
        <v>-4.6970924820229576E-2</v>
      </c>
      <c r="U687" s="1">
        <f t="shared" si="140"/>
        <v>-4.4692608299153891E-2</v>
      </c>
      <c r="V687" s="1">
        <f t="shared" si="141"/>
        <v>-2.5185508564085635E-2</v>
      </c>
      <c r="W687" s="1">
        <f t="shared" si="142"/>
        <v>-1.4279971451557127E-2</v>
      </c>
      <c r="X687" s="1">
        <f t="shared" si="143"/>
        <v>-1.1026642492191763E-2</v>
      </c>
      <c r="Y687" s="1">
        <f t="shared" si="144"/>
        <v>2.635539444316759E-2</v>
      </c>
      <c r="Z687" s="1">
        <f t="shared" si="145"/>
        <v>-4.9850400070170497E-3</v>
      </c>
      <c r="AA687" s="24">
        <f t="shared" si="146"/>
        <v>-2.2220502828884658E-3</v>
      </c>
    </row>
    <row r="688" spans="1:27" x14ac:dyDescent="0.2">
      <c r="A688" s="18">
        <v>43004</v>
      </c>
      <c r="B688" s="1">
        <v>147.7584228515625</v>
      </c>
      <c r="C688" s="2">
        <v>70.417129516601562</v>
      </c>
      <c r="D688" s="2">
        <v>938.5999755859375</v>
      </c>
      <c r="E688" s="2">
        <v>924.8599853515625</v>
      </c>
      <c r="F688" s="2">
        <v>164.21000671386719</v>
      </c>
      <c r="G688" s="2">
        <v>179.3800048828125</v>
      </c>
      <c r="H688" s="2">
        <v>170.59379577636719</v>
      </c>
      <c r="I688" s="2">
        <v>75.536460876464844</v>
      </c>
      <c r="J688" s="2">
        <v>148.46000671386719</v>
      </c>
      <c r="K688" s="2">
        <v>914.70001220703125</v>
      </c>
      <c r="L688" s="2">
        <v>4200.669921875</v>
      </c>
      <c r="M688" s="2">
        <v>1.0429999828338621</v>
      </c>
      <c r="N688" s="3">
        <v>2496.840087890625</v>
      </c>
      <c r="O688" s="1">
        <f t="shared" si="134"/>
        <v>1.7203439931661402E-2</v>
      </c>
      <c r="P688" s="1">
        <f t="shared" si="135"/>
        <v>0</v>
      </c>
      <c r="Q688" s="1">
        <f t="shared" si="136"/>
        <v>-1.2662429577128265E-3</v>
      </c>
      <c r="R688" s="1">
        <f t="shared" si="137"/>
        <v>4.2238235471103724E-3</v>
      </c>
      <c r="S688" s="1">
        <f t="shared" si="138"/>
        <v>8.2274920909497506E-3</v>
      </c>
      <c r="T688" s="1">
        <f t="shared" si="139"/>
        <v>4.6485680026233656E-3</v>
      </c>
      <c r="U688" s="1">
        <f t="shared" si="140"/>
        <v>5.6140612829007619E-3</v>
      </c>
      <c r="V688" s="1">
        <f t="shared" si="141"/>
        <v>1.8360642113330439E-2</v>
      </c>
      <c r="W688" s="1">
        <f t="shared" si="142"/>
        <v>-4.2924169245444066E-3</v>
      </c>
      <c r="X688" s="1">
        <f t="shared" si="143"/>
        <v>4.778422296648932E-3</v>
      </c>
      <c r="Y688" s="1">
        <f t="shared" si="144"/>
        <v>7.9211740075591397E-2</v>
      </c>
      <c r="Z688" s="1">
        <f t="shared" si="145"/>
        <v>4.509013619601232E-2</v>
      </c>
      <c r="AA688" s="24">
        <f t="shared" si="146"/>
        <v>7.2166729788047945E-5</v>
      </c>
    </row>
    <row r="689" spans="1:27" x14ac:dyDescent="0.2">
      <c r="A689" s="18">
        <v>43005</v>
      </c>
      <c r="B689" s="1">
        <v>148.81011962890619</v>
      </c>
      <c r="C689" s="2">
        <v>70.984237670898438</v>
      </c>
      <c r="D689" s="2">
        <v>950.8699951171875</v>
      </c>
      <c r="E689" s="2">
        <v>944.489990234375</v>
      </c>
      <c r="F689" s="2">
        <v>167.67999267578119</v>
      </c>
      <c r="G689" s="2">
        <v>181.9700012207031</v>
      </c>
      <c r="H689" s="2">
        <v>174.33381652832031</v>
      </c>
      <c r="I689" s="2">
        <v>76.042320251464844</v>
      </c>
      <c r="J689" s="2">
        <v>149.07000732421881</v>
      </c>
      <c r="K689" s="2">
        <v>925.20001220703125</v>
      </c>
      <c r="L689" s="2">
        <v>4174.72998046875</v>
      </c>
      <c r="M689" s="2">
        <v>1.0379999876022341</v>
      </c>
      <c r="N689" s="3">
        <v>2507.0400390625</v>
      </c>
      <c r="O689" s="1">
        <f t="shared" si="134"/>
        <v>7.1176773347143563E-3</v>
      </c>
      <c r="P689" s="1">
        <f t="shared" si="135"/>
        <v>8.0535539887800489E-3</v>
      </c>
      <c r="Q689" s="1">
        <f t="shared" si="136"/>
        <v>1.3072682559564619E-2</v>
      </c>
      <c r="R689" s="1">
        <f t="shared" si="137"/>
        <v>2.1224839644619964E-2</v>
      </c>
      <c r="S689" s="1">
        <f t="shared" si="138"/>
        <v>2.1131391632912999E-2</v>
      </c>
      <c r="T689" s="1">
        <f t="shared" si="139"/>
        <v>1.443860111154871E-2</v>
      </c>
      <c r="U689" s="1">
        <f t="shared" si="140"/>
        <v>2.1923544962068497E-2</v>
      </c>
      <c r="V689" s="1">
        <f t="shared" si="141"/>
        <v>6.6968900730906E-3</v>
      </c>
      <c r="W689" s="1">
        <f t="shared" si="142"/>
        <v>4.1088547943237685E-3</v>
      </c>
      <c r="X689" s="1">
        <f t="shared" si="143"/>
        <v>1.1479173346313987E-2</v>
      </c>
      <c r="Y689" s="1">
        <f t="shared" si="144"/>
        <v>-6.175191550082948E-3</v>
      </c>
      <c r="Z689" s="1">
        <f t="shared" si="145"/>
        <v>-4.793859361380659E-3</v>
      </c>
      <c r="AA689" s="24">
        <f t="shared" si="146"/>
        <v>4.085143947080816E-3</v>
      </c>
    </row>
    <row r="690" spans="1:27" x14ac:dyDescent="0.2">
      <c r="A690" s="18">
        <v>43006</v>
      </c>
      <c r="B690" s="1">
        <v>147.8935241699219</v>
      </c>
      <c r="C690" s="2">
        <v>71.003471374511719</v>
      </c>
      <c r="D690" s="2">
        <v>956.4000244140625</v>
      </c>
      <c r="E690" s="2">
        <v>949.5</v>
      </c>
      <c r="F690" s="2">
        <v>168.72999572753909</v>
      </c>
      <c r="G690" s="2">
        <v>180.69999694824219</v>
      </c>
      <c r="H690" s="2">
        <v>174.28422546386719</v>
      </c>
      <c r="I690" s="2">
        <v>76.947006225585938</v>
      </c>
      <c r="J690" s="2">
        <v>149.6199951171875</v>
      </c>
      <c r="K690" s="2">
        <v>928.95001220703125</v>
      </c>
      <c r="L690" s="2">
        <v>4163.06982421875</v>
      </c>
      <c r="M690" s="2">
        <v>1.029999971389771</v>
      </c>
      <c r="N690" s="3">
        <v>2510.06005859375</v>
      </c>
      <c r="O690" s="1">
        <f t="shared" si="134"/>
        <v>-6.1594968223266378E-3</v>
      </c>
      <c r="P690" s="1">
        <f t="shared" si="135"/>
        <v>2.7095738778593059E-4</v>
      </c>
      <c r="Q690" s="1">
        <f t="shared" si="136"/>
        <v>5.8157574907951037E-3</v>
      </c>
      <c r="R690" s="1">
        <f t="shared" si="137"/>
        <v>5.3044604150667141E-3</v>
      </c>
      <c r="S690" s="1">
        <f t="shared" si="138"/>
        <v>6.2619459543282741E-3</v>
      </c>
      <c r="T690" s="1">
        <f t="shared" si="139"/>
        <v>-6.9791958231653073E-3</v>
      </c>
      <c r="U690" s="1">
        <f t="shared" si="140"/>
        <v>-2.8446038434015719E-4</v>
      </c>
      <c r="V690" s="1">
        <f t="shared" si="141"/>
        <v>1.1897137950675152E-2</v>
      </c>
      <c r="W690" s="1">
        <f t="shared" si="142"/>
        <v>3.6894597568006837E-3</v>
      </c>
      <c r="X690" s="1">
        <f t="shared" si="143"/>
        <v>4.0531776378325279E-3</v>
      </c>
      <c r="Y690" s="1">
        <f t="shared" si="144"/>
        <v>-2.7930324367207993E-3</v>
      </c>
      <c r="Z690" s="1">
        <f t="shared" si="145"/>
        <v>-7.7071448054090164E-3</v>
      </c>
      <c r="AA690" s="24">
        <f t="shared" si="146"/>
        <v>1.204615596159142E-3</v>
      </c>
    </row>
    <row r="691" spans="1:27" x14ac:dyDescent="0.2">
      <c r="A691" s="18">
        <v>43007</v>
      </c>
      <c r="B691" s="1">
        <v>148.7039794921875</v>
      </c>
      <c r="C691" s="2">
        <v>71.599403381347656</v>
      </c>
      <c r="D691" s="2">
        <v>961.3499755859375</v>
      </c>
      <c r="E691" s="2">
        <v>959.1099853515625</v>
      </c>
      <c r="F691" s="2">
        <v>170.8699951171875</v>
      </c>
      <c r="G691" s="2">
        <v>181.3500061035156</v>
      </c>
      <c r="H691" s="2">
        <v>177.34968566894531</v>
      </c>
      <c r="I691" s="2">
        <v>77.423652648925781</v>
      </c>
      <c r="J691" s="2">
        <v>152.03999328613281</v>
      </c>
      <c r="K691" s="2">
        <v>937.95001220703125</v>
      </c>
      <c r="L691" s="2">
        <v>4338.7099609375</v>
      </c>
      <c r="M691" s="2">
        <v>1.0279999971389771</v>
      </c>
      <c r="N691" s="3">
        <v>2519.360107421875</v>
      </c>
      <c r="O691" s="1">
        <f t="shared" si="134"/>
        <v>5.4799919524159968E-3</v>
      </c>
      <c r="P691" s="1">
        <f t="shared" si="135"/>
        <v>8.3929981914920848E-3</v>
      </c>
      <c r="Q691" s="1">
        <f t="shared" si="136"/>
        <v>5.1756075339997043E-3</v>
      </c>
      <c r="R691" s="1">
        <f t="shared" si="137"/>
        <v>1.0121100949512796E-2</v>
      </c>
      <c r="S691" s="1">
        <f t="shared" si="138"/>
        <v>1.2682981353854927E-2</v>
      </c>
      <c r="T691" s="1">
        <f t="shared" si="139"/>
        <v>3.597173028506484E-3</v>
      </c>
      <c r="U691" s="1">
        <f t="shared" si="140"/>
        <v>1.7588856346116399E-2</v>
      </c>
      <c r="V691" s="1">
        <f t="shared" si="141"/>
        <v>6.1944765198851393E-3</v>
      </c>
      <c r="W691" s="1">
        <f t="shared" si="142"/>
        <v>1.6174296537370569E-2</v>
      </c>
      <c r="X691" s="1">
        <f t="shared" si="143"/>
        <v>9.6883576960373752E-3</v>
      </c>
      <c r="Y691" s="1">
        <f t="shared" si="144"/>
        <v>4.2190053046182285E-2</v>
      </c>
      <c r="Z691" s="1">
        <f t="shared" si="145"/>
        <v>-1.9417226275213473E-3</v>
      </c>
      <c r="AA691" s="24">
        <f t="shared" si="146"/>
        <v>3.7051100814438076E-3</v>
      </c>
    </row>
    <row r="692" spans="1:27" x14ac:dyDescent="0.2">
      <c r="A692" s="18">
        <v>43010</v>
      </c>
      <c r="B692" s="1">
        <v>148.40489196777341</v>
      </c>
      <c r="C692" s="2">
        <v>71.714736938476562</v>
      </c>
      <c r="D692" s="2">
        <v>959.19000244140625</v>
      </c>
      <c r="E692" s="2">
        <v>953.27001953125</v>
      </c>
      <c r="F692" s="2">
        <v>169.4700012207031</v>
      </c>
      <c r="G692" s="2">
        <v>177.00999450683591</v>
      </c>
      <c r="H692" s="2">
        <v>177.57783508300781</v>
      </c>
      <c r="I692" s="2">
        <v>77.74468994140625</v>
      </c>
      <c r="J692" s="2">
        <v>152.22999572753909</v>
      </c>
      <c r="K692" s="2">
        <v>912.4000244140625</v>
      </c>
      <c r="L692" s="2">
        <v>4317.47998046875</v>
      </c>
      <c r="M692" s="2">
        <v>1.013000011444092</v>
      </c>
      <c r="N692" s="3">
        <v>2529.1201171875</v>
      </c>
      <c r="O692" s="1">
        <f t="shared" si="134"/>
        <v>-2.0112946905351814E-3</v>
      </c>
      <c r="P692" s="1">
        <f t="shared" si="135"/>
        <v>1.6108172929127917E-3</v>
      </c>
      <c r="Q692" s="1">
        <f t="shared" si="136"/>
        <v>-2.2468125026109398E-3</v>
      </c>
      <c r="R692" s="1">
        <f t="shared" si="137"/>
        <v>-6.0889427797707896E-3</v>
      </c>
      <c r="S692" s="1">
        <f t="shared" si="138"/>
        <v>-8.1933278895703898E-3</v>
      </c>
      <c r="T692" s="1">
        <f t="shared" si="139"/>
        <v>-2.3931687072579311E-2</v>
      </c>
      <c r="U692" s="1">
        <f t="shared" si="140"/>
        <v>1.2864382206370095E-3</v>
      </c>
      <c r="V692" s="1">
        <f t="shared" si="141"/>
        <v>4.1465015082173817E-3</v>
      </c>
      <c r="W692" s="1">
        <f t="shared" si="142"/>
        <v>1.2496872520160185E-3</v>
      </c>
      <c r="X692" s="1">
        <f t="shared" si="143"/>
        <v>-2.7240244640381883E-2</v>
      </c>
      <c r="Y692" s="1">
        <f t="shared" si="144"/>
        <v>-4.8931550299257109E-3</v>
      </c>
      <c r="Z692" s="1">
        <f t="shared" si="145"/>
        <v>-1.4591425813843761E-2</v>
      </c>
      <c r="AA692" s="24">
        <f t="shared" si="146"/>
        <v>3.8740034570177162E-3</v>
      </c>
    </row>
    <row r="693" spans="1:27" x14ac:dyDescent="0.2">
      <c r="A693" s="18">
        <v>43011</v>
      </c>
      <c r="B693" s="1">
        <v>149.0513610839844</v>
      </c>
      <c r="C693" s="2">
        <v>71.378334045410156</v>
      </c>
      <c r="D693" s="2">
        <v>957.0999755859375</v>
      </c>
      <c r="E693" s="2">
        <v>957.78997802734375</v>
      </c>
      <c r="F693" s="2">
        <v>169.96000671386719</v>
      </c>
      <c r="G693" s="2">
        <v>179.19000244140619</v>
      </c>
      <c r="H693" s="2">
        <v>177.9449157714844</v>
      </c>
      <c r="I693" s="2">
        <v>77.316673278808594</v>
      </c>
      <c r="J693" s="2">
        <v>152.50999450683591</v>
      </c>
      <c r="K693" s="2">
        <v>918</v>
      </c>
      <c r="L693" s="2">
        <v>4229.35986328125</v>
      </c>
      <c r="M693" s="2">
        <v>1.0349999666213989</v>
      </c>
      <c r="N693" s="3">
        <v>2534.580078125</v>
      </c>
      <c r="O693" s="1">
        <f t="shared" si="134"/>
        <v>4.3561172926251945E-3</v>
      </c>
      <c r="P693" s="1">
        <f t="shared" si="135"/>
        <v>-4.6908474802745959E-3</v>
      </c>
      <c r="Q693" s="1">
        <f t="shared" si="136"/>
        <v>-2.1789497911248734E-3</v>
      </c>
      <c r="R693" s="1">
        <f t="shared" si="137"/>
        <v>4.7415301053066461E-3</v>
      </c>
      <c r="S693" s="1">
        <f t="shared" si="138"/>
        <v>2.8913995965926809E-3</v>
      </c>
      <c r="T693" s="1">
        <f t="shared" si="139"/>
        <v>1.2315733586930833E-2</v>
      </c>
      <c r="U693" s="1">
        <f t="shared" si="140"/>
        <v>2.0671537543242025E-3</v>
      </c>
      <c r="V693" s="1">
        <f t="shared" si="141"/>
        <v>-5.5054134619385575E-3</v>
      </c>
      <c r="W693" s="1">
        <f t="shared" si="142"/>
        <v>1.839314111247603E-3</v>
      </c>
      <c r="X693" s="1">
        <f t="shared" si="143"/>
        <v>6.1376319992250128E-3</v>
      </c>
      <c r="Y693" s="1">
        <f t="shared" si="144"/>
        <v>-2.0410081247888678E-2</v>
      </c>
      <c r="Z693" s="1">
        <f t="shared" si="145"/>
        <v>2.1717625793453488E-2</v>
      </c>
      <c r="AA693" s="24">
        <f t="shared" si="146"/>
        <v>2.1588381272976687E-3</v>
      </c>
    </row>
    <row r="694" spans="1:27" x14ac:dyDescent="0.2">
      <c r="A694" s="18">
        <v>43012</v>
      </c>
      <c r="B694" s="1">
        <v>148.08650207519531</v>
      </c>
      <c r="C694" s="2">
        <v>71.791641235351562</v>
      </c>
      <c r="D694" s="2">
        <v>965.45001220703125</v>
      </c>
      <c r="E694" s="2">
        <v>951.67999267578125</v>
      </c>
      <c r="F694" s="2">
        <v>168.41999816894531</v>
      </c>
      <c r="G694" s="2">
        <v>184.44999694824219</v>
      </c>
      <c r="H694" s="2">
        <v>179.4329833984375</v>
      </c>
      <c r="I694" s="2">
        <v>75.57537841796875</v>
      </c>
      <c r="J694" s="2">
        <v>152.50999450683591</v>
      </c>
      <c r="K694" s="2">
        <v>920.75</v>
      </c>
      <c r="L694" s="2">
        <v>4328.41015625</v>
      </c>
      <c r="M694" s="2">
        <v>1.0429999828338621</v>
      </c>
      <c r="N694" s="3">
        <v>2537.739990234375</v>
      </c>
      <c r="O694" s="1">
        <f t="shared" si="134"/>
        <v>-6.4733324256289748E-3</v>
      </c>
      <c r="P694" s="1">
        <f t="shared" si="135"/>
        <v>5.7903731639137312E-3</v>
      </c>
      <c r="Q694" s="1">
        <f t="shared" si="136"/>
        <v>8.7243097211258114E-3</v>
      </c>
      <c r="R694" s="1">
        <f t="shared" si="137"/>
        <v>-6.3792537943929695E-3</v>
      </c>
      <c r="S694" s="1">
        <f t="shared" si="138"/>
        <v>-9.0610054370880988E-3</v>
      </c>
      <c r="T694" s="1">
        <f t="shared" si="139"/>
        <v>2.9354285591663976E-2</v>
      </c>
      <c r="U694" s="1">
        <f t="shared" si="140"/>
        <v>8.3625183698086136E-3</v>
      </c>
      <c r="V694" s="1">
        <f t="shared" si="141"/>
        <v>-2.2521595756721524E-2</v>
      </c>
      <c r="W694" s="1">
        <f t="shared" si="142"/>
        <v>0</v>
      </c>
      <c r="X694" s="1">
        <f t="shared" si="143"/>
        <v>2.9956427015249698E-3</v>
      </c>
      <c r="Y694" s="1">
        <f t="shared" si="144"/>
        <v>2.3419689071315863E-2</v>
      </c>
      <c r="Z694" s="1">
        <f t="shared" si="145"/>
        <v>7.7294845125241984E-3</v>
      </c>
      <c r="AA694" s="24">
        <f t="shared" si="146"/>
        <v>1.2467201713795006E-3</v>
      </c>
    </row>
    <row r="695" spans="1:27" x14ac:dyDescent="0.2">
      <c r="A695" s="18">
        <v>43013</v>
      </c>
      <c r="B695" s="1">
        <v>149.92936706542969</v>
      </c>
      <c r="C695" s="2">
        <v>73.021965026855469</v>
      </c>
      <c r="D695" s="2">
        <v>980.8499755859375</v>
      </c>
      <c r="E695" s="2">
        <v>969.96002197265625</v>
      </c>
      <c r="F695" s="2">
        <v>171.24000549316409</v>
      </c>
      <c r="G695" s="2">
        <v>194.38999938964841</v>
      </c>
      <c r="H695" s="2">
        <v>179.3337707519531</v>
      </c>
      <c r="I695" s="2">
        <v>75.157089233398438</v>
      </c>
      <c r="J695" s="2">
        <v>152.30000305175781</v>
      </c>
      <c r="K695" s="2">
        <v>937.5999755859375</v>
      </c>
      <c r="L695" s="2">
        <v>4370.81005859375</v>
      </c>
      <c r="M695" s="2">
        <v>1.0429999828338621</v>
      </c>
      <c r="N695" s="3">
        <v>2552.070068359375</v>
      </c>
      <c r="O695" s="1">
        <f t="shared" si="134"/>
        <v>1.2444516984394749E-2</v>
      </c>
      <c r="P695" s="1">
        <f t="shared" si="135"/>
        <v>1.713742394425255E-2</v>
      </c>
      <c r="Q695" s="1">
        <f t="shared" si="136"/>
        <v>1.5951072747621309E-2</v>
      </c>
      <c r="R695" s="1">
        <f t="shared" si="137"/>
        <v>1.9208168121175095E-2</v>
      </c>
      <c r="S695" s="1">
        <f t="shared" si="138"/>
        <v>1.6743898318951178E-2</v>
      </c>
      <c r="T695" s="1">
        <f t="shared" si="139"/>
        <v>5.3889957201763705E-2</v>
      </c>
      <c r="U695" s="1">
        <f t="shared" si="140"/>
        <v>-5.5292312820820477E-4</v>
      </c>
      <c r="V695" s="1">
        <f t="shared" si="141"/>
        <v>-5.5347282848783319E-3</v>
      </c>
      <c r="W695" s="1">
        <f t="shared" si="142"/>
        <v>-1.376902908934774E-3</v>
      </c>
      <c r="X695" s="1">
        <f t="shared" si="143"/>
        <v>1.8300272154154307E-2</v>
      </c>
      <c r="Y695" s="1">
        <f t="shared" si="144"/>
        <v>9.7957219425073294E-3</v>
      </c>
      <c r="Z695" s="1">
        <f t="shared" si="145"/>
        <v>0</v>
      </c>
      <c r="AA695" s="24">
        <f t="shared" si="146"/>
        <v>5.6467873699215243E-3</v>
      </c>
    </row>
    <row r="696" spans="1:27" x14ac:dyDescent="0.2">
      <c r="A696" s="18">
        <v>43014</v>
      </c>
      <c r="B696" s="1">
        <v>149.84251403808591</v>
      </c>
      <c r="C696" s="2">
        <v>73.050811767578125</v>
      </c>
      <c r="D696" s="2">
        <v>989.58001708984375</v>
      </c>
      <c r="E696" s="2">
        <v>978.8900146484375</v>
      </c>
      <c r="F696" s="2">
        <v>172.22999572753909</v>
      </c>
      <c r="G696" s="2">
        <v>198.02000427246091</v>
      </c>
      <c r="H696" s="2">
        <v>179.85957336425781</v>
      </c>
      <c r="I696" s="2">
        <v>74.553962707519531</v>
      </c>
      <c r="J696" s="2">
        <v>155.1000061035156</v>
      </c>
      <c r="K696" s="2">
        <v>920.0999755859375</v>
      </c>
      <c r="L696" s="2">
        <v>4426.89013671875</v>
      </c>
      <c r="M696" s="2">
        <v>1.0429999828338621</v>
      </c>
      <c r="N696" s="3">
        <v>2549.330078125</v>
      </c>
      <c r="O696" s="1">
        <f t="shared" si="134"/>
        <v>-5.7929296337166925E-4</v>
      </c>
      <c r="P696" s="1">
        <f t="shared" si="135"/>
        <v>3.9504196733197716E-4</v>
      </c>
      <c r="Q696" s="1">
        <f t="shared" si="136"/>
        <v>8.9004860286518994E-3</v>
      </c>
      <c r="R696" s="1">
        <f t="shared" si="137"/>
        <v>9.2065574595743271E-3</v>
      </c>
      <c r="S696" s="1">
        <f t="shared" si="138"/>
        <v>5.7813022811104009E-3</v>
      </c>
      <c r="T696" s="1">
        <f t="shared" si="139"/>
        <v>1.8673825269870381E-2</v>
      </c>
      <c r="U696" s="1">
        <f t="shared" si="140"/>
        <v>2.9319776754819227E-3</v>
      </c>
      <c r="V696" s="1">
        <f t="shared" si="141"/>
        <v>-8.0248787177735759E-3</v>
      </c>
      <c r="W696" s="1">
        <f t="shared" si="142"/>
        <v>1.8384786576834289E-2</v>
      </c>
      <c r="X696" s="1">
        <f t="shared" si="143"/>
        <v>-1.8664676253925538E-2</v>
      </c>
      <c r="Y696" s="1">
        <f t="shared" si="144"/>
        <v>1.2830591440306849E-2</v>
      </c>
      <c r="Z696" s="1">
        <f t="shared" si="145"/>
        <v>0</v>
      </c>
      <c r="AA696" s="24">
        <f t="shared" si="146"/>
        <v>-1.0736344069645076E-3</v>
      </c>
    </row>
    <row r="697" spans="1:27" x14ac:dyDescent="0.2">
      <c r="A697" s="18">
        <v>43017</v>
      </c>
      <c r="B697" s="1">
        <v>150.36354064941409</v>
      </c>
      <c r="C697" s="2">
        <v>73.329559326171875</v>
      </c>
      <c r="D697" s="2">
        <v>990.989990234375</v>
      </c>
      <c r="E697" s="2">
        <v>977</v>
      </c>
      <c r="F697" s="2">
        <v>172.5</v>
      </c>
      <c r="G697" s="2">
        <v>196.8699951171875</v>
      </c>
      <c r="H697" s="2">
        <v>183.91706848144531</v>
      </c>
      <c r="I697" s="2">
        <v>73.260162353515625</v>
      </c>
      <c r="J697" s="2">
        <v>155.55000305175781</v>
      </c>
      <c r="K697" s="2">
        <v>929.0999755859375</v>
      </c>
      <c r="L697" s="2">
        <v>4781.990234375</v>
      </c>
      <c r="M697" s="2">
        <v>1.044999957084656</v>
      </c>
      <c r="N697" s="3">
        <v>2544.72998046875</v>
      </c>
      <c r="O697" s="1">
        <f t="shared" si="134"/>
        <v>3.4771614362780756E-3</v>
      </c>
      <c r="P697" s="1">
        <f t="shared" si="135"/>
        <v>3.8158037104449871E-3</v>
      </c>
      <c r="Q697" s="1">
        <f t="shared" si="136"/>
        <v>1.4248197418917918E-3</v>
      </c>
      <c r="R697" s="1">
        <f t="shared" si="137"/>
        <v>-1.9307732433212488E-3</v>
      </c>
      <c r="S697" s="1">
        <f t="shared" si="138"/>
        <v>1.5676959830390746E-3</v>
      </c>
      <c r="T697" s="1">
        <f t="shared" si="139"/>
        <v>-5.8075403012873839E-3</v>
      </c>
      <c r="U697" s="1">
        <f t="shared" si="140"/>
        <v>2.2559239084650295E-2</v>
      </c>
      <c r="V697" s="1">
        <f t="shared" si="141"/>
        <v>-1.7353877741946189E-2</v>
      </c>
      <c r="W697" s="1">
        <f t="shared" si="142"/>
        <v>2.9013341749444255E-3</v>
      </c>
      <c r="X697" s="1">
        <f t="shared" si="143"/>
        <v>9.7815457437313569E-3</v>
      </c>
      <c r="Y697" s="1">
        <f t="shared" si="144"/>
        <v>8.021434611870748E-2</v>
      </c>
      <c r="Z697" s="1">
        <f t="shared" si="145"/>
        <v>1.9175208856283543E-3</v>
      </c>
      <c r="AA697" s="24">
        <f t="shared" si="146"/>
        <v>-1.8044339160793177E-3</v>
      </c>
    </row>
    <row r="698" spans="1:27" x14ac:dyDescent="0.2">
      <c r="A698" s="18">
        <v>43018</v>
      </c>
      <c r="B698" s="1">
        <v>150.42143249511719</v>
      </c>
      <c r="C698" s="2">
        <v>73.329559326171875</v>
      </c>
      <c r="D698" s="2">
        <v>987.20001220703125</v>
      </c>
      <c r="E698" s="2">
        <v>972.5999755859375</v>
      </c>
      <c r="F698" s="2">
        <v>171.5899963378906</v>
      </c>
      <c r="G698" s="2">
        <v>195.08000183105469</v>
      </c>
      <c r="H698" s="2">
        <v>187.428955078125</v>
      </c>
      <c r="I698" s="2">
        <v>73.396347045898438</v>
      </c>
      <c r="J698" s="2">
        <v>154.52000427246091</v>
      </c>
      <c r="K698" s="2">
        <v>934.75</v>
      </c>
      <c r="L698" s="2">
        <v>4826.47998046875</v>
      </c>
      <c r="M698" s="2">
        <v>1.054999947547913</v>
      </c>
      <c r="N698" s="3">
        <v>2550.639892578125</v>
      </c>
      <c r="O698" s="1">
        <f t="shared" si="134"/>
        <v>3.8501252001021946E-4</v>
      </c>
      <c r="P698" s="1">
        <f t="shared" si="135"/>
        <v>0</v>
      </c>
      <c r="Q698" s="1">
        <f t="shared" si="136"/>
        <v>-3.8244362351707029E-3</v>
      </c>
      <c r="R698" s="1">
        <f t="shared" si="137"/>
        <v>-4.5036073838919943E-3</v>
      </c>
      <c r="S698" s="1">
        <f t="shared" si="138"/>
        <v>-5.2753835484603551E-3</v>
      </c>
      <c r="T698" s="1">
        <f t="shared" si="139"/>
        <v>-9.0922605299366133E-3</v>
      </c>
      <c r="U698" s="1">
        <f t="shared" si="140"/>
        <v>1.9094946573890104E-2</v>
      </c>
      <c r="V698" s="1">
        <f t="shared" si="141"/>
        <v>1.8589187903468307E-3</v>
      </c>
      <c r="W698" s="1">
        <f t="shared" si="142"/>
        <v>-6.6216570818978804E-3</v>
      </c>
      <c r="X698" s="1">
        <f t="shared" si="143"/>
        <v>6.0811802416627092E-3</v>
      </c>
      <c r="Y698" s="1">
        <f t="shared" si="144"/>
        <v>9.3036045481520446E-3</v>
      </c>
      <c r="Z698" s="1">
        <f t="shared" si="145"/>
        <v>9.5693692573490807E-3</v>
      </c>
      <c r="AA698" s="24">
        <f t="shared" si="146"/>
        <v>2.3224122617073739E-3</v>
      </c>
    </row>
    <row r="699" spans="1:27" x14ac:dyDescent="0.2">
      <c r="A699" s="18">
        <v>43019</v>
      </c>
      <c r="B699" s="1">
        <v>151.0486145019531</v>
      </c>
      <c r="C699" s="2">
        <v>73.454505920410156</v>
      </c>
      <c r="D699" s="2">
        <v>995</v>
      </c>
      <c r="E699" s="2">
        <v>989.25</v>
      </c>
      <c r="F699" s="2">
        <v>172.74000549316409</v>
      </c>
      <c r="G699" s="2">
        <v>194.94999694824219</v>
      </c>
      <c r="H699" s="2">
        <v>189.4229736328125</v>
      </c>
      <c r="I699" s="2">
        <v>73.474166870117188</v>
      </c>
      <c r="J699" s="2">
        <v>154.02000427246091</v>
      </c>
      <c r="K699" s="2">
        <v>960.04998779296875</v>
      </c>
      <c r="L699" s="2">
        <v>5446.91015625</v>
      </c>
      <c r="M699" s="2">
        <v>1.067999958992004</v>
      </c>
      <c r="N699" s="3">
        <v>2555.239990234375</v>
      </c>
      <c r="O699" s="1">
        <f t="shared" si="134"/>
        <v>4.1694989632297119E-3</v>
      </c>
      <c r="P699" s="1">
        <f t="shared" si="135"/>
        <v>1.7039048834661674E-3</v>
      </c>
      <c r="Q699" s="1">
        <f t="shared" si="136"/>
        <v>7.9011220588731668E-3</v>
      </c>
      <c r="R699" s="1">
        <f t="shared" si="137"/>
        <v>1.7119087838791902E-2</v>
      </c>
      <c r="S699" s="1">
        <f t="shared" si="138"/>
        <v>6.7020757609257409E-3</v>
      </c>
      <c r="T699" s="1">
        <f t="shared" si="139"/>
        <v>-6.6641829809432895E-4</v>
      </c>
      <c r="U699" s="1">
        <f t="shared" si="140"/>
        <v>1.0638796731573974E-2</v>
      </c>
      <c r="V699" s="1">
        <f t="shared" si="141"/>
        <v>1.0602683559999271E-3</v>
      </c>
      <c r="W699" s="1">
        <f t="shared" si="142"/>
        <v>-3.2358269879306789E-3</v>
      </c>
      <c r="X699" s="1">
        <f t="shared" si="143"/>
        <v>2.7066047384828762E-2</v>
      </c>
      <c r="Y699" s="1">
        <f t="shared" si="144"/>
        <v>0.12854713544693785</v>
      </c>
      <c r="Z699" s="1">
        <f t="shared" si="145"/>
        <v>1.2322286341630795E-2</v>
      </c>
      <c r="AA699" s="24">
        <f t="shared" si="146"/>
        <v>1.8035072962026E-3</v>
      </c>
    </row>
    <row r="700" spans="1:27" x14ac:dyDescent="0.2">
      <c r="A700" s="18">
        <v>43020</v>
      </c>
      <c r="B700" s="1">
        <v>150.51795959472659</v>
      </c>
      <c r="C700" s="2">
        <v>74.127334594726562</v>
      </c>
      <c r="D700" s="2">
        <v>1000.929992675781</v>
      </c>
      <c r="E700" s="2">
        <v>987.83001708984375</v>
      </c>
      <c r="F700" s="2">
        <v>172.55000305175781</v>
      </c>
      <c r="G700" s="2">
        <v>195.86000061035159</v>
      </c>
      <c r="H700" s="2">
        <v>189.5122375488281</v>
      </c>
      <c r="I700" s="2">
        <v>72.199821472167969</v>
      </c>
      <c r="J700" s="2">
        <v>153.97999572753909</v>
      </c>
      <c r="K700" s="2">
        <v>974.79998779296875</v>
      </c>
      <c r="L700" s="2">
        <v>5647.2099609375</v>
      </c>
      <c r="M700" s="2">
        <v>1.0529999732971189</v>
      </c>
      <c r="N700" s="3">
        <v>2550.929931640625</v>
      </c>
      <c r="O700" s="1">
        <f t="shared" si="134"/>
        <v>-3.5131398522006974E-3</v>
      </c>
      <c r="P700" s="1">
        <f t="shared" si="135"/>
        <v>9.1598012386799876E-3</v>
      </c>
      <c r="Q700" s="1">
        <f t="shared" si="136"/>
        <v>5.9597916339508838E-3</v>
      </c>
      <c r="R700" s="1">
        <f t="shared" si="137"/>
        <v>-1.4354136064252954E-3</v>
      </c>
      <c r="S700" s="1">
        <f t="shared" si="138"/>
        <v>-1.0999330517782457E-3</v>
      </c>
      <c r="T700" s="1">
        <f t="shared" si="139"/>
        <v>4.6678824126937801E-3</v>
      </c>
      <c r="U700" s="1">
        <f t="shared" si="140"/>
        <v>4.7124123491282255E-4</v>
      </c>
      <c r="V700" s="1">
        <f t="shared" si="141"/>
        <v>-1.7344128586063712E-2</v>
      </c>
      <c r="W700" s="1">
        <f t="shared" si="142"/>
        <v>-2.5976200371380376E-4</v>
      </c>
      <c r="X700" s="1">
        <f t="shared" si="143"/>
        <v>1.5363783331645342E-2</v>
      </c>
      <c r="Y700" s="1">
        <f t="shared" si="144"/>
        <v>3.6773106025563607E-2</v>
      </c>
      <c r="Z700" s="1">
        <f t="shared" si="145"/>
        <v>-1.4044930965205538E-2</v>
      </c>
      <c r="AA700" s="24">
        <f t="shared" si="146"/>
        <v>-1.6867529508860502E-3</v>
      </c>
    </row>
    <row r="701" spans="1:27" x14ac:dyDescent="0.2">
      <c r="A701" s="18">
        <v>43021</v>
      </c>
      <c r="B701" s="1">
        <v>151.47315979003909</v>
      </c>
      <c r="C701" s="2">
        <v>74.482978820800781</v>
      </c>
      <c r="D701" s="2">
        <v>1002.940002441406</v>
      </c>
      <c r="E701" s="2">
        <v>989.67999267578125</v>
      </c>
      <c r="F701" s="2">
        <v>173.74000549316409</v>
      </c>
      <c r="G701" s="2">
        <v>199.49000549316409</v>
      </c>
      <c r="H701" s="2">
        <v>193.04396057128909</v>
      </c>
      <c r="I701" s="2">
        <v>72.550033569335938</v>
      </c>
      <c r="J701" s="2">
        <v>152.9100036621094</v>
      </c>
      <c r="K701" s="2">
        <v>986.5999755859375</v>
      </c>
      <c r="L701" s="2">
        <v>5831.7900390625</v>
      </c>
      <c r="M701" s="2">
        <v>1.049999952316284</v>
      </c>
      <c r="N701" s="3">
        <v>2553.169921875</v>
      </c>
      <c r="O701" s="1">
        <f t="shared" si="134"/>
        <v>6.3460878547942912E-3</v>
      </c>
      <c r="P701" s="1">
        <f t="shared" si="135"/>
        <v>4.7977473899287748E-3</v>
      </c>
      <c r="Q701" s="1">
        <f t="shared" si="136"/>
        <v>2.0081422080795441E-3</v>
      </c>
      <c r="R701" s="1">
        <f t="shared" si="137"/>
        <v>1.8727671299030302E-3</v>
      </c>
      <c r="S701" s="1">
        <f t="shared" si="138"/>
        <v>6.8965657511423917E-3</v>
      </c>
      <c r="T701" s="1">
        <f t="shared" si="139"/>
        <v>1.8533671354541204E-2</v>
      </c>
      <c r="U701" s="1">
        <f t="shared" si="140"/>
        <v>1.8635857336395167E-2</v>
      </c>
      <c r="V701" s="1">
        <f t="shared" si="141"/>
        <v>4.8505950572601542E-3</v>
      </c>
      <c r="W701" s="1">
        <f t="shared" si="142"/>
        <v>-6.9489030725977674E-3</v>
      </c>
      <c r="X701" s="1">
        <f t="shared" si="143"/>
        <v>1.2105034818152838E-2</v>
      </c>
      <c r="Y701" s="1">
        <f t="shared" si="144"/>
        <v>3.2685180717870299E-2</v>
      </c>
      <c r="Z701" s="1">
        <f t="shared" si="145"/>
        <v>-2.8490228460703593E-3</v>
      </c>
      <c r="AA701" s="24">
        <f t="shared" si="146"/>
        <v>8.7810731552884214E-4</v>
      </c>
    </row>
    <row r="702" spans="1:27" x14ac:dyDescent="0.2">
      <c r="A702" s="18">
        <v>43024</v>
      </c>
      <c r="B702" s="1">
        <v>154.2615966796875</v>
      </c>
      <c r="C702" s="2">
        <v>74.63677978515625</v>
      </c>
      <c r="D702" s="2">
        <v>1006.340026855469</v>
      </c>
      <c r="E702" s="2">
        <v>992</v>
      </c>
      <c r="F702" s="2">
        <v>174.52000427246091</v>
      </c>
      <c r="G702" s="2">
        <v>202.67999267578119</v>
      </c>
      <c r="H702" s="2">
        <v>196.3574523925781</v>
      </c>
      <c r="I702" s="2">
        <v>73.143440246582031</v>
      </c>
      <c r="J702" s="2">
        <v>154.69999694824219</v>
      </c>
      <c r="K702" s="2">
        <v>977.4000244140625</v>
      </c>
      <c r="L702" s="2">
        <v>5605.509765625</v>
      </c>
      <c r="M702" s="2">
        <v>1.054999947547913</v>
      </c>
      <c r="N702" s="3">
        <v>2557.639892578125</v>
      </c>
      <c r="O702" s="1">
        <f t="shared" si="134"/>
        <v>1.8408785381605064E-2</v>
      </c>
      <c r="P702" s="1">
        <f t="shared" si="135"/>
        <v>2.06491425007993E-3</v>
      </c>
      <c r="Q702" s="1">
        <f t="shared" si="136"/>
        <v>3.3900576363357082E-3</v>
      </c>
      <c r="R702" s="1">
        <f t="shared" si="137"/>
        <v>2.3441994800219579E-3</v>
      </c>
      <c r="S702" s="1">
        <f t="shared" si="138"/>
        <v>4.4894598517064566E-3</v>
      </c>
      <c r="T702" s="1">
        <f t="shared" si="139"/>
        <v>1.5990711788949286E-2</v>
      </c>
      <c r="U702" s="1">
        <f t="shared" si="140"/>
        <v>1.716444177524723E-2</v>
      </c>
      <c r="V702" s="1">
        <f t="shared" si="141"/>
        <v>8.1792750196176822E-3</v>
      </c>
      <c r="W702" s="1">
        <f t="shared" si="142"/>
        <v>1.1706188236632276E-2</v>
      </c>
      <c r="X702" s="1">
        <f t="shared" si="143"/>
        <v>-9.3249051282523476E-3</v>
      </c>
      <c r="Y702" s="1">
        <f t="shared" si="144"/>
        <v>-3.8801169438856586E-2</v>
      </c>
      <c r="Z702" s="1">
        <f t="shared" si="145"/>
        <v>4.7619004368515405E-3</v>
      </c>
      <c r="AA702" s="24">
        <f t="shared" si="146"/>
        <v>1.7507533144689447E-3</v>
      </c>
    </row>
    <row r="703" spans="1:27" x14ac:dyDescent="0.2">
      <c r="A703" s="18">
        <v>43025</v>
      </c>
      <c r="B703" s="1">
        <v>154.83085632324219</v>
      </c>
      <c r="C703" s="2">
        <v>74.579109191894531</v>
      </c>
      <c r="D703" s="2">
        <v>1009.130004882812</v>
      </c>
      <c r="E703" s="2">
        <v>992.17999267578125</v>
      </c>
      <c r="F703" s="2">
        <v>176.11000061035159</v>
      </c>
      <c r="G703" s="2">
        <v>199.47999572753909</v>
      </c>
      <c r="H703" s="2">
        <v>196.17887878417969</v>
      </c>
      <c r="I703" s="2">
        <v>74.72906494140625</v>
      </c>
      <c r="J703" s="2">
        <v>155.05000305175781</v>
      </c>
      <c r="K703" s="2">
        <v>977.04998779296875</v>
      </c>
      <c r="L703" s="2">
        <v>5590.68994140625</v>
      </c>
      <c r="M703" s="2">
        <v>1.072999954223633</v>
      </c>
      <c r="N703" s="3">
        <v>2559.360107421875</v>
      </c>
      <c r="O703" s="1">
        <f t="shared" si="134"/>
        <v>3.6902226854083064E-3</v>
      </c>
      <c r="P703" s="1">
        <f t="shared" si="135"/>
        <v>-7.726832994098265E-4</v>
      </c>
      <c r="Q703" s="1">
        <f t="shared" si="136"/>
        <v>2.7724009309864073E-3</v>
      </c>
      <c r="R703" s="1">
        <f t="shared" si="137"/>
        <v>1.814442296181884E-4</v>
      </c>
      <c r="S703" s="1">
        <f t="shared" si="138"/>
        <v>9.1106824373461404E-3</v>
      </c>
      <c r="T703" s="1">
        <f t="shared" si="139"/>
        <v>-1.5788420484902033E-2</v>
      </c>
      <c r="U703" s="1">
        <f t="shared" si="140"/>
        <v>-9.0943127557685521E-4</v>
      </c>
      <c r="V703" s="1">
        <f t="shared" si="141"/>
        <v>2.1678289802595341E-2</v>
      </c>
      <c r="W703" s="1">
        <f t="shared" si="142"/>
        <v>2.2624829374284783E-3</v>
      </c>
      <c r="X703" s="1">
        <f t="shared" si="143"/>
        <v>-3.5813035845133623E-4</v>
      </c>
      <c r="Y703" s="1">
        <f t="shared" si="144"/>
        <v>-2.6437959861618232E-3</v>
      </c>
      <c r="Z703" s="1">
        <f t="shared" si="145"/>
        <v>1.7061618550367363E-2</v>
      </c>
      <c r="AA703" s="24">
        <f t="shared" si="146"/>
        <v>6.7257898531436489E-4</v>
      </c>
    </row>
    <row r="704" spans="1:27" x14ac:dyDescent="0.2">
      <c r="A704" s="18">
        <v>43026</v>
      </c>
      <c r="B704" s="1">
        <v>154.14581298828119</v>
      </c>
      <c r="C704" s="2">
        <v>74.59832763671875</v>
      </c>
      <c r="D704" s="2">
        <v>997</v>
      </c>
      <c r="E704" s="2">
        <v>992.80999755859375</v>
      </c>
      <c r="F704" s="2">
        <v>176.0299987792969</v>
      </c>
      <c r="G704" s="2">
        <v>195.53999328613281</v>
      </c>
      <c r="H704" s="2">
        <v>196.01020812988281</v>
      </c>
      <c r="I704" s="2">
        <v>75.341911315917969</v>
      </c>
      <c r="J704" s="2">
        <v>154.75999450683591</v>
      </c>
      <c r="K704" s="2">
        <v>954.04998779296875</v>
      </c>
      <c r="L704" s="2">
        <v>5708.52001953125</v>
      </c>
      <c r="M704" s="2">
        <v>1.067999958992004</v>
      </c>
      <c r="N704" s="3">
        <v>2561.260009765625</v>
      </c>
      <c r="O704" s="1">
        <f t="shared" si="134"/>
        <v>-4.4244626118377095E-3</v>
      </c>
      <c r="P704" s="1">
        <f t="shared" si="135"/>
        <v>2.5769206728876171E-4</v>
      </c>
      <c r="Q704" s="1">
        <f t="shared" si="136"/>
        <v>-1.2020259851673543E-2</v>
      </c>
      <c r="R704" s="1">
        <f t="shared" si="137"/>
        <v>6.3497035564430426E-4</v>
      </c>
      <c r="S704" s="1">
        <f t="shared" si="138"/>
        <v>-4.5427193672942234E-4</v>
      </c>
      <c r="T704" s="1">
        <f t="shared" si="139"/>
        <v>-1.9751366181036789E-2</v>
      </c>
      <c r="U704" s="1">
        <f t="shared" si="140"/>
        <v>-8.5977988732632848E-4</v>
      </c>
      <c r="V704" s="1">
        <f t="shared" si="141"/>
        <v>8.2009105157709872E-3</v>
      </c>
      <c r="W704" s="1">
        <f t="shared" si="142"/>
        <v>-1.8704194725175372E-3</v>
      </c>
      <c r="X704" s="1">
        <f t="shared" si="143"/>
        <v>-2.3540249001951286E-2</v>
      </c>
      <c r="Y704" s="1">
        <f t="shared" si="144"/>
        <v>2.1076124657229967E-2</v>
      </c>
      <c r="Z704" s="1">
        <f t="shared" si="145"/>
        <v>-4.6598280008751658E-3</v>
      </c>
      <c r="AA704" s="24">
        <f t="shared" si="146"/>
        <v>7.4233490560415838E-4</v>
      </c>
    </row>
    <row r="705" spans="1:27" x14ac:dyDescent="0.2">
      <c r="A705" s="18">
        <v>43027</v>
      </c>
      <c r="B705" s="1">
        <v>150.4986267089844</v>
      </c>
      <c r="C705" s="2">
        <v>74.886695861816406</v>
      </c>
      <c r="D705" s="2">
        <v>986.6099853515625</v>
      </c>
      <c r="E705" s="2">
        <v>984.45001220703125</v>
      </c>
      <c r="F705" s="2">
        <v>174.55999755859381</v>
      </c>
      <c r="G705" s="2">
        <v>195.1300048828125</v>
      </c>
      <c r="H705" s="2">
        <v>196.22846984863281</v>
      </c>
      <c r="I705" s="2">
        <v>77.618217468261719</v>
      </c>
      <c r="J705" s="2">
        <v>154.6000061035156</v>
      </c>
      <c r="K705" s="2">
        <v>953.9000244140625</v>
      </c>
      <c r="L705" s="2">
        <v>6011.4501953125</v>
      </c>
      <c r="M705" s="2">
        <v>1.065000057220459</v>
      </c>
      <c r="N705" s="3">
        <v>2562.10009765625</v>
      </c>
      <c r="O705" s="1">
        <f t="shared" si="134"/>
        <v>-2.3660625018559922E-2</v>
      </c>
      <c r="P705" s="1">
        <f t="shared" si="135"/>
        <v>3.8656124638873912E-3</v>
      </c>
      <c r="Q705" s="1">
        <f t="shared" si="136"/>
        <v>-1.0421278483889185E-2</v>
      </c>
      <c r="R705" s="1">
        <f t="shared" si="137"/>
        <v>-8.420528975453978E-3</v>
      </c>
      <c r="S705" s="1">
        <f t="shared" si="138"/>
        <v>-8.3508562795944208E-3</v>
      </c>
      <c r="T705" s="1">
        <f t="shared" si="139"/>
        <v>-2.0966984627046603E-3</v>
      </c>
      <c r="U705" s="1">
        <f t="shared" si="140"/>
        <v>1.1135222029119429E-3</v>
      </c>
      <c r="V705" s="1">
        <f t="shared" si="141"/>
        <v>3.0213013083765672E-2</v>
      </c>
      <c r="W705" s="1">
        <f t="shared" si="142"/>
        <v>-1.0337839816428884E-3</v>
      </c>
      <c r="X705" s="1">
        <f t="shared" si="143"/>
        <v>-1.5718608125891986E-4</v>
      </c>
      <c r="Y705" s="1">
        <f t="shared" si="144"/>
        <v>5.3066324501761963E-2</v>
      </c>
      <c r="Z705" s="1">
        <f t="shared" si="145"/>
        <v>-2.8088968976893725E-3</v>
      </c>
      <c r="AA705" s="24">
        <f t="shared" si="146"/>
        <v>3.2799789456050554E-4</v>
      </c>
    </row>
    <row r="706" spans="1:27" x14ac:dyDescent="0.2">
      <c r="A706" s="18">
        <v>43028</v>
      </c>
      <c r="B706" s="1">
        <v>150.75914001464841</v>
      </c>
      <c r="C706" s="2">
        <v>75.75177001953125</v>
      </c>
      <c r="D706" s="2">
        <v>982.90997314453125</v>
      </c>
      <c r="E706" s="2">
        <v>988.20001220703125</v>
      </c>
      <c r="F706" s="2">
        <v>174.97999572753909</v>
      </c>
      <c r="G706" s="2">
        <v>194.1600036621094</v>
      </c>
      <c r="H706" s="2">
        <v>195.33561706542969</v>
      </c>
      <c r="I706" s="2">
        <v>78.843917846679688</v>
      </c>
      <c r="J706" s="2">
        <v>154.6300048828125</v>
      </c>
      <c r="K706" s="2">
        <v>970.95001220703125</v>
      </c>
      <c r="L706" s="2">
        <v>6031.60009765625</v>
      </c>
      <c r="M706" s="2">
        <v>1.075000047683716</v>
      </c>
      <c r="N706" s="3">
        <v>2575.2099609375</v>
      </c>
      <c r="O706" s="1">
        <f t="shared" si="134"/>
        <v>1.7310012148332721E-3</v>
      </c>
      <c r="P706" s="1">
        <f t="shared" si="135"/>
        <v>1.1551773619590699E-2</v>
      </c>
      <c r="Q706" s="1">
        <f t="shared" si="136"/>
        <v>-3.7502278123738852E-3</v>
      </c>
      <c r="R706" s="1">
        <f t="shared" si="137"/>
        <v>3.8092335349693141E-3</v>
      </c>
      <c r="S706" s="1">
        <f t="shared" si="138"/>
        <v>2.4060390399829323E-3</v>
      </c>
      <c r="T706" s="1">
        <f t="shared" si="139"/>
        <v>-4.9710510758488313E-3</v>
      </c>
      <c r="U706" s="1">
        <f t="shared" si="140"/>
        <v>-4.5500674998477653E-3</v>
      </c>
      <c r="V706" s="1">
        <f t="shared" si="141"/>
        <v>1.5791400761286045E-2</v>
      </c>
      <c r="W706" s="1">
        <f t="shared" si="142"/>
        <v>1.9404125557942464E-4</v>
      </c>
      <c r="X706" s="1">
        <f t="shared" si="143"/>
        <v>1.7873977729942592E-2</v>
      </c>
      <c r="Y706" s="1">
        <f t="shared" si="144"/>
        <v>3.3519203668130881E-3</v>
      </c>
      <c r="Z706" s="1">
        <f t="shared" si="145"/>
        <v>9.3896619023252637E-3</v>
      </c>
      <c r="AA706" s="24">
        <f t="shared" si="146"/>
        <v>5.1168427389869375E-3</v>
      </c>
    </row>
    <row r="707" spans="1:27" x14ac:dyDescent="0.2">
      <c r="A707" s="18">
        <v>43031</v>
      </c>
      <c r="B707" s="1">
        <v>150.6819763183594</v>
      </c>
      <c r="C707" s="2">
        <v>75.770988464355469</v>
      </c>
      <c r="D707" s="2">
        <v>966.29998779296875</v>
      </c>
      <c r="E707" s="2">
        <v>968.45001220703125</v>
      </c>
      <c r="F707" s="2">
        <v>171.27000427246091</v>
      </c>
      <c r="G707" s="2">
        <v>192.4700012207031</v>
      </c>
      <c r="H707" s="2">
        <v>195.057861328125</v>
      </c>
      <c r="I707" s="2">
        <v>78.552093505859375</v>
      </c>
      <c r="J707" s="2">
        <v>151.05999755859381</v>
      </c>
      <c r="K707" s="2">
        <v>951.04998779296875</v>
      </c>
      <c r="L707" s="2">
        <v>5526.64013671875</v>
      </c>
      <c r="M707" s="2">
        <v>1.070000052452087</v>
      </c>
      <c r="N707" s="3">
        <v>2564.97998046875</v>
      </c>
      <c r="O707" s="1">
        <f t="shared" si="134"/>
        <v>-5.118342826943012E-4</v>
      </c>
      <c r="P707" s="1">
        <f t="shared" si="135"/>
        <v>2.537029143907521E-4</v>
      </c>
      <c r="Q707" s="1">
        <f t="shared" si="136"/>
        <v>-1.6898786059137971E-2</v>
      </c>
      <c r="R707" s="1">
        <f t="shared" si="137"/>
        <v>-1.9985832580482032E-2</v>
      </c>
      <c r="S707" s="1">
        <f t="shared" si="138"/>
        <v>-2.1202374818062086E-2</v>
      </c>
      <c r="T707" s="1">
        <f t="shared" si="139"/>
        <v>-8.7041739263012952E-3</v>
      </c>
      <c r="U707" s="1">
        <f t="shared" si="140"/>
        <v>-1.4219410749430894E-3</v>
      </c>
      <c r="V707" s="1">
        <f t="shared" si="141"/>
        <v>-3.7012917266211476E-3</v>
      </c>
      <c r="W707" s="1">
        <f t="shared" si="142"/>
        <v>-2.3087416487661994E-2</v>
      </c>
      <c r="X707" s="1">
        <f t="shared" si="143"/>
        <v>-2.0495415998634692E-2</v>
      </c>
      <c r="Y707" s="1">
        <f t="shared" si="144"/>
        <v>-8.3719071682772261E-2</v>
      </c>
      <c r="Z707" s="1">
        <f t="shared" si="145"/>
        <v>-4.6511581486926579E-3</v>
      </c>
      <c r="AA707" s="24">
        <f t="shared" si="146"/>
        <v>-3.9724840397191707E-3</v>
      </c>
    </row>
    <row r="708" spans="1:27" x14ac:dyDescent="0.2">
      <c r="A708" s="18">
        <v>43032</v>
      </c>
      <c r="B708" s="1">
        <v>151.57926940917969</v>
      </c>
      <c r="C708" s="2">
        <v>75.799819946289062</v>
      </c>
      <c r="D708" s="2">
        <v>975.9000244140625</v>
      </c>
      <c r="E708" s="2">
        <v>970.53997802734375</v>
      </c>
      <c r="F708" s="2">
        <v>171.80000305175781</v>
      </c>
      <c r="G708" s="2">
        <v>196.02000427246091</v>
      </c>
      <c r="H708" s="2">
        <v>197.10148620605469</v>
      </c>
      <c r="I708" s="2">
        <v>77.404220581054688</v>
      </c>
      <c r="J708" s="2">
        <v>151.11000061035159</v>
      </c>
      <c r="K708" s="2">
        <v>962.29998779296875</v>
      </c>
      <c r="L708" s="2">
        <v>5750.7998046875</v>
      </c>
      <c r="M708" s="2">
        <v>1.098000049591064</v>
      </c>
      <c r="N708" s="3">
        <v>2569.1298828125</v>
      </c>
      <c r="O708" s="1">
        <f t="shared" si="134"/>
        <v>5.9548800244328959E-3</v>
      </c>
      <c r="P708" s="1">
        <f t="shared" si="135"/>
        <v>3.8050819341184372E-4</v>
      </c>
      <c r="Q708" s="1">
        <f t="shared" si="136"/>
        <v>9.9348408800254973E-3</v>
      </c>
      <c r="R708" s="1">
        <f t="shared" si="137"/>
        <v>2.1580523454687306E-3</v>
      </c>
      <c r="S708" s="1">
        <f t="shared" si="138"/>
        <v>3.0945219015336978E-3</v>
      </c>
      <c r="T708" s="1">
        <f t="shared" si="139"/>
        <v>1.844444863741157E-2</v>
      </c>
      <c r="U708" s="1">
        <f t="shared" si="140"/>
        <v>1.0477018788245251E-2</v>
      </c>
      <c r="V708" s="1">
        <f t="shared" si="141"/>
        <v>-1.4612887748422176E-2</v>
      </c>
      <c r="W708" s="1">
        <f t="shared" si="142"/>
        <v>3.3101451453676489E-4</v>
      </c>
      <c r="X708" s="1">
        <f t="shared" si="143"/>
        <v>1.1829031222750919E-2</v>
      </c>
      <c r="Y708" s="1">
        <f t="shared" si="144"/>
        <v>4.0559845118093296E-2</v>
      </c>
      <c r="Z708" s="1">
        <f t="shared" si="145"/>
        <v>2.616822034242916E-2</v>
      </c>
      <c r="AA708" s="24">
        <f t="shared" si="146"/>
        <v>1.617908278173541E-3</v>
      </c>
    </row>
    <row r="709" spans="1:27" x14ac:dyDescent="0.2">
      <c r="A709" s="18">
        <v>43033</v>
      </c>
      <c r="B709" s="1">
        <v>150.91352844238281</v>
      </c>
      <c r="C709" s="2">
        <v>75.578758239746094</v>
      </c>
      <c r="D709" s="2">
        <v>972.90997314453125</v>
      </c>
      <c r="E709" s="2">
        <v>973.33001708984375</v>
      </c>
      <c r="F709" s="2">
        <v>170.6000061035156</v>
      </c>
      <c r="G709" s="2">
        <v>193.77000427246091</v>
      </c>
      <c r="H709" s="2">
        <v>192.12138366699219</v>
      </c>
      <c r="I709" s="2">
        <v>77.044288635253906</v>
      </c>
      <c r="J709" s="2">
        <v>146.80000305175781</v>
      </c>
      <c r="K709" s="2">
        <v>959.20001220703125</v>
      </c>
      <c r="L709" s="2">
        <v>5904.830078125</v>
      </c>
      <c r="M709" s="2">
        <v>1.0829999446868901</v>
      </c>
      <c r="N709" s="3">
        <v>2557.14990234375</v>
      </c>
      <c r="O709" s="1">
        <f t="shared" si="134"/>
        <v>-4.3920317691975574E-3</v>
      </c>
      <c r="P709" s="1">
        <f t="shared" si="135"/>
        <v>-2.9163882803364682E-3</v>
      </c>
      <c r="Q709" s="1">
        <f t="shared" si="136"/>
        <v>-3.0638909670347436E-3</v>
      </c>
      <c r="R709" s="1">
        <f t="shared" si="137"/>
        <v>2.8747286311388009E-3</v>
      </c>
      <c r="S709" s="1">
        <f t="shared" si="138"/>
        <v>-6.9848482358914055E-3</v>
      </c>
      <c r="T709" s="1">
        <f t="shared" si="139"/>
        <v>-1.1478420319145477E-2</v>
      </c>
      <c r="U709" s="1">
        <f t="shared" si="140"/>
        <v>-2.5266691971344013E-2</v>
      </c>
      <c r="V709" s="1">
        <f t="shared" si="141"/>
        <v>-4.6500299738032602E-3</v>
      </c>
      <c r="W709" s="1">
        <f t="shared" si="142"/>
        <v>-2.852225227440397E-2</v>
      </c>
      <c r="X709" s="1">
        <f t="shared" si="143"/>
        <v>-3.2214232830317657E-3</v>
      </c>
      <c r="Y709" s="1">
        <f t="shared" si="144"/>
        <v>2.6784148060926993E-2</v>
      </c>
      <c r="Z709" s="1">
        <f t="shared" si="145"/>
        <v>-1.3661297109923143E-2</v>
      </c>
      <c r="AA709" s="24">
        <f t="shared" si="146"/>
        <v>-4.6630497542752281E-3</v>
      </c>
    </row>
    <row r="710" spans="1:27" x14ac:dyDescent="0.2">
      <c r="A710" s="18">
        <v>43034</v>
      </c>
      <c r="B710" s="1">
        <v>151.87835693359381</v>
      </c>
      <c r="C710" s="2">
        <v>75.703697204589844</v>
      </c>
      <c r="D710" s="2">
        <v>972.42999267578125</v>
      </c>
      <c r="E710" s="2">
        <v>972.55999755859375</v>
      </c>
      <c r="F710" s="2">
        <v>170.6300048828125</v>
      </c>
      <c r="G710" s="2">
        <v>195.21000671386719</v>
      </c>
      <c r="H710" s="2">
        <v>194.13525390625</v>
      </c>
      <c r="I710" s="2">
        <v>74.797149658203125</v>
      </c>
      <c r="J710" s="2">
        <v>143.75999450683591</v>
      </c>
      <c r="K710" s="2">
        <v>969.20001220703125</v>
      </c>
      <c r="L710" s="2">
        <v>5780.89990234375</v>
      </c>
      <c r="M710" s="2">
        <v>1.080000042915344</v>
      </c>
      <c r="N710" s="3">
        <v>2560.39990234375</v>
      </c>
      <c r="O710" s="1">
        <f t="shared" ref="O710:O773" si="147">(B710/B709)-1</f>
        <v>6.3932538134203742E-3</v>
      </c>
      <c r="P710" s="1">
        <f t="shared" si="135"/>
        <v>1.6530962899314883E-3</v>
      </c>
      <c r="Q710" s="1">
        <f t="shared" si="136"/>
        <v>-4.933452035635888E-4</v>
      </c>
      <c r="R710" s="1">
        <f t="shared" si="137"/>
        <v>-7.9111865218361999E-4</v>
      </c>
      <c r="S710" s="1">
        <f t="shared" si="138"/>
        <v>1.7584277974003193E-4</v>
      </c>
      <c r="T710" s="1">
        <f t="shared" si="139"/>
        <v>7.4315033785181672E-3</v>
      </c>
      <c r="U710" s="1">
        <f t="shared" si="140"/>
        <v>1.0482280529212185E-2</v>
      </c>
      <c r="V710" s="1">
        <f t="shared" si="141"/>
        <v>-2.9166846976669158E-2</v>
      </c>
      <c r="W710" s="1">
        <f t="shared" si="142"/>
        <v>-2.0708504643900283E-2</v>
      </c>
      <c r="X710" s="1">
        <f t="shared" si="143"/>
        <v>1.0425354329375969E-2</v>
      </c>
      <c r="Y710" s="1">
        <f t="shared" si="144"/>
        <v>-2.0987932614752292E-2</v>
      </c>
      <c r="Z710" s="1">
        <f t="shared" si="145"/>
        <v>-2.7699925436407424E-3</v>
      </c>
      <c r="AA710" s="24">
        <f t="shared" si="146"/>
        <v>1.2709462190783061E-3</v>
      </c>
    </row>
    <row r="711" spans="1:27" x14ac:dyDescent="0.2">
      <c r="A711" s="18">
        <v>43035</v>
      </c>
      <c r="B711" s="1">
        <v>157.3201599121094</v>
      </c>
      <c r="C711" s="2">
        <v>80.557731628417969</v>
      </c>
      <c r="D711" s="2">
        <v>1100.949951171875</v>
      </c>
      <c r="E711" s="2">
        <v>1019.27001953125</v>
      </c>
      <c r="F711" s="2">
        <v>177.8800048828125</v>
      </c>
      <c r="G711" s="2">
        <v>199.53999328613281</v>
      </c>
      <c r="H711" s="2">
        <v>200.2562255859375</v>
      </c>
      <c r="I711" s="2">
        <v>74.583145141601562</v>
      </c>
      <c r="J711" s="2">
        <v>150.11000061035159</v>
      </c>
      <c r="K711" s="2">
        <v>959.3499755859375</v>
      </c>
      <c r="L711" s="2">
        <v>5753.08984375</v>
      </c>
      <c r="M711" s="2">
        <v>1.072999954223633</v>
      </c>
      <c r="N711" s="3">
        <v>2581.070068359375</v>
      </c>
      <c r="O711" s="1">
        <f t="shared" si="147"/>
        <v>3.5830009544381092E-2</v>
      </c>
      <c r="P711" s="1">
        <f t="shared" si="135"/>
        <v>6.4118855525775231E-2</v>
      </c>
      <c r="Q711" s="1">
        <f t="shared" si="136"/>
        <v>0.13216371303239272</v>
      </c>
      <c r="R711" s="1">
        <f t="shared" si="137"/>
        <v>4.8027907882199461E-2</v>
      </c>
      <c r="S711" s="1">
        <f t="shared" si="138"/>
        <v>4.2489596158537646E-2</v>
      </c>
      <c r="T711" s="1">
        <f t="shared" si="139"/>
        <v>2.2181171166150149E-2</v>
      </c>
      <c r="U711" s="1">
        <f t="shared" si="140"/>
        <v>3.1529418570433343E-2</v>
      </c>
      <c r="V711" s="1">
        <f t="shared" si="141"/>
        <v>-2.861131976011011E-3</v>
      </c>
      <c r="W711" s="1">
        <f t="shared" si="142"/>
        <v>4.4170884433455848E-2</v>
      </c>
      <c r="X711" s="1">
        <f t="shared" si="143"/>
        <v>-1.0163058705151662E-2</v>
      </c>
      <c r="Y711" s="1">
        <f t="shared" si="144"/>
        <v>-4.8106798359326408E-3</v>
      </c>
      <c r="Z711" s="1">
        <f t="shared" si="145"/>
        <v>-6.4815633458819022E-3</v>
      </c>
      <c r="AA711" s="24">
        <f t="shared" si="146"/>
        <v>8.0730224980496423E-3</v>
      </c>
    </row>
    <row r="712" spans="1:27" x14ac:dyDescent="0.2">
      <c r="A712" s="18">
        <v>43038</v>
      </c>
      <c r="B712" s="1">
        <v>160.8612365722656</v>
      </c>
      <c r="C712" s="2">
        <v>80.634635925292969</v>
      </c>
      <c r="D712" s="2">
        <v>1110.849975585938</v>
      </c>
      <c r="E712" s="2">
        <v>1017.109985351562</v>
      </c>
      <c r="F712" s="2">
        <v>179.8699951171875</v>
      </c>
      <c r="G712" s="2">
        <v>198.3699951171875</v>
      </c>
      <c r="H712" s="2">
        <v>202.2204895019531</v>
      </c>
      <c r="I712" s="2">
        <v>74.106475830078125</v>
      </c>
      <c r="J712" s="2">
        <v>149.5299987792969</v>
      </c>
      <c r="K712" s="2">
        <v>964.04998779296875</v>
      </c>
      <c r="L712" s="2">
        <v>6130.52978515625</v>
      </c>
      <c r="M712" s="2">
        <v>1.075000047683716</v>
      </c>
      <c r="N712" s="3">
        <v>2572.830078125</v>
      </c>
      <c r="O712" s="1">
        <f t="shared" si="147"/>
        <v>2.2508727820607977E-2</v>
      </c>
      <c r="P712" s="1">
        <f t="shared" si="135"/>
        <v>9.5464824195556908E-4</v>
      </c>
      <c r="Q712" s="1">
        <f t="shared" si="136"/>
        <v>8.9922565540105914E-3</v>
      </c>
      <c r="R712" s="1">
        <f t="shared" si="137"/>
        <v>-2.1191972080973898E-3</v>
      </c>
      <c r="S712" s="1">
        <f t="shared" si="138"/>
        <v>1.1187262085393002E-2</v>
      </c>
      <c r="T712" s="1">
        <f t="shared" si="139"/>
        <v>-5.8634770387486768E-3</v>
      </c>
      <c r="U712" s="1">
        <f t="shared" si="140"/>
        <v>9.8087533122541704E-3</v>
      </c>
      <c r="V712" s="1">
        <f t="shared" si="141"/>
        <v>-6.3911130405998051E-3</v>
      </c>
      <c r="W712" s="1">
        <f t="shared" si="142"/>
        <v>-3.8638453713701892E-3</v>
      </c>
      <c r="X712" s="1">
        <f t="shared" si="143"/>
        <v>4.8991633154111813E-3</v>
      </c>
      <c r="Y712" s="1">
        <f t="shared" si="144"/>
        <v>6.5606474374164447E-2</v>
      </c>
      <c r="Z712" s="1">
        <f t="shared" si="145"/>
        <v>1.8640200796002926E-3</v>
      </c>
      <c r="AA712" s="24">
        <f t="shared" si="146"/>
        <v>-3.1924705707864209E-3</v>
      </c>
    </row>
    <row r="713" spans="1:27" x14ac:dyDescent="0.2">
      <c r="A713" s="18">
        <v>43039</v>
      </c>
      <c r="B713" s="1">
        <v>163.09967041015619</v>
      </c>
      <c r="C713" s="2">
        <v>79.952186584472656</v>
      </c>
      <c r="D713" s="2">
        <v>1105.280029296875</v>
      </c>
      <c r="E713" s="2">
        <v>1016.640014648438</v>
      </c>
      <c r="F713" s="2">
        <v>180.05999755859381</v>
      </c>
      <c r="G713" s="2">
        <v>196.42999267578119</v>
      </c>
      <c r="H713" s="2">
        <v>205.16688537597659</v>
      </c>
      <c r="I713" s="2">
        <v>73.590904235839844</v>
      </c>
      <c r="J713" s="2">
        <v>146.22999572753909</v>
      </c>
      <c r="K713" s="2">
        <v>980.54998779296875</v>
      </c>
      <c r="L713" s="2">
        <v>6468.39990234375</v>
      </c>
      <c r="M713" s="2">
        <v>1.123000025749207</v>
      </c>
      <c r="N713" s="3">
        <v>2575.260009765625</v>
      </c>
      <c r="O713" s="1">
        <f t="shared" si="147"/>
        <v>1.3915309154576727E-2</v>
      </c>
      <c r="P713" s="1">
        <f t="shared" si="135"/>
        <v>-8.4634764327898848E-3</v>
      </c>
      <c r="Q713" s="1">
        <f t="shared" si="136"/>
        <v>-5.0141300909017916E-3</v>
      </c>
      <c r="R713" s="1">
        <f t="shared" si="137"/>
        <v>-4.620647814814749E-4</v>
      </c>
      <c r="S713" s="1">
        <f t="shared" si="138"/>
        <v>1.0563320540621923E-3</v>
      </c>
      <c r="T713" s="1">
        <f t="shared" si="139"/>
        <v>-9.7797171404891969E-3</v>
      </c>
      <c r="U713" s="1">
        <f t="shared" si="140"/>
        <v>1.457021433030925E-2</v>
      </c>
      <c r="V713" s="1">
        <f t="shared" si="141"/>
        <v>-6.9571732896928085E-3</v>
      </c>
      <c r="W713" s="1">
        <f t="shared" si="142"/>
        <v>-2.2069170592508014E-2</v>
      </c>
      <c r="X713" s="1">
        <f t="shared" si="143"/>
        <v>1.7115295066570058E-2</v>
      </c>
      <c r="Y713" s="1">
        <f t="shared" si="144"/>
        <v>5.5112711140492099E-2</v>
      </c>
      <c r="Z713" s="1">
        <f t="shared" si="145"/>
        <v>4.4651140405915113E-2</v>
      </c>
      <c r="AA713" s="24">
        <f t="shared" si="146"/>
        <v>9.4445865713588262E-4</v>
      </c>
    </row>
    <row r="714" spans="1:27" x14ac:dyDescent="0.2">
      <c r="A714" s="18">
        <v>43040</v>
      </c>
      <c r="B714" s="1">
        <v>161.02525329589841</v>
      </c>
      <c r="C714" s="2">
        <v>79.952186584472656</v>
      </c>
      <c r="D714" s="2">
        <v>1103.680053710938</v>
      </c>
      <c r="E714" s="2">
        <v>1025.5</v>
      </c>
      <c r="F714" s="2">
        <v>182.6600036621094</v>
      </c>
      <c r="G714" s="2">
        <v>198</v>
      </c>
      <c r="H714" s="2">
        <v>205.55378723144531</v>
      </c>
      <c r="I714" s="2">
        <v>74.738800048828125</v>
      </c>
      <c r="J714" s="2">
        <v>142.6300048828125</v>
      </c>
      <c r="K714" s="2">
        <v>999.54998779296875</v>
      </c>
      <c r="L714" s="2">
        <v>6767.31005859375</v>
      </c>
      <c r="M714" s="2">
        <v>1.138000011444092</v>
      </c>
      <c r="N714" s="3">
        <v>2579.360107421875</v>
      </c>
      <c r="O714" s="1">
        <f t="shared" si="147"/>
        <v>-1.2718708192610895E-2</v>
      </c>
      <c r="P714" s="1">
        <f t="shared" si="135"/>
        <v>0</v>
      </c>
      <c r="Q714" s="1">
        <f t="shared" si="136"/>
        <v>-1.4475748620509377E-3</v>
      </c>
      <c r="R714" s="1">
        <f t="shared" si="137"/>
        <v>8.7149681538218893E-3</v>
      </c>
      <c r="S714" s="1">
        <f t="shared" si="138"/>
        <v>1.4439665326939188E-2</v>
      </c>
      <c r="T714" s="1">
        <f t="shared" si="139"/>
        <v>7.9927067289067288E-3</v>
      </c>
      <c r="U714" s="1">
        <f t="shared" si="140"/>
        <v>1.8857909489617963E-3</v>
      </c>
      <c r="V714" s="1">
        <f t="shared" si="141"/>
        <v>1.5598338203721029E-2</v>
      </c>
      <c r="W714" s="1">
        <f t="shared" si="142"/>
        <v>-2.4618689392798876E-2</v>
      </c>
      <c r="X714" s="1">
        <f t="shared" si="143"/>
        <v>1.9376880563494181E-2</v>
      </c>
      <c r="Y714" s="1">
        <f t="shared" si="144"/>
        <v>4.6210834327310657E-2</v>
      </c>
      <c r="Z714" s="1">
        <f t="shared" si="145"/>
        <v>1.3357066207436485E-2</v>
      </c>
      <c r="AA714" s="24">
        <f t="shared" si="146"/>
        <v>1.5921101716727115E-3</v>
      </c>
    </row>
    <row r="715" spans="1:27" x14ac:dyDescent="0.2">
      <c r="A715" s="18">
        <v>43041</v>
      </c>
      <c r="B715" s="1">
        <v>162.20237731933591</v>
      </c>
      <c r="C715" s="2">
        <v>80.788429260253906</v>
      </c>
      <c r="D715" s="2">
        <v>1094.219970703125</v>
      </c>
      <c r="E715" s="2">
        <v>1025.579956054688</v>
      </c>
      <c r="F715" s="2">
        <v>178.91999816894531</v>
      </c>
      <c r="G715" s="2">
        <v>199.32000732421881</v>
      </c>
      <c r="H715" s="2">
        <v>204.30381774902341</v>
      </c>
      <c r="I715" s="2">
        <v>74.349678039550781</v>
      </c>
      <c r="J715" s="2">
        <v>144.8999938964844</v>
      </c>
      <c r="K715" s="2">
        <v>995.4000244140625</v>
      </c>
      <c r="L715" s="2">
        <v>7078.5</v>
      </c>
      <c r="M715" s="2">
        <v>1.138000011444092</v>
      </c>
      <c r="N715" s="3">
        <v>2579.85009765625</v>
      </c>
      <c r="O715" s="1">
        <f t="shared" si="147"/>
        <v>7.3101827157162624E-3</v>
      </c>
      <c r="P715" s="1">
        <f t="shared" si="135"/>
        <v>1.0459284623788534E-2</v>
      </c>
      <c r="Q715" s="1">
        <f t="shared" si="136"/>
        <v>-8.5713998146519366E-3</v>
      </c>
      <c r="R715" s="1">
        <f t="shared" si="137"/>
        <v>7.7967873903350693E-5</v>
      </c>
      <c r="S715" s="1">
        <f t="shared" si="138"/>
        <v>-2.0475229487471602E-2</v>
      </c>
      <c r="T715" s="1">
        <f t="shared" si="139"/>
        <v>6.6667036576706362E-3</v>
      </c>
      <c r="U715" s="1">
        <f t="shared" si="140"/>
        <v>-6.0809849298202323E-3</v>
      </c>
      <c r="V715" s="1">
        <f t="shared" si="141"/>
        <v>-5.2064256988756386E-3</v>
      </c>
      <c r="W715" s="1">
        <f t="shared" si="142"/>
        <v>1.5915227763870332E-2</v>
      </c>
      <c r="X715" s="1">
        <f t="shared" si="143"/>
        <v>-4.1518317538770111E-3</v>
      </c>
      <c r="Y715" s="1">
        <f t="shared" si="144"/>
        <v>4.5984288988070388E-2</v>
      </c>
      <c r="Z715" s="1">
        <f t="shared" si="145"/>
        <v>0</v>
      </c>
      <c r="AA715" s="24">
        <f t="shared" si="146"/>
        <v>1.8996581088659426E-4</v>
      </c>
    </row>
    <row r="716" spans="1:27" x14ac:dyDescent="0.2">
      <c r="A716" s="18">
        <v>43042</v>
      </c>
      <c r="B716" s="1">
        <v>166.43809509277341</v>
      </c>
      <c r="C716" s="2">
        <v>80.874931335449219</v>
      </c>
      <c r="D716" s="2">
        <v>1111.599975585938</v>
      </c>
      <c r="E716" s="2">
        <v>1032.47998046875</v>
      </c>
      <c r="F716" s="2">
        <v>178.91999816894531</v>
      </c>
      <c r="G716" s="2">
        <v>200.00999450683591</v>
      </c>
      <c r="H716" s="2">
        <v>207.0319519042969</v>
      </c>
      <c r="I716" s="2">
        <v>74.349678039550781</v>
      </c>
      <c r="J716" s="2">
        <v>149.9700012207031</v>
      </c>
      <c r="K716" s="2">
        <v>992.9000244140625</v>
      </c>
      <c r="L716" s="2">
        <v>7207.759765625</v>
      </c>
      <c r="M716" s="2">
        <v>1.1480000019073491</v>
      </c>
      <c r="N716" s="3">
        <v>2587.840087890625</v>
      </c>
      <c r="O716" s="1">
        <f t="shared" si="147"/>
        <v>2.6113783555085757E-2</v>
      </c>
      <c r="P716" s="1">
        <f t="shared" si="135"/>
        <v>1.0707235675624371E-3</v>
      </c>
      <c r="Q716" s="1">
        <f t="shared" si="136"/>
        <v>1.5883465252096274E-2</v>
      </c>
      <c r="R716" s="1">
        <f t="shared" si="137"/>
        <v>6.7279244034816887E-3</v>
      </c>
      <c r="S716" s="1">
        <f t="shared" si="138"/>
        <v>0</v>
      </c>
      <c r="T716" s="1">
        <f t="shared" si="139"/>
        <v>3.4617055853041201E-3</v>
      </c>
      <c r="U716" s="1">
        <f t="shared" si="140"/>
        <v>1.3353319508815353E-2</v>
      </c>
      <c r="V716" s="1">
        <f t="shared" si="141"/>
        <v>0</v>
      </c>
      <c r="W716" s="1">
        <f t="shared" si="142"/>
        <v>3.4989700053684514E-2</v>
      </c>
      <c r="X716" s="1">
        <f t="shared" si="143"/>
        <v>-2.5115530828639931E-3</v>
      </c>
      <c r="Y716" s="1">
        <f t="shared" si="144"/>
        <v>1.826089787737506E-2</v>
      </c>
      <c r="Z716" s="1">
        <f t="shared" si="145"/>
        <v>8.787337752806712E-3</v>
      </c>
      <c r="AA716" s="24">
        <f t="shared" si="146"/>
        <v>3.0970753849743904E-3</v>
      </c>
    </row>
    <row r="717" spans="1:27" x14ac:dyDescent="0.2">
      <c r="A717" s="18">
        <v>43045</v>
      </c>
      <c r="B717" s="1">
        <v>168.12660217285159</v>
      </c>
      <c r="C717" s="2">
        <v>81.192138671875</v>
      </c>
      <c r="D717" s="2">
        <v>1120.660034179688</v>
      </c>
      <c r="E717" s="2">
        <v>1025.900024414062</v>
      </c>
      <c r="F717" s="2">
        <v>180.16999816894531</v>
      </c>
      <c r="G717" s="2">
        <v>200.1300048828125</v>
      </c>
      <c r="H717" s="2">
        <v>207.9645080566406</v>
      </c>
      <c r="I717" s="2">
        <v>74.777717590332031</v>
      </c>
      <c r="J717" s="2">
        <v>148.97999572753909</v>
      </c>
      <c r="K717" s="2">
        <v>996.5</v>
      </c>
      <c r="L717" s="2">
        <v>7022.759765625</v>
      </c>
      <c r="M717" s="2">
        <v>1.157999992370605</v>
      </c>
      <c r="N717" s="3">
        <v>2591.1298828125</v>
      </c>
      <c r="O717" s="1">
        <f t="shared" si="147"/>
        <v>1.0144955571241177E-2</v>
      </c>
      <c r="P717" s="1">
        <f t="shared" si="135"/>
        <v>3.9221960524464805E-3</v>
      </c>
      <c r="Q717" s="1">
        <f t="shared" si="136"/>
        <v>8.1504667081109261E-3</v>
      </c>
      <c r="R717" s="1">
        <f t="shared" si="137"/>
        <v>-6.3729623616534115E-3</v>
      </c>
      <c r="S717" s="1">
        <f t="shared" si="138"/>
        <v>6.9863626916633059E-3</v>
      </c>
      <c r="T717" s="1">
        <f t="shared" si="139"/>
        <v>6.0002189526819905E-4</v>
      </c>
      <c r="U717" s="1">
        <f t="shared" si="140"/>
        <v>4.5044068983843832E-3</v>
      </c>
      <c r="V717" s="1">
        <f t="shared" si="141"/>
        <v>5.7571137100762559E-3</v>
      </c>
      <c r="W717" s="1">
        <f t="shared" si="142"/>
        <v>-6.6013568387391919E-3</v>
      </c>
      <c r="X717" s="1">
        <f t="shared" si="143"/>
        <v>3.6257180958998436E-3</v>
      </c>
      <c r="Y717" s="1">
        <f t="shared" si="144"/>
        <v>-2.5666782192477533E-2</v>
      </c>
      <c r="Z717" s="1">
        <f t="shared" si="145"/>
        <v>8.7107930719874105E-3</v>
      </c>
      <c r="AA717" s="24">
        <f t="shared" si="146"/>
        <v>1.2712512404724485E-3</v>
      </c>
    </row>
    <row r="718" spans="1:27" x14ac:dyDescent="0.2">
      <c r="A718" s="18">
        <v>43046</v>
      </c>
      <c r="B718" s="1">
        <v>168.6669006347656</v>
      </c>
      <c r="C718" s="2">
        <v>80.9998779296875</v>
      </c>
      <c r="D718" s="2">
        <v>1123.170043945312</v>
      </c>
      <c r="E718" s="2">
        <v>1033.329956054688</v>
      </c>
      <c r="F718" s="2">
        <v>180.25</v>
      </c>
      <c r="G718" s="2">
        <v>195.88999938964841</v>
      </c>
      <c r="H718" s="2">
        <v>210.34538269042969</v>
      </c>
      <c r="I718" s="2">
        <v>75.799125671386719</v>
      </c>
      <c r="J718" s="2">
        <v>151.30999755859381</v>
      </c>
      <c r="K718" s="2">
        <v>995.5</v>
      </c>
      <c r="L718" s="2">
        <v>7144.3798828125</v>
      </c>
      <c r="M718" s="2">
        <v>1.187999963760376</v>
      </c>
      <c r="N718" s="3">
        <v>2590.639892578125</v>
      </c>
      <c r="O718" s="1">
        <f t="shared" si="147"/>
        <v>3.2136405240530408E-3</v>
      </c>
      <c r="P718" s="1">
        <f t="shared" si="135"/>
        <v>-2.3679723841798506E-3</v>
      </c>
      <c r="Q718" s="1">
        <f t="shared" si="136"/>
        <v>2.23976022082506E-3</v>
      </c>
      <c r="R718" s="1">
        <f t="shared" si="137"/>
        <v>7.2423544827084907E-3</v>
      </c>
      <c r="S718" s="1">
        <f t="shared" si="138"/>
        <v>4.4403525485781081E-4</v>
      </c>
      <c r="T718" s="1">
        <f t="shared" si="139"/>
        <v>-2.1186255882254423E-2</v>
      </c>
      <c r="U718" s="1">
        <f t="shared" si="140"/>
        <v>1.1448466163950677E-2</v>
      </c>
      <c r="V718" s="1">
        <f t="shared" si="141"/>
        <v>1.3659257248936685E-2</v>
      </c>
      <c r="W718" s="1">
        <f t="shared" si="142"/>
        <v>1.5639695918074237E-2</v>
      </c>
      <c r="X718" s="1">
        <f t="shared" si="143"/>
        <v>-1.0035122930256435E-3</v>
      </c>
      <c r="Y718" s="1">
        <f t="shared" si="144"/>
        <v>1.7317994812068971E-2</v>
      </c>
      <c r="Z718" s="1">
        <f t="shared" si="145"/>
        <v>2.5906711215391676E-2</v>
      </c>
      <c r="AA718" s="24">
        <f t="shared" si="146"/>
        <v>-1.8910292286977715E-4</v>
      </c>
    </row>
    <row r="719" spans="1:27" x14ac:dyDescent="0.2">
      <c r="A719" s="18">
        <v>43047</v>
      </c>
      <c r="B719" s="1">
        <v>170.04669189453119</v>
      </c>
      <c r="C719" s="2">
        <v>81.27862548828125</v>
      </c>
      <c r="D719" s="2">
        <v>1132.880004882812</v>
      </c>
      <c r="E719" s="2">
        <v>1039.849975585938</v>
      </c>
      <c r="F719" s="2">
        <v>179.55999755859381</v>
      </c>
      <c r="G719" s="2">
        <v>196.44000244140619</v>
      </c>
      <c r="H719" s="2">
        <v>207.49822998046881</v>
      </c>
      <c r="I719" s="2">
        <v>76.713531494140625</v>
      </c>
      <c r="J719" s="2">
        <v>147.3999938964844</v>
      </c>
      <c r="K719" s="2">
        <v>1017.200012207031</v>
      </c>
      <c r="L719" s="2">
        <v>7459.68994140625</v>
      </c>
      <c r="M719" s="2">
        <v>1.195000052452087</v>
      </c>
      <c r="N719" s="3">
        <v>2594.3798828125</v>
      </c>
      <c r="O719" s="1">
        <f t="shared" si="147"/>
        <v>8.1805692437155741E-3</v>
      </c>
      <c r="P719" s="1">
        <f t="shared" si="135"/>
        <v>3.4413330701030809E-3</v>
      </c>
      <c r="Q719" s="1">
        <f t="shared" si="136"/>
        <v>8.6451388103196969E-3</v>
      </c>
      <c r="R719" s="1">
        <f t="shared" si="137"/>
        <v>6.3097169428281141E-3</v>
      </c>
      <c r="S719" s="1">
        <f t="shared" si="138"/>
        <v>-3.8280301881065126E-3</v>
      </c>
      <c r="T719" s="1">
        <f t="shared" si="139"/>
        <v>2.807713785652588E-3</v>
      </c>
      <c r="U719" s="1">
        <f t="shared" si="140"/>
        <v>-1.3535608310219494E-2</v>
      </c>
      <c r="V719" s="1">
        <f t="shared" si="141"/>
        <v>1.2063540504650971E-2</v>
      </c>
      <c r="W719" s="1">
        <f t="shared" si="142"/>
        <v>-2.5841013318338546E-2</v>
      </c>
      <c r="X719" s="1">
        <f t="shared" si="143"/>
        <v>2.1798103673561942E-2</v>
      </c>
      <c r="Y719" s="1">
        <f t="shared" si="144"/>
        <v>4.413399955849262E-2</v>
      </c>
      <c r="Z719" s="1">
        <f t="shared" si="145"/>
        <v>5.8923307283222925E-3</v>
      </c>
      <c r="AA719" s="24">
        <f t="shared" si="146"/>
        <v>1.4436550000984649E-3</v>
      </c>
    </row>
    <row r="720" spans="1:27" x14ac:dyDescent="0.2">
      <c r="A720" s="18">
        <v>43048</v>
      </c>
      <c r="B720" s="1">
        <v>169.69935607910159</v>
      </c>
      <c r="C720" s="2">
        <v>80.826858520507812</v>
      </c>
      <c r="D720" s="2">
        <v>1129.130004882812</v>
      </c>
      <c r="E720" s="2">
        <v>1031.260009765625</v>
      </c>
      <c r="F720" s="2">
        <v>179.30000305175781</v>
      </c>
      <c r="G720" s="2">
        <v>193.8999938964844</v>
      </c>
      <c r="H720" s="2">
        <v>203.6887512207031</v>
      </c>
      <c r="I720" s="2">
        <v>77.248565673828125</v>
      </c>
      <c r="J720" s="2">
        <v>148.16999816894531</v>
      </c>
      <c r="K720" s="2">
        <v>1005.799987792969</v>
      </c>
      <c r="L720" s="2">
        <v>7143.580078125</v>
      </c>
      <c r="M720" s="2">
        <v>1.202999949455261</v>
      </c>
      <c r="N720" s="3">
        <v>2584.6201171875</v>
      </c>
      <c r="O720" s="1">
        <f t="shared" si="147"/>
        <v>-2.0425908411381144E-3</v>
      </c>
      <c r="P720" s="1">
        <f t="shared" si="135"/>
        <v>-5.5582505862943332E-3</v>
      </c>
      <c r="Q720" s="1">
        <f t="shared" si="136"/>
        <v>-3.3101475741801334E-3</v>
      </c>
      <c r="R720" s="1">
        <f t="shared" si="137"/>
        <v>-8.2607741712670268E-3</v>
      </c>
      <c r="S720" s="1">
        <f t="shared" si="138"/>
        <v>-1.4479533881212037E-3</v>
      </c>
      <c r="T720" s="1">
        <f t="shared" si="139"/>
        <v>-1.2930200129066982E-2</v>
      </c>
      <c r="U720" s="1">
        <f t="shared" si="140"/>
        <v>-1.8359090388984423E-2</v>
      </c>
      <c r="V720" s="1">
        <f t="shared" si="141"/>
        <v>6.9744433513450055E-3</v>
      </c>
      <c r="W720" s="1">
        <f t="shared" si="142"/>
        <v>5.2239097988135974E-3</v>
      </c>
      <c r="X720" s="1">
        <f t="shared" si="143"/>
        <v>-1.120725941531131E-2</v>
      </c>
      <c r="Y720" s="1">
        <f t="shared" si="144"/>
        <v>-4.2375737566065497E-2</v>
      </c>
      <c r="Z720" s="1">
        <f t="shared" si="145"/>
        <v>6.6944741858032675E-3</v>
      </c>
      <c r="AA720" s="24">
        <f t="shared" si="146"/>
        <v>-3.7618876440020932E-3</v>
      </c>
    </row>
    <row r="721" spans="1:27" x14ac:dyDescent="0.2">
      <c r="A721" s="18">
        <v>43049</v>
      </c>
      <c r="B721" s="1">
        <v>169.13768005371091</v>
      </c>
      <c r="C721" s="2">
        <v>80.61541748046875</v>
      </c>
      <c r="D721" s="2">
        <v>1125.349975585938</v>
      </c>
      <c r="E721" s="2">
        <v>1028.069946289062</v>
      </c>
      <c r="F721" s="2">
        <v>178.46000671386719</v>
      </c>
      <c r="G721" s="2">
        <v>192.02000427246091</v>
      </c>
      <c r="H721" s="2">
        <v>214.42277526855469</v>
      </c>
      <c r="I721" s="2">
        <v>76.538444519042969</v>
      </c>
      <c r="J721" s="2">
        <v>148.74000549316409</v>
      </c>
      <c r="K721" s="2">
        <v>994.5</v>
      </c>
      <c r="L721" s="2">
        <v>6618.14013671875</v>
      </c>
      <c r="M721" s="2">
        <v>1.200000047683716</v>
      </c>
      <c r="N721" s="3">
        <v>2582.300048828125</v>
      </c>
      <c r="O721" s="1">
        <f t="shared" si="147"/>
        <v>-3.3098300333495034E-3</v>
      </c>
      <c r="P721" s="1">
        <f t="shared" si="135"/>
        <v>-2.6159749854117731E-3</v>
      </c>
      <c r="Q721" s="1">
        <f t="shared" si="136"/>
        <v>-3.3477361158836816E-3</v>
      </c>
      <c r="R721" s="1">
        <f t="shared" si="137"/>
        <v>-3.0933648608055808E-3</v>
      </c>
      <c r="S721" s="1">
        <f t="shared" si="138"/>
        <v>-4.6848651622618531E-3</v>
      </c>
      <c r="T721" s="1">
        <f t="shared" si="139"/>
        <v>-9.6956662362100987E-3</v>
      </c>
      <c r="U721" s="1">
        <f t="shared" si="140"/>
        <v>5.2698168080086871E-2</v>
      </c>
      <c r="V721" s="1">
        <f t="shared" si="141"/>
        <v>-9.1926775415294149E-3</v>
      </c>
      <c r="W721" s="1">
        <f t="shared" si="142"/>
        <v>3.8469820561706225E-3</v>
      </c>
      <c r="X721" s="1">
        <f t="shared" si="143"/>
        <v>-1.1234825939662851E-2</v>
      </c>
      <c r="Y721" s="1">
        <f t="shared" si="144"/>
        <v>-7.3554147312668516E-2</v>
      </c>
      <c r="Z721" s="1">
        <f t="shared" si="145"/>
        <v>-2.493684037894961E-3</v>
      </c>
      <c r="AA721" s="24">
        <f t="shared" si="146"/>
        <v>-8.9764385255175494E-4</v>
      </c>
    </row>
    <row r="722" spans="1:27" x14ac:dyDescent="0.2">
      <c r="A722" s="18">
        <v>43052</v>
      </c>
      <c r="B722" s="1">
        <v>168.4598693847656</v>
      </c>
      <c r="C722" s="2">
        <v>80.673080444335938</v>
      </c>
      <c r="D722" s="2">
        <v>1129.170043945312</v>
      </c>
      <c r="E722" s="2">
        <v>1025.75</v>
      </c>
      <c r="F722" s="2">
        <v>178.77000427246091</v>
      </c>
      <c r="G722" s="2">
        <v>195.08000183105469</v>
      </c>
      <c r="H722" s="2">
        <v>210.94068908691409</v>
      </c>
      <c r="I722" s="2">
        <v>75.594841003417969</v>
      </c>
      <c r="J722" s="2">
        <v>148.0299987792969</v>
      </c>
      <c r="K722" s="2">
        <v>991.0999755859375</v>
      </c>
      <c r="L722" s="2">
        <v>6559.490234375</v>
      </c>
      <c r="M722" s="2">
        <v>1.184999942779541</v>
      </c>
      <c r="N722" s="3">
        <v>2584.840087890625</v>
      </c>
      <c r="O722" s="1">
        <f t="shared" si="147"/>
        <v>-4.0074492492155889E-3</v>
      </c>
      <c r="P722" s="1">
        <f t="shared" si="135"/>
        <v>7.1528456552560904E-4</v>
      </c>
      <c r="Q722" s="1">
        <f t="shared" si="136"/>
        <v>3.3945603076812603E-3</v>
      </c>
      <c r="R722" s="1">
        <f t="shared" si="137"/>
        <v>-2.2566035486555336E-3</v>
      </c>
      <c r="S722" s="1">
        <f t="shared" si="138"/>
        <v>1.7370701946164413E-3</v>
      </c>
      <c r="T722" s="1">
        <f t="shared" si="139"/>
        <v>1.5935826947758525E-2</v>
      </c>
      <c r="U722" s="1">
        <f t="shared" si="140"/>
        <v>-1.6239348535991294E-2</v>
      </c>
      <c r="V722" s="1">
        <f t="shared" si="141"/>
        <v>-1.2328490885260002E-2</v>
      </c>
      <c r="W722" s="1">
        <f t="shared" si="142"/>
        <v>-4.7734751085498628E-3</v>
      </c>
      <c r="X722" s="1">
        <f t="shared" si="143"/>
        <v>-3.4188279678858402E-3</v>
      </c>
      <c r="Y722" s="1">
        <f t="shared" si="144"/>
        <v>-8.8619916067278481E-3</v>
      </c>
      <c r="Z722" s="1">
        <f t="shared" si="145"/>
        <v>-1.250008692343707E-2</v>
      </c>
      <c r="AA722" s="24">
        <f t="shared" si="146"/>
        <v>9.8363436257242753E-4</v>
      </c>
    </row>
    <row r="723" spans="1:27" x14ac:dyDescent="0.2">
      <c r="A723" s="18">
        <v>43053</v>
      </c>
      <c r="B723" s="1">
        <v>165.91313171386719</v>
      </c>
      <c r="C723" s="2">
        <v>80.788429260253906</v>
      </c>
      <c r="D723" s="2">
        <v>1136.839965820312</v>
      </c>
      <c r="E723" s="2">
        <v>1026</v>
      </c>
      <c r="F723" s="2">
        <v>178.07000732421881</v>
      </c>
      <c r="G723" s="2">
        <v>195.71000671386719</v>
      </c>
      <c r="H723" s="2">
        <v>212.4783630371094</v>
      </c>
      <c r="I723" s="2">
        <v>73.980010986328125</v>
      </c>
      <c r="J723" s="2">
        <v>147.82000732421881</v>
      </c>
      <c r="K723" s="2">
        <v>986.95001220703125</v>
      </c>
      <c r="L723" s="2">
        <v>6635.75</v>
      </c>
      <c r="M723" s="2">
        <v>1.2400000095367429</v>
      </c>
      <c r="N723" s="3">
        <v>2578.8701171875</v>
      </c>
      <c r="O723" s="1">
        <f t="shared" si="147"/>
        <v>-1.5117770660747709E-2</v>
      </c>
      <c r="P723" s="1">
        <f t="shared" si="135"/>
        <v>1.429830313688818E-3</v>
      </c>
      <c r="Q723" s="1">
        <f t="shared" si="136"/>
        <v>6.7925304219029758E-3</v>
      </c>
      <c r="R723" s="1">
        <f t="shared" si="137"/>
        <v>2.4372410431383607E-4</v>
      </c>
      <c r="S723" s="1">
        <f t="shared" si="138"/>
        <v>-3.9156286374264493E-3</v>
      </c>
      <c r="T723" s="1">
        <f t="shared" si="139"/>
        <v>3.229469330014112E-3</v>
      </c>
      <c r="U723" s="1">
        <f t="shared" si="140"/>
        <v>7.2896033328200271E-3</v>
      </c>
      <c r="V723" s="1">
        <f t="shared" si="141"/>
        <v>-2.1361643144627185E-2</v>
      </c>
      <c r="W723" s="1">
        <f t="shared" si="142"/>
        <v>-1.4185736459484399E-3</v>
      </c>
      <c r="X723" s="1">
        <f t="shared" si="143"/>
        <v>-4.1872298265901442E-3</v>
      </c>
      <c r="Y723" s="1">
        <f t="shared" si="144"/>
        <v>1.1625867697059977E-2</v>
      </c>
      <c r="Z723" s="1">
        <f t="shared" si="145"/>
        <v>4.6413560686082045E-2</v>
      </c>
      <c r="AA723" s="24">
        <f t="shared" si="146"/>
        <v>-2.3096092988857952E-3</v>
      </c>
    </row>
    <row r="724" spans="1:27" x14ac:dyDescent="0.2">
      <c r="A724" s="18">
        <v>43054</v>
      </c>
      <c r="B724" s="1">
        <v>163.72471618652341</v>
      </c>
      <c r="C724" s="2">
        <v>80.1605224609375</v>
      </c>
      <c r="D724" s="2">
        <v>1126.68994140625</v>
      </c>
      <c r="E724" s="2">
        <v>1020.909973144531</v>
      </c>
      <c r="F724" s="2">
        <v>177.94999694824219</v>
      </c>
      <c r="G724" s="2">
        <v>192.1199951171875</v>
      </c>
      <c r="H724" s="2">
        <v>208.31169128417969</v>
      </c>
      <c r="I724" s="2">
        <v>72.8905029296875</v>
      </c>
      <c r="J724" s="2">
        <v>148.6600036621094</v>
      </c>
      <c r="K724" s="2">
        <v>986.5</v>
      </c>
      <c r="L724" s="2">
        <v>7315.5400390625</v>
      </c>
      <c r="M724" s="2">
        <v>1.2300000190734861</v>
      </c>
      <c r="N724" s="3">
        <v>2564.6201171875</v>
      </c>
      <c r="O724" s="1">
        <f t="shared" si="147"/>
        <v>-1.3190128501208154E-2</v>
      </c>
      <c r="P724" s="1">
        <f t="shared" si="135"/>
        <v>-7.7722367555093097E-3</v>
      </c>
      <c r="Q724" s="1">
        <f t="shared" si="136"/>
        <v>-8.9282790183560223E-3</v>
      </c>
      <c r="R724" s="1">
        <f t="shared" si="137"/>
        <v>-4.9610398201451744E-3</v>
      </c>
      <c r="S724" s="1">
        <f t="shared" si="138"/>
        <v>-6.7395053091734436E-4</v>
      </c>
      <c r="T724" s="1">
        <f t="shared" si="139"/>
        <v>-1.8343526000325405E-2</v>
      </c>
      <c r="U724" s="1">
        <f t="shared" si="140"/>
        <v>-1.9609863768585201E-2</v>
      </c>
      <c r="V724" s="1">
        <f t="shared" si="141"/>
        <v>-1.4727059946530341E-2</v>
      </c>
      <c r="W724" s="1">
        <f t="shared" si="142"/>
        <v>5.6825618743761019E-3</v>
      </c>
      <c r="X724" s="1">
        <f t="shared" si="143"/>
        <v>-4.5596251225021867E-4</v>
      </c>
      <c r="Y724" s="1">
        <f t="shared" si="144"/>
        <v>0.10244358799871911</v>
      </c>
      <c r="Z724" s="1">
        <f t="shared" si="145"/>
        <v>-8.0645083760868541E-3</v>
      </c>
      <c r="AA724" s="24">
        <f t="shared" si="146"/>
        <v>-5.5256757232663434E-3</v>
      </c>
    </row>
    <row r="725" spans="1:27" x14ac:dyDescent="0.2">
      <c r="A725" s="18">
        <v>43055</v>
      </c>
      <c r="B725" s="1">
        <v>165.68077087402341</v>
      </c>
      <c r="C725" s="2">
        <v>80.373031616210938</v>
      </c>
      <c r="D725" s="2">
        <v>1137.2900390625</v>
      </c>
      <c r="E725" s="2">
        <v>1032.5</v>
      </c>
      <c r="F725" s="2">
        <v>179.5899963378906</v>
      </c>
      <c r="G725" s="2">
        <v>195.50999450683591</v>
      </c>
      <c r="H725" s="2">
        <v>209.92877197265619</v>
      </c>
      <c r="I725" s="2">
        <v>73.902191162109375</v>
      </c>
      <c r="J725" s="2">
        <v>147.94000244140619</v>
      </c>
      <c r="K725" s="2">
        <v>986.25</v>
      </c>
      <c r="L725" s="2">
        <v>7871.68994140625</v>
      </c>
      <c r="M725" s="2">
        <v>1.2300000190734861</v>
      </c>
      <c r="N725" s="3">
        <v>2585.639892578125</v>
      </c>
      <c r="O725" s="1">
        <f t="shared" si="147"/>
        <v>1.1947216847037145E-2</v>
      </c>
      <c r="P725" s="1">
        <f t="shared" ref="P725:P788" si="148">(C725/C724)-1</f>
        <v>2.6510450374994665E-3</v>
      </c>
      <c r="Q725" s="1">
        <f t="shared" ref="Q725:Q788" si="149">(D725/D724)-1</f>
        <v>9.4081763462090517E-3</v>
      </c>
      <c r="R725" s="1">
        <f t="shared" ref="R725:R788" si="150">(E725/E724)-1</f>
        <v>1.1352643387124717E-2</v>
      </c>
      <c r="S725" s="1">
        <f t="shared" ref="S725:S788" si="151">(F725/F724)-1</f>
        <v>9.2160686584636942E-3</v>
      </c>
      <c r="T725" s="1">
        <f t="shared" ref="T725:T788" si="152">(G725/G724)-1</f>
        <v>1.7645219007946578E-2</v>
      </c>
      <c r="U725" s="1">
        <f t="shared" ref="U725:U788" si="153">(H725/H724)-1</f>
        <v>7.7627937179507445E-3</v>
      </c>
      <c r="V725" s="1">
        <f t="shared" ref="V725:V788" si="154">(I725/I724)-1</f>
        <v>1.3879561695407494E-2</v>
      </c>
      <c r="W725" s="1">
        <f t="shared" ref="W725:W788" si="155">(J725/J724)-1</f>
        <v>-4.8432746062599952E-3</v>
      </c>
      <c r="X725" s="1">
        <f t="shared" ref="X725:X788" si="156">(K725/K724)-1</f>
        <v>-2.5342118601112684E-4</v>
      </c>
      <c r="Y725" s="1">
        <f t="shared" ref="Y725:Y788" si="157">(L725/L724)-1</f>
        <v>7.6023082284301324E-2</v>
      </c>
      <c r="Z725" s="1">
        <f t="shared" ref="Z725:Z788" si="158">(M725/M724)-1</f>
        <v>0</v>
      </c>
      <c r="AA725" s="24">
        <f t="shared" ref="AA725:AA788" si="159">(N725/N724)-1</f>
        <v>8.1960580632411961E-3</v>
      </c>
    </row>
    <row r="726" spans="1:27" x14ac:dyDescent="0.2">
      <c r="A726" s="18">
        <v>43056</v>
      </c>
      <c r="B726" s="1">
        <v>164.76084899902341</v>
      </c>
      <c r="C726" s="2">
        <v>79.600227355957031</v>
      </c>
      <c r="D726" s="2">
        <v>1129.880004882812</v>
      </c>
      <c r="E726" s="2">
        <v>1019.090026855469</v>
      </c>
      <c r="F726" s="2">
        <v>179</v>
      </c>
      <c r="G726" s="2">
        <v>193.19999694824219</v>
      </c>
      <c r="H726" s="2">
        <v>209.68074035644531</v>
      </c>
      <c r="I726" s="2">
        <v>73.19207763671875</v>
      </c>
      <c r="J726" s="2">
        <v>147.4100036621094</v>
      </c>
      <c r="K726" s="2">
        <v>994.29998779296875</v>
      </c>
      <c r="L726" s="2">
        <v>7708.990234375</v>
      </c>
      <c r="M726" s="2">
        <v>1.2400000095367429</v>
      </c>
      <c r="N726" s="3">
        <v>2578.85009765625</v>
      </c>
      <c r="O726" s="1">
        <f t="shared" si="147"/>
        <v>-5.5523756326524287E-3</v>
      </c>
      <c r="P726" s="1">
        <f t="shared" si="148"/>
        <v>-9.615218496972E-3</v>
      </c>
      <c r="Q726" s="1">
        <f t="shared" si="149"/>
        <v>-6.515518403551912E-3</v>
      </c>
      <c r="R726" s="1">
        <f t="shared" si="150"/>
        <v>-1.2987867452330271E-2</v>
      </c>
      <c r="S726" s="1">
        <f t="shared" si="151"/>
        <v>-3.2852405474775859E-3</v>
      </c>
      <c r="T726" s="1">
        <f t="shared" si="152"/>
        <v>-1.1815240261351168E-2</v>
      </c>
      <c r="U726" s="1">
        <f t="shared" si="153"/>
        <v>-1.181503678034157E-3</v>
      </c>
      <c r="V726" s="1">
        <f t="shared" si="154"/>
        <v>-9.6088291053907371E-3</v>
      </c>
      <c r="W726" s="1">
        <f t="shared" si="155"/>
        <v>-3.5825251490495535E-3</v>
      </c>
      <c r="X726" s="1">
        <f t="shared" si="156"/>
        <v>8.162218294518464E-3</v>
      </c>
      <c r="Y726" s="1">
        <f t="shared" si="157"/>
        <v>-2.0668967939835303E-2</v>
      </c>
      <c r="Z726" s="1">
        <f t="shared" si="158"/>
        <v>8.1300734212910175E-3</v>
      </c>
      <c r="AA726" s="24">
        <f t="shared" si="159"/>
        <v>-2.6259630899742037E-3</v>
      </c>
    </row>
    <row r="727" spans="1:27" x14ac:dyDescent="0.2">
      <c r="A727" s="18">
        <v>43059</v>
      </c>
      <c r="B727" s="1">
        <v>164.59625244140619</v>
      </c>
      <c r="C727" s="2">
        <v>79.725799560546875</v>
      </c>
      <c r="D727" s="2">
        <v>1126.31005859375</v>
      </c>
      <c r="E727" s="2">
        <v>1018.380004882812</v>
      </c>
      <c r="F727" s="2">
        <v>178.74000549316409</v>
      </c>
      <c r="G727" s="2">
        <v>194.1000061035156</v>
      </c>
      <c r="H727" s="2">
        <v>212.37913513183591</v>
      </c>
      <c r="I727" s="2">
        <v>72.579216003417969</v>
      </c>
      <c r="J727" s="2">
        <v>144.63999938964841</v>
      </c>
      <c r="K727" s="2">
        <v>987.5</v>
      </c>
      <c r="L727" s="2">
        <v>8200.6396484375</v>
      </c>
      <c r="M727" s="2">
        <v>1.2400000095367429</v>
      </c>
      <c r="N727" s="3">
        <v>2582.139892578125</v>
      </c>
      <c r="O727" s="1">
        <f t="shared" si="147"/>
        <v>-9.9900284938558848E-4</v>
      </c>
      <c r="P727" s="1">
        <f t="shared" si="148"/>
        <v>1.5775357528604594E-3</v>
      </c>
      <c r="Q727" s="1">
        <f t="shared" si="149"/>
        <v>-3.1595800205636015E-3</v>
      </c>
      <c r="R727" s="1">
        <f t="shared" si="150"/>
        <v>-6.9672153975230966E-4</v>
      </c>
      <c r="S727" s="1">
        <f t="shared" si="151"/>
        <v>-1.4524832784128527E-3</v>
      </c>
      <c r="T727" s="1">
        <f t="shared" si="152"/>
        <v>4.6584325542950999E-3</v>
      </c>
      <c r="U727" s="1">
        <f t="shared" si="153"/>
        <v>1.2869063562077621E-2</v>
      </c>
      <c r="V727" s="1">
        <f t="shared" si="154"/>
        <v>-8.3733329219407571E-3</v>
      </c>
      <c r="W727" s="1">
        <f t="shared" si="155"/>
        <v>-1.8791155305920459E-2</v>
      </c>
      <c r="X727" s="1">
        <f t="shared" si="156"/>
        <v>-6.8389700054835023E-3</v>
      </c>
      <c r="Y727" s="1">
        <f t="shared" si="157"/>
        <v>6.3776110633815053E-2</v>
      </c>
      <c r="Z727" s="1">
        <f t="shared" si="158"/>
        <v>0</v>
      </c>
      <c r="AA727" s="24">
        <f t="shared" si="159"/>
        <v>1.2756828808564435E-3</v>
      </c>
    </row>
    <row r="728" spans="1:27" x14ac:dyDescent="0.2">
      <c r="A728" s="18">
        <v>43060</v>
      </c>
      <c r="B728" s="1">
        <v>167.6561584472656</v>
      </c>
      <c r="C728" s="2">
        <v>80.8753662109375</v>
      </c>
      <c r="D728" s="2">
        <v>1139.489990234375</v>
      </c>
      <c r="E728" s="2">
        <v>1034.489990234375</v>
      </c>
      <c r="F728" s="2">
        <v>181.86000061035159</v>
      </c>
      <c r="G728" s="2">
        <v>196.22999572753909</v>
      </c>
      <c r="H728" s="2">
        <v>214.33349609375</v>
      </c>
      <c r="I728" s="2">
        <v>73.824371337890625</v>
      </c>
      <c r="J728" s="2">
        <v>145.11000061035159</v>
      </c>
      <c r="K728" s="2">
        <v>997.9000244140625</v>
      </c>
      <c r="L728" s="2">
        <v>8071.259765625</v>
      </c>
      <c r="M728" s="2">
        <v>1.2779999971389771</v>
      </c>
      <c r="N728" s="3">
        <v>2599.030029296875</v>
      </c>
      <c r="O728" s="1">
        <f t="shared" si="147"/>
        <v>1.8590374692453393E-2</v>
      </c>
      <c r="P728" s="1">
        <f t="shared" si="148"/>
        <v>1.4419004346486242E-2</v>
      </c>
      <c r="Q728" s="1">
        <f t="shared" si="149"/>
        <v>1.1701868007004013E-2</v>
      </c>
      <c r="R728" s="1">
        <f t="shared" si="150"/>
        <v>1.5819227866140873E-2</v>
      </c>
      <c r="S728" s="1">
        <f t="shared" si="151"/>
        <v>1.7455494132827543E-2</v>
      </c>
      <c r="T728" s="1">
        <f t="shared" si="152"/>
        <v>1.0973671082151082E-2</v>
      </c>
      <c r="U728" s="1">
        <f t="shared" si="153"/>
        <v>9.2022267663012247E-3</v>
      </c>
      <c r="V728" s="1">
        <f t="shared" si="154"/>
        <v>1.7155811305732627E-2</v>
      </c>
      <c r="W728" s="1">
        <f t="shared" si="155"/>
        <v>3.2494553559629935E-3</v>
      </c>
      <c r="X728" s="1">
        <f t="shared" si="156"/>
        <v>1.0531670292721618E-2</v>
      </c>
      <c r="Y728" s="1">
        <f t="shared" si="157"/>
        <v>-1.5776803805438666E-2</v>
      </c>
      <c r="Z728" s="1">
        <f t="shared" si="158"/>
        <v>3.0645151056434727E-2</v>
      </c>
      <c r="AA728" s="24">
        <f t="shared" si="159"/>
        <v>6.5411392958598658E-3</v>
      </c>
    </row>
    <row r="729" spans="1:27" x14ac:dyDescent="0.2">
      <c r="A729" s="18">
        <v>43061</v>
      </c>
      <c r="B729" s="1">
        <v>169.41850280761719</v>
      </c>
      <c r="C729" s="2">
        <v>80.286109924316406</v>
      </c>
      <c r="D729" s="2">
        <v>1156.160034179688</v>
      </c>
      <c r="E729" s="2">
        <v>1035.9599609375</v>
      </c>
      <c r="F729" s="2">
        <v>180.8699951171875</v>
      </c>
      <c r="G729" s="2">
        <v>196.32000732421881</v>
      </c>
      <c r="H729" s="2">
        <v>213.37052917480469</v>
      </c>
      <c r="I729" s="2">
        <v>74.972259521484375</v>
      </c>
      <c r="J729" s="2">
        <v>147.03999328613281</v>
      </c>
      <c r="K729" s="2">
        <v>1003.349975585938</v>
      </c>
      <c r="L729" s="2">
        <v>8253.5498046875</v>
      </c>
      <c r="M729" s="2">
        <v>1.264999985694885</v>
      </c>
      <c r="N729" s="3">
        <v>2597.080078125</v>
      </c>
      <c r="O729" s="1">
        <f t="shared" si="147"/>
        <v>1.0511658961253723E-2</v>
      </c>
      <c r="P729" s="1">
        <f t="shared" si="148"/>
        <v>-7.2859798258496644E-3</v>
      </c>
      <c r="Q729" s="1">
        <f t="shared" si="149"/>
        <v>1.4629390418676946E-2</v>
      </c>
      <c r="R729" s="1">
        <f t="shared" si="150"/>
        <v>1.4209617463694091E-3</v>
      </c>
      <c r="S729" s="1">
        <f t="shared" si="151"/>
        <v>-5.4437781251592821E-3</v>
      </c>
      <c r="T729" s="1">
        <f t="shared" si="152"/>
        <v>4.5870457442553914E-4</v>
      </c>
      <c r="U729" s="1">
        <f t="shared" si="153"/>
        <v>-4.492843799478341E-3</v>
      </c>
      <c r="V729" s="1">
        <f t="shared" si="154"/>
        <v>1.5548905636323385E-2</v>
      </c>
      <c r="W729" s="1">
        <f t="shared" si="155"/>
        <v>1.3300204449475661E-2</v>
      </c>
      <c r="X729" s="1">
        <f t="shared" si="156"/>
        <v>5.4614200205831409E-3</v>
      </c>
      <c r="Y729" s="1">
        <f t="shared" si="157"/>
        <v>2.258507895370454E-2</v>
      </c>
      <c r="Z729" s="1">
        <f t="shared" si="158"/>
        <v>-1.0172152952421576E-2</v>
      </c>
      <c r="AA729" s="24">
        <f t="shared" si="159"/>
        <v>-7.5026111660680961E-4</v>
      </c>
    </row>
    <row r="730" spans="1:27" x14ac:dyDescent="0.2">
      <c r="A730" s="18">
        <v>43066</v>
      </c>
      <c r="B730" s="1">
        <v>168.57606506347659</v>
      </c>
      <c r="C730" s="2">
        <v>81.020278930664062</v>
      </c>
      <c r="D730" s="2">
        <v>1195.829956054688</v>
      </c>
      <c r="E730" s="2">
        <v>1054.2099609375</v>
      </c>
      <c r="F730" s="2">
        <v>183.0299987792969</v>
      </c>
      <c r="G730" s="2">
        <v>195.05000305175781</v>
      </c>
      <c r="H730" s="2">
        <v>212.5862731933594</v>
      </c>
      <c r="I730" s="2">
        <v>75.24462890625</v>
      </c>
      <c r="J730" s="2">
        <v>148.55000305175781</v>
      </c>
      <c r="K730" s="2">
        <v>1002.450012207031</v>
      </c>
      <c r="L730" s="2">
        <v>9818.349609375</v>
      </c>
      <c r="M730" s="2">
        <v>1.223000049591064</v>
      </c>
      <c r="N730" s="3">
        <v>2601.419921875</v>
      </c>
      <c r="O730" s="1">
        <f t="shared" si="147"/>
        <v>-4.9725250204649685E-3</v>
      </c>
      <c r="P730" s="1">
        <f t="shared" si="148"/>
        <v>9.1444087531422635E-3</v>
      </c>
      <c r="Q730" s="1">
        <f t="shared" si="149"/>
        <v>3.4311791362989341E-2</v>
      </c>
      <c r="R730" s="1">
        <f t="shared" si="150"/>
        <v>1.761651095423078E-2</v>
      </c>
      <c r="S730" s="1">
        <f t="shared" si="151"/>
        <v>1.194229955449444E-2</v>
      </c>
      <c r="T730" s="1">
        <f t="shared" si="152"/>
        <v>-6.4690516762441197E-3</v>
      </c>
      <c r="U730" s="1">
        <f t="shared" si="153"/>
        <v>-3.6755590590619169E-3</v>
      </c>
      <c r="V730" s="1">
        <f t="shared" si="154"/>
        <v>3.632935521805658E-3</v>
      </c>
      <c r="W730" s="1">
        <f t="shared" si="155"/>
        <v>1.0269381355904939E-2</v>
      </c>
      <c r="X730" s="1">
        <f t="shared" si="156"/>
        <v>-8.9695858953042773E-4</v>
      </c>
      <c r="Y730" s="1">
        <f t="shared" si="157"/>
        <v>0.18959112645068088</v>
      </c>
      <c r="Z730" s="1">
        <f t="shared" si="158"/>
        <v>-3.3201530892310482E-2</v>
      </c>
      <c r="AA730" s="24">
        <f t="shared" si="159"/>
        <v>1.6710473375673995E-3</v>
      </c>
    </row>
    <row r="731" spans="1:27" x14ac:dyDescent="0.2">
      <c r="A731" s="18">
        <v>43067</v>
      </c>
      <c r="B731" s="1">
        <v>167.58837890625</v>
      </c>
      <c r="C731" s="2">
        <v>81.995956420898438</v>
      </c>
      <c r="D731" s="2">
        <v>1193.599975585938</v>
      </c>
      <c r="E731" s="2">
        <v>1047.410034179688</v>
      </c>
      <c r="F731" s="2">
        <v>182.41999816894531</v>
      </c>
      <c r="G731" s="2">
        <v>199.17999267578119</v>
      </c>
      <c r="H731" s="2">
        <v>209.18116760253909</v>
      </c>
      <c r="I731" s="2">
        <v>75.945037841796875</v>
      </c>
      <c r="J731" s="2">
        <v>147.32000732421881</v>
      </c>
      <c r="K731" s="2">
        <v>1022.049987792969</v>
      </c>
      <c r="L731" s="2">
        <v>10058.7998046875</v>
      </c>
      <c r="M731" s="2">
        <v>1.264999985694885</v>
      </c>
      <c r="N731" s="3">
        <v>2627.0400390625</v>
      </c>
      <c r="O731" s="1">
        <f t="shared" si="147"/>
        <v>-5.8589940206201785E-3</v>
      </c>
      <c r="P731" s="1">
        <f t="shared" si="148"/>
        <v>1.2042386216287282E-2</v>
      </c>
      <c r="Q731" s="1">
        <f t="shared" si="149"/>
        <v>-1.8647972961868264E-3</v>
      </c>
      <c r="R731" s="1">
        <f t="shared" si="150"/>
        <v>-6.4502584966708021E-3</v>
      </c>
      <c r="S731" s="1">
        <f t="shared" si="151"/>
        <v>-3.332790331748603E-3</v>
      </c>
      <c r="T731" s="1">
        <f t="shared" si="152"/>
        <v>2.1174004406077751E-2</v>
      </c>
      <c r="U731" s="1">
        <f t="shared" si="153"/>
        <v>-1.6017523331448458E-2</v>
      </c>
      <c r="V731" s="1">
        <f t="shared" si="154"/>
        <v>9.3084243450722859E-3</v>
      </c>
      <c r="W731" s="1">
        <f t="shared" si="155"/>
        <v>-8.2800114592420648E-3</v>
      </c>
      <c r="X731" s="1">
        <f t="shared" si="156"/>
        <v>1.9552072768981299E-2</v>
      </c>
      <c r="Y731" s="1">
        <f t="shared" si="157"/>
        <v>2.4489879142509663E-2</v>
      </c>
      <c r="Z731" s="1">
        <f t="shared" si="158"/>
        <v>3.4341728864086818E-2</v>
      </c>
      <c r="AA731" s="24">
        <f t="shared" si="159"/>
        <v>9.84851271879017E-3</v>
      </c>
    </row>
    <row r="732" spans="1:27" x14ac:dyDescent="0.2">
      <c r="A732" s="18">
        <v>43068</v>
      </c>
      <c r="B732" s="1">
        <v>164.11212158203119</v>
      </c>
      <c r="C732" s="2">
        <v>80.508277893066406</v>
      </c>
      <c r="D732" s="2">
        <v>1161.27001953125</v>
      </c>
      <c r="E732" s="2">
        <v>1021.659973144531</v>
      </c>
      <c r="F732" s="2">
        <v>175.1300048828125</v>
      </c>
      <c r="G732" s="2">
        <v>188.1499938964844</v>
      </c>
      <c r="H732" s="2">
        <v>194.9948425292969</v>
      </c>
      <c r="I732" s="2">
        <v>77.958702087402344</v>
      </c>
      <c r="J732" s="2">
        <v>143.75</v>
      </c>
      <c r="K732" s="2">
        <v>1009.950012207031</v>
      </c>
      <c r="L732" s="2">
        <v>9888.6103515625</v>
      </c>
      <c r="M732" s="2">
        <v>1.2580000162124629</v>
      </c>
      <c r="N732" s="3">
        <v>2626.070068359375</v>
      </c>
      <c r="O732" s="1">
        <f t="shared" si="147"/>
        <v>-2.074283042121583E-2</v>
      </c>
      <c r="P732" s="1">
        <f t="shared" si="148"/>
        <v>-1.814331575322492E-2</v>
      </c>
      <c r="Q732" s="1">
        <f t="shared" si="149"/>
        <v>-2.7086089741931496E-2</v>
      </c>
      <c r="R732" s="1">
        <f t="shared" si="150"/>
        <v>-2.458450864023265E-2</v>
      </c>
      <c r="S732" s="1">
        <f t="shared" si="151"/>
        <v>-3.9962686982275342E-2</v>
      </c>
      <c r="T732" s="1">
        <f t="shared" si="152"/>
        <v>-5.5377041795814597E-2</v>
      </c>
      <c r="U732" s="1">
        <f t="shared" si="153"/>
        <v>-6.7818366422914944E-2</v>
      </c>
      <c r="V732" s="1">
        <f t="shared" si="154"/>
        <v>2.6514757288029545E-2</v>
      </c>
      <c r="W732" s="1">
        <f t="shared" si="155"/>
        <v>-2.4233010770641661E-2</v>
      </c>
      <c r="X732" s="1">
        <f t="shared" si="156"/>
        <v>-1.1838927381689901E-2</v>
      </c>
      <c r="Y732" s="1">
        <f t="shared" si="157"/>
        <v>-1.6919459222728528E-2</v>
      </c>
      <c r="Z732" s="1">
        <f t="shared" si="158"/>
        <v>-5.5335727759530107E-3</v>
      </c>
      <c r="AA732" s="24">
        <f t="shared" si="159"/>
        <v>-3.69225702197995E-4</v>
      </c>
    </row>
    <row r="733" spans="1:27" x14ac:dyDescent="0.2">
      <c r="A733" s="18">
        <v>43069</v>
      </c>
      <c r="B733" s="1">
        <v>166.4070129394531</v>
      </c>
      <c r="C733" s="2">
        <v>81.310073852539062</v>
      </c>
      <c r="D733" s="2">
        <v>1176.75</v>
      </c>
      <c r="E733" s="2">
        <v>1021.409973144531</v>
      </c>
      <c r="F733" s="2">
        <v>177.17999267578119</v>
      </c>
      <c r="G733" s="2">
        <v>187.58000183105469</v>
      </c>
      <c r="H733" s="2">
        <v>199.25373840332031</v>
      </c>
      <c r="I733" s="2">
        <v>82.686424255371094</v>
      </c>
      <c r="J733" s="2">
        <v>144.28999328613281</v>
      </c>
      <c r="K733" s="2">
        <v>1006.599975585938</v>
      </c>
      <c r="L733" s="2">
        <v>10233.599609375</v>
      </c>
      <c r="M733" s="2">
        <v>1.2380000352859499</v>
      </c>
      <c r="N733" s="3">
        <v>2647.580078125</v>
      </c>
      <c r="O733" s="1">
        <f t="shared" si="147"/>
        <v>1.3983679787326508E-2</v>
      </c>
      <c r="P733" s="1">
        <f t="shared" si="148"/>
        <v>9.9591741427835778E-3</v>
      </c>
      <c r="Q733" s="1">
        <f t="shared" si="149"/>
        <v>1.3330216236012493E-2</v>
      </c>
      <c r="R733" s="1">
        <f t="shared" si="150"/>
        <v>-2.446998087147767E-4</v>
      </c>
      <c r="S733" s="1">
        <f t="shared" si="151"/>
        <v>1.170552010399617E-2</v>
      </c>
      <c r="T733" s="1">
        <f t="shared" si="152"/>
        <v>-3.0294556679247853E-3</v>
      </c>
      <c r="U733" s="1">
        <f t="shared" si="153"/>
        <v>2.1841069326659523E-2</v>
      </c>
      <c r="V733" s="1">
        <f t="shared" si="154"/>
        <v>6.0643931227437831E-2</v>
      </c>
      <c r="W733" s="1">
        <f t="shared" si="155"/>
        <v>3.7564750339673658E-3</v>
      </c>
      <c r="X733" s="1">
        <f t="shared" si="156"/>
        <v>-3.3170321110965739E-3</v>
      </c>
      <c r="Y733" s="1">
        <f t="shared" si="157"/>
        <v>3.4887536827456156E-2</v>
      </c>
      <c r="Z733" s="1">
        <f t="shared" si="158"/>
        <v>-1.5898235825726137E-2</v>
      </c>
      <c r="AA733" s="24">
        <f t="shared" si="159"/>
        <v>8.1909504338029127E-3</v>
      </c>
    </row>
    <row r="734" spans="1:27" x14ac:dyDescent="0.2">
      <c r="A734" s="18">
        <v>43070</v>
      </c>
      <c r="B734" s="1">
        <v>165.63233947753909</v>
      </c>
      <c r="C734" s="2">
        <v>81.397026062011719</v>
      </c>
      <c r="D734" s="2">
        <v>1162.349975585938</v>
      </c>
      <c r="E734" s="2">
        <v>1010.169982910156</v>
      </c>
      <c r="F734" s="2">
        <v>175.1000061035156</v>
      </c>
      <c r="G734" s="2">
        <v>186.82000732421881</v>
      </c>
      <c r="H734" s="2">
        <v>196.2456970214844</v>
      </c>
      <c r="I734" s="2">
        <v>81.76226806640625</v>
      </c>
      <c r="J734" s="2">
        <v>140.78999328613281</v>
      </c>
      <c r="K734" s="2">
        <v>1020.049987792969</v>
      </c>
      <c r="L734" s="2">
        <v>10975.599609375</v>
      </c>
      <c r="M734" s="2">
        <v>1.235000014305115</v>
      </c>
      <c r="N734" s="3">
        <v>2642.219970703125</v>
      </c>
      <c r="O734" s="1">
        <f t="shared" si="147"/>
        <v>-4.6552933571126776E-3</v>
      </c>
      <c r="P734" s="1">
        <f t="shared" si="148"/>
        <v>1.0693903639831248E-3</v>
      </c>
      <c r="Q734" s="1">
        <f t="shared" si="149"/>
        <v>-1.2237114437273933E-2</v>
      </c>
      <c r="R734" s="1">
        <f t="shared" si="150"/>
        <v>-1.1004386612528672E-2</v>
      </c>
      <c r="S734" s="1">
        <f t="shared" si="151"/>
        <v>-1.173939868070617E-2</v>
      </c>
      <c r="T734" s="1">
        <f t="shared" si="152"/>
        <v>-4.0515753247533093E-3</v>
      </c>
      <c r="U734" s="1">
        <f t="shared" si="153"/>
        <v>-1.5096536737228883E-2</v>
      </c>
      <c r="V734" s="1">
        <f t="shared" si="154"/>
        <v>-1.1176637486592145E-2</v>
      </c>
      <c r="W734" s="1">
        <f t="shared" si="155"/>
        <v>-2.4256706375052395E-2</v>
      </c>
      <c r="X734" s="1">
        <f t="shared" si="156"/>
        <v>1.3361824491602947E-2</v>
      </c>
      <c r="Y734" s="1">
        <f t="shared" si="157"/>
        <v>7.2506256676316827E-2</v>
      </c>
      <c r="Z734" s="1">
        <f t="shared" si="158"/>
        <v>-2.423280206241718E-3</v>
      </c>
      <c r="AA734" s="24">
        <f t="shared" si="159"/>
        <v>-2.0245308031139331E-3</v>
      </c>
    </row>
    <row r="735" spans="1:27" x14ac:dyDescent="0.2">
      <c r="A735" s="18">
        <v>43073</v>
      </c>
      <c r="B735" s="1">
        <v>164.42192077636719</v>
      </c>
      <c r="C735" s="2">
        <v>78.325080871582031</v>
      </c>
      <c r="D735" s="2">
        <v>1133.949951171875</v>
      </c>
      <c r="E735" s="2">
        <v>998.67999267578125</v>
      </c>
      <c r="F735" s="2">
        <v>171.4700012207031</v>
      </c>
      <c r="G735" s="2">
        <v>184.03999328613281</v>
      </c>
      <c r="H735" s="2">
        <v>185.3056335449219</v>
      </c>
      <c r="I735" s="2">
        <v>81.976280212402344</v>
      </c>
      <c r="J735" s="2">
        <v>138.78999328613281</v>
      </c>
      <c r="K735" s="2">
        <v>998.75</v>
      </c>
      <c r="L735" s="2">
        <v>11657.2001953125</v>
      </c>
      <c r="M735" s="2">
        <v>1.245000004768372</v>
      </c>
      <c r="N735" s="3">
        <v>2639.43994140625</v>
      </c>
      <c r="O735" s="1">
        <f t="shared" si="147"/>
        <v>-7.3078645449915491E-3</v>
      </c>
      <c r="P735" s="1">
        <f t="shared" si="148"/>
        <v>-3.7740263238725036E-2</v>
      </c>
      <c r="Q735" s="1">
        <f t="shared" si="149"/>
        <v>-2.4433281722870626E-2</v>
      </c>
      <c r="R735" s="1">
        <f t="shared" si="150"/>
        <v>-1.1374313658849555E-2</v>
      </c>
      <c r="S735" s="1">
        <f t="shared" si="151"/>
        <v>-2.0731038014164982E-2</v>
      </c>
      <c r="T735" s="1">
        <f t="shared" si="152"/>
        <v>-1.4880708324036096E-2</v>
      </c>
      <c r="U735" s="1">
        <f t="shared" si="153"/>
        <v>-5.5746768681327108E-2</v>
      </c>
      <c r="V735" s="1">
        <f t="shared" si="154"/>
        <v>2.6174927757909305E-3</v>
      </c>
      <c r="W735" s="1">
        <f t="shared" si="155"/>
        <v>-1.4205555049181084E-2</v>
      </c>
      <c r="X735" s="1">
        <f t="shared" si="156"/>
        <v>-2.0881317629398377E-2</v>
      </c>
      <c r="Y735" s="1">
        <f t="shared" si="157"/>
        <v>6.2101444130241212E-2</v>
      </c>
      <c r="Z735" s="1">
        <f t="shared" si="158"/>
        <v>8.0971581760536093E-3</v>
      </c>
      <c r="AA735" s="24">
        <f t="shared" si="159"/>
        <v>-1.0521566439205543E-3</v>
      </c>
    </row>
    <row r="736" spans="1:27" x14ac:dyDescent="0.2">
      <c r="A736" s="18">
        <v>43074</v>
      </c>
      <c r="B736" s="1">
        <v>164.26698303222659</v>
      </c>
      <c r="C736" s="2">
        <v>78.817733764648438</v>
      </c>
      <c r="D736" s="2">
        <v>1141.569946289062</v>
      </c>
      <c r="E736" s="2">
        <v>1005.150024414062</v>
      </c>
      <c r="F736" s="2">
        <v>172.83000183105469</v>
      </c>
      <c r="G736" s="2">
        <v>184.21000671386719</v>
      </c>
      <c r="H736" s="2">
        <v>186.3778076171875</v>
      </c>
      <c r="I736" s="2">
        <v>80.954872131347656</v>
      </c>
      <c r="J736" s="2">
        <v>138.36000061035159</v>
      </c>
      <c r="K736" s="2">
        <v>991.75</v>
      </c>
      <c r="L736" s="2">
        <v>11916.7001953125</v>
      </c>
      <c r="M736" s="2">
        <v>1.282999992370605</v>
      </c>
      <c r="N736" s="3">
        <v>2629.570068359375</v>
      </c>
      <c r="O736" s="1">
        <f t="shared" si="147"/>
        <v>-9.4231805229505472E-4</v>
      </c>
      <c r="P736" s="1">
        <f t="shared" si="148"/>
        <v>6.289848508093332E-3</v>
      </c>
      <c r="Q736" s="1">
        <f t="shared" si="149"/>
        <v>6.7198689936114331E-3</v>
      </c>
      <c r="R736" s="1">
        <f t="shared" si="150"/>
        <v>6.4785835159724137E-3</v>
      </c>
      <c r="S736" s="1">
        <f t="shared" si="151"/>
        <v>7.9314200773876742E-3</v>
      </c>
      <c r="T736" s="1">
        <f t="shared" si="152"/>
        <v>9.2378523112657263E-4</v>
      </c>
      <c r="U736" s="1">
        <f t="shared" si="153"/>
        <v>5.7859766686785274E-3</v>
      </c>
      <c r="V736" s="1">
        <f t="shared" si="154"/>
        <v>-1.2459800303309621E-2</v>
      </c>
      <c r="W736" s="1">
        <f t="shared" si="155"/>
        <v>-3.098153300538975E-3</v>
      </c>
      <c r="X736" s="1">
        <f t="shared" si="156"/>
        <v>-7.0087609511889637E-3</v>
      </c>
      <c r="Y736" s="1">
        <f t="shared" si="157"/>
        <v>2.2260919916632149E-2</v>
      </c>
      <c r="Z736" s="1">
        <f t="shared" si="158"/>
        <v>3.0522078278467868E-2</v>
      </c>
      <c r="AA736" s="24">
        <f t="shared" si="159"/>
        <v>-3.7393815604747083E-3</v>
      </c>
    </row>
    <row r="737" spans="1:27" x14ac:dyDescent="0.2">
      <c r="A737" s="18">
        <v>43075</v>
      </c>
      <c r="B737" s="1">
        <v>163.65696716308591</v>
      </c>
      <c r="C737" s="2">
        <v>79.967300415039062</v>
      </c>
      <c r="D737" s="2">
        <v>1152.349975585938</v>
      </c>
      <c r="E737" s="2">
        <v>1018.380004882812</v>
      </c>
      <c r="F737" s="2">
        <v>176.05999755859381</v>
      </c>
      <c r="G737" s="2">
        <v>185.30000305175781</v>
      </c>
      <c r="H737" s="2">
        <v>187.88677978515619</v>
      </c>
      <c r="I737" s="2">
        <v>80.838127136230469</v>
      </c>
      <c r="J737" s="2">
        <v>137.2799987792969</v>
      </c>
      <c r="K737" s="2">
        <v>1001.549987792969</v>
      </c>
      <c r="L737" s="2">
        <v>14291.5</v>
      </c>
      <c r="M737" s="2">
        <v>1.263000011444092</v>
      </c>
      <c r="N737" s="3">
        <v>2629.27001953125</v>
      </c>
      <c r="O737" s="1">
        <f t="shared" si="147"/>
        <v>-3.713563479893045E-3</v>
      </c>
      <c r="P737" s="1">
        <f t="shared" si="148"/>
        <v>1.458512691855951E-2</v>
      </c>
      <c r="Q737" s="1">
        <f t="shared" si="149"/>
        <v>9.443161439138148E-3</v>
      </c>
      <c r="R737" s="1">
        <f t="shared" si="150"/>
        <v>1.3162194843960862E-2</v>
      </c>
      <c r="S737" s="1">
        <f t="shared" si="151"/>
        <v>1.8688860112936467E-2</v>
      </c>
      <c r="T737" s="1">
        <f t="shared" si="152"/>
        <v>5.9171396675736787E-3</v>
      </c>
      <c r="U737" s="1">
        <f t="shared" si="153"/>
        <v>8.096308177785172E-3</v>
      </c>
      <c r="V737" s="1">
        <f t="shared" si="154"/>
        <v>-1.442099679038078E-3</v>
      </c>
      <c r="W737" s="1">
        <f t="shared" si="155"/>
        <v>-7.805737397300061E-3</v>
      </c>
      <c r="X737" s="1">
        <f t="shared" si="156"/>
        <v>9.8815102525524612E-3</v>
      </c>
      <c r="Y737" s="1">
        <f t="shared" si="157"/>
        <v>0.19928333899191664</v>
      </c>
      <c r="Z737" s="1">
        <f t="shared" si="158"/>
        <v>-1.5588449762621526E-2</v>
      </c>
      <c r="AA737" s="24">
        <f t="shared" si="159"/>
        <v>-1.1410565998426492E-4</v>
      </c>
    </row>
    <row r="738" spans="1:27" x14ac:dyDescent="0.2">
      <c r="A738" s="18">
        <v>43076</v>
      </c>
      <c r="B738" s="1">
        <v>163.95716857910159</v>
      </c>
      <c r="C738" s="2">
        <v>79.687149047851562</v>
      </c>
      <c r="D738" s="2">
        <v>1159.7900390625</v>
      </c>
      <c r="E738" s="2">
        <v>1030.930053710938</v>
      </c>
      <c r="F738" s="2">
        <v>180.13999938964841</v>
      </c>
      <c r="G738" s="2">
        <v>185.19999694824219</v>
      </c>
      <c r="H738" s="2">
        <v>190.59696960449219</v>
      </c>
      <c r="I738" s="2">
        <v>82.744781494140625</v>
      </c>
      <c r="J738" s="2">
        <v>138.7799987792969</v>
      </c>
      <c r="K738" s="2">
        <v>1016.299987792969</v>
      </c>
      <c r="L738" s="2">
        <v>17899.69921875</v>
      </c>
      <c r="M738" s="2">
        <v>1.2599999904632571</v>
      </c>
      <c r="N738" s="3">
        <v>2636.97998046875</v>
      </c>
      <c r="O738" s="1">
        <f t="shared" si="147"/>
        <v>1.8343332472765539E-3</v>
      </c>
      <c r="P738" s="1">
        <f t="shared" si="148"/>
        <v>-3.5033240553762335E-3</v>
      </c>
      <c r="Q738" s="1">
        <f t="shared" si="149"/>
        <v>6.4564269832860788E-3</v>
      </c>
      <c r="R738" s="1">
        <f t="shared" si="150"/>
        <v>1.2323542064801352E-2</v>
      </c>
      <c r="S738" s="1">
        <f t="shared" si="151"/>
        <v>2.3173928704030233E-2</v>
      </c>
      <c r="T738" s="1">
        <f t="shared" si="152"/>
        <v>-5.3969833712141924E-4</v>
      </c>
      <c r="U738" s="1">
        <f t="shared" si="153"/>
        <v>1.4424590290147199E-2</v>
      </c>
      <c r="V738" s="1">
        <f t="shared" si="154"/>
        <v>2.3586077825590968E-2</v>
      </c>
      <c r="W738" s="1">
        <f t="shared" si="155"/>
        <v>1.0926573523733163E-2</v>
      </c>
      <c r="X738" s="1">
        <f t="shared" si="156"/>
        <v>1.4727173061529708E-2</v>
      </c>
      <c r="Y738" s="1">
        <f t="shared" si="157"/>
        <v>0.2524716942763181</v>
      </c>
      <c r="Z738" s="1">
        <f t="shared" si="158"/>
        <v>-2.3753135024954242E-3</v>
      </c>
      <c r="AA738" s="24">
        <f t="shared" si="159"/>
        <v>2.9323579853828274E-3</v>
      </c>
    </row>
    <row r="739" spans="1:27" x14ac:dyDescent="0.2">
      <c r="A739" s="18">
        <v>43077</v>
      </c>
      <c r="B739" s="1">
        <v>164.00553894042969</v>
      </c>
      <c r="C739" s="2">
        <v>81.300422668457031</v>
      </c>
      <c r="D739" s="2">
        <v>1162</v>
      </c>
      <c r="E739" s="2">
        <v>1037.050048828125</v>
      </c>
      <c r="F739" s="2">
        <v>179</v>
      </c>
      <c r="G739" s="2">
        <v>188.53999328613281</v>
      </c>
      <c r="H739" s="2">
        <v>190.10060119628909</v>
      </c>
      <c r="I739" s="2">
        <v>82.530776977539062</v>
      </c>
      <c r="J739" s="2">
        <v>143.61000061035159</v>
      </c>
      <c r="K739" s="2">
        <v>1009.75</v>
      </c>
      <c r="L739" s="2">
        <v>16569.400390625</v>
      </c>
      <c r="M739" s="2">
        <v>1.253000020980835</v>
      </c>
      <c r="N739" s="3">
        <v>2651.5</v>
      </c>
      <c r="O739" s="1">
        <f t="shared" si="147"/>
        <v>2.9501827670785907E-4</v>
      </c>
      <c r="P739" s="1">
        <f t="shared" si="148"/>
        <v>2.0245091459310638E-2</v>
      </c>
      <c r="Q739" s="1">
        <f t="shared" si="149"/>
        <v>1.9054836333016745E-3</v>
      </c>
      <c r="R739" s="1">
        <f t="shared" si="150"/>
        <v>5.9363824879850036E-3</v>
      </c>
      <c r="S739" s="1">
        <f t="shared" si="151"/>
        <v>-6.328407868940622E-3</v>
      </c>
      <c r="T739" s="1">
        <f t="shared" si="152"/>
        <v>1.8034537758788716E-2</v>
      </c>
      <c r="U739" s="1">
        <f t="shared" si="153"/>
        <v>-2.6042827922874157E-3</v>
      </c>
      <c r="V739" s="1">
        <f t="shared" si="154"/>
        <v>-2.5863204027762876E-3</v>
      </c>
      <c r="W739" s="1">
        <f t="shared" si="155"/>
        <v>3.4803299276114696E-2</v>
      </c>
      <c r="X739" s="1">
        <f t="shared" si="156"/>
        <v>-6.444935424227638E-3</v>
      </c>
      <c r="Y739" s="1">
        <f t="shared" si="157"/>
        <v>-7.4319619110219892E-2</v>
      </c>
      <c r="Z739" s="1">
        <f t="shared" si="158"/>
        <v>-5.5555313773045789E-3</v>
      </c>
      <c r="AA739" s="24">
        <f t="shared" si="159"/>
        <v>5.5063063196516548E-3</v>
      </c>
    </row>
    <row r="740" spans="1:27" x14ac:dyDescent="0.2">
      <c r="A740" s="18">
        <v>43080</v>
      </c>
      <c r="B740" s="1">
        <v>167.20103454589841</v>
      </c>
      <c r="C740" s="2">
        <v>82.334060668945312</v>
      </c>
      <c r="D740" s="2">
        <v>1168.920043945312</v>
      </c>
      <c r="E740" s="2">
        <v>1041.099975585938</v>
      </c>
      <c r="F740" s="2">
        <v>179.03999328613281</v>
      </c>
      <c r="G740" s="2">
        <v>186.2200012207031</v>
      </c>
      <c r="H740" s="2">
        <v>193.2475891113281</v>
      </c>
      <c r="I740" s="2">
        <v>82.6572265625</v>
      </c>
      <c r="J740" s="2">
        <v>141.67999267578119</v>
      </c>
      <c r="K740" s="2">
        <v>1012.099975585938</v>
      </c>
      <c r="L740" s="2">
        <v>16936.80078125</v>
      </c>
      <c r="M740" s="2">
        <v>1.263000011444092</v>
      </c>
      <c r="N740" s="3">
        <v>2659.989990234375</v>
      </c>
      <c r="O740" s="1">
        <f t="shared" si="147"/>
        <v>1.9484071246089973E-2</v>
      </c>
      <c r="P740" s="1">
        <f t="shared" si="148"/>
        <v>1.2713808447263109E-2</v>
      </c>
      <c r="Q740" s="1">
        <f t="shared" si="149"/>
        <v>5.9552873883925717E-3</v>
      </c>
      <c r="R740" s="1">
        <f t="shared" si="150"/>
        <v>3.905237517118243E-3</v>
      </c>
      <c r="S740" s="1">
        <f t="shared" si="151"/>
        <v>2.2342617951287558E-4</v>
      </c>
      <c r="T740" s="1">
        <f t="shared" si="152"/>
        <v>-1.2305039503787585E-2</v>
      </c>
      <c r="U740" s="1">
        <f t="shared" si="153"/>
        <v>1.6554329103828369E-2</v>
      </c>
      <c r="V740" s="1">
        <f t="shared" si="154"/>
        <v>1.5321506665972873E-3</v>
      </c>
      <c r="W740" s="1">
        <f t="shared" si="155"/>
        <v>-1.3439230738581887E-2</v>
      </c>
      <c r="X740" s="1">
        <f t="shared" si="156"/>
        <v>2.3272845614636939E-3</v>
      </c>
      <c r="Y740" s="1">
        <f t="shared" si="157"/>
        <v>2.2173427038004068E-2</v>
      </c>
      <c r="Z740" s="1">
        <f t="shared" si="158"/>
        <v>7.9808382249102472E-3</v>
      </c>
      <c r="AA740" s="24">
        <f t="shared" si="159"/>
        <v>3.2019574710069332E-3</v>
      </c>
    </row>
    <row r="741" spans="1:27" x14ac:dyDescent="0.2">
      <c r="A741" s="18">
        <v>43081</v>
      </c>
      <c r="B741" s="1">
        <v>166.2617492675781</v>
      </c>
      <c r="C741" s="2">
        <v>82.672164916992188</v>
      </c>
      <c r="D741" s="2">
        <v>1165.079956054688</v>
      </c>
      <c r="E741" s="2">
        <v>1040.47998046875</v>
      </c>
      <c r="F741" s="2">
        <v>176.96000671386719</v>
      </c>
      <c r="G741" s="2">
        <v>185.72999572753909</v>
      </c>
      <c r="H741" s="2">
        <v>189.455322265625</v>
      </c>
      <c r="I741" s="2">
        <v>84.096954345703125</v>
      </c>
      <c r="J741" s="2">
        <v>140.9100036621094</v>
      </c>
      <c r="K741" s="2">
        <v>1015.700012207031</v>
      </c>
      <c r="L741" s="2">
        <v>17415.400390625</v>
      </c>
      <c r="M741" s="2">
        <v>1.309999942779541</v>
      </c>
      <c r="N741" s="3">
        <v>2664.110107421875</v>
      </c>
      <c r="O741" s="1">
        <f t="shared" si="147"/>
        <v>-5.6177001588018083E-3</v>
      </c>
      <c r="P741" s="1">
        <f t="shared" si="148"/>
        <v>4.106493051597937E-3</v>
      </c>
      <c r="Q741" s="1">
        <f t="shared" si="149"/>
        <v>-3.2851587330671173E-3</v>
      </c>
      <c r="R741" s="1">
        <f t="shared" si="150"/>
        <v>-5.9551928895107409E-4</v>
      </c>
      <c r="S741" s="1">
        <f t="shared" si="151"/>
        <v>-1.1617441076092416E-2</v>
      </c>
      <c r="T741" s="1">
        <f t="shared" si="152"/>
        <v>-2.631325797185835E-3</v>
      </c>
      <c r="U741" s="1">
        <f t="shared" si="153"/>
        <v>-1.9623876619326963E-2</v>
      </c>
      <c r="V741" s="1">
        <f t="shared" si="154"/>
        <v>1.7418050944577601E-2</v>
      </c>
      <c r="W741" s="1">
        <f t="shared" si="155"/>
        <v>-5.4347053463915662E-3</v>
      </c>
      <c r="X741" s="1">
        <f t="shared" si="156"/>
        <v>3.5569970437050458E-3</v>
      </c>
      <c r="Y741" s="1">
        <f t="shared" si="157"/>
        <v>2.8257970059188287E-2</v>
      </c>
      <c r="Z741" s="1">
        <f t="shared" si="158"/>
        <v>3.7212930253033072E-2</v>
      </c>
      <c r="AA741" s="24">
        <f t="shared" si="159"/>
        <v>1.548922064604108E-3</v>
      </c>
    </row>
    <row r="742" spans="1:27" x14ac:dyDescent="0.2">
      <c r="A742" s="18">
        <v>43082</v>
      </c>
      <c r="B742" s="1">
        <v>166.81370544433591</v>
      </c>
      <c r="C742" s="2">
        <v>82.449981689453125</v>
      </c>
      <c r="D742" s="2">
        <v>1164.130004882812</v>
      </c>
      <c r="E742" s="2">
        <v>1040.609985351562</v>
      </c>
      <c r="F742" s="2">
        <v>178.30000305175781</v>
      </c>
      <c r="G742" s="2">
        <v>187.86000061035159</v>
      </c>
      <c r="H742" s="2">
        <v>184.82914733886719</v>
      </c>
      <c r="I742" s="2">
        <v>85.205917358398438</v>
      </c>
      <c r="J742" s="2">
        <v>144.80000305175781</v>
      </c>
      <c r="K742" s="2">
        <v>1017.400024414062</v>
      </c>
      <c r="L742" s="2">
        <v>16408.19921875</v>
      </c>
      <c r="M742" s="2">
        <v>1.2730000019073491</v>
      </c>
      <c r="N742" s="3">
        <v>2662.85009765625</v>
      </c>
      <c r="O742" s="1">
        <f t="shared" si="147"/>
        <v>3.319802535395544E-3</v>
      </c>
      <c r="P742" s="1">
        <f t="shared" si="148"/>
        <v>-2.6875215831367871E-3</v>
      </c>
      <c r="Q742" s="1">
        <f t="shared" si="149"/>
        <v>-8.153527720902165E-4</v>
      </c>
      <c r="R742" s="1">
        <f t="shared" si="150"/>
        <v>1.2494702949839009E-4</v>
      </c>
      <c r="S742" s="1">
        <f t="shared" si="151"/>
        <v>7.5723117487067615E-3</v>
      </c>
      <c r="T742" s="1">
        <f t="shared" si="152"/>
        <v>1.1468286931622718E-2</v>
      </c>
      <c r="U742" s="1">
        <f t="shared" si="153"/>
        <v>-2.4418289607465837E-2</v>
      </c>
      <c r="V742" s="1">
        <f t="shared" si="154"/>
        <v>1.3186720272135188E-2</v>
      </c>
      <c r="W742" s="1">
        <f t="shared" si="155"/>
        <v>2.7606268458954197E-2</v>
      </c>
      <c r="X742" s="1">
        <f t="shared" si="156"/>
        <v>1.673734554100248E-3</v>
      </c>
      <c r="Y742" s="1">
        <f t="shared" si="157"/>
        <v>-5.7833937163867533E-2</v>
      </c>
      <c r="Z742" s="1">
        <f t="shared" si="158"/>
        <v>-2.8244230907129575E-2</v>
      </c>
      <c r="AA742" s="24">
        <f t="shared" si="159"/>
        <v>-4.7295709066785818E-4</v>
      </c>
    </row>
    <row r="743" spans="1:27" x14ac:dyDescent="0.2">
      <c r="A743" s="18">
        <v>43083</v>
      </c>
      <c r="B743" s="1">
        <v>166.7652893066406</v>
      </c>
      <c r="C743" s="2">
        <v>81.812400817871094</v>
      </c>
      <c r="D743" s="2">
        <v>1174.260009765625</v>
      </c>
      <c r="E743" s="2">
        <v>1049.150024414062</v>
      </c>
      <c r="F743" s="2">
        <v>178.38999938964841</v>
      </c>
      <c r="G743" s="2">
        <v>189.55999755859381</v>
      </c>
      <c r="H743" s="2">
        <v>185.11700439453119</v>
      </c>
      <c r="I743" s="2">
        <v>83.805122375488281</v>
      </c>
      <c r="J743" s="2">
        <v>142.5299987792969</v>
      </c>
      <c r="K743" s="2">
        <v>1042.050048828125</v>
      </c>
      <c r="L743" s="2">
        <v>16564</v>
      </c>
      <c r="M743" s="2">
        <v>1.282999992370605</v>
      </c>
      <c r="N743" s="3">
        <v>2652.010009765625</v>
      </c>
      <c r="O743" s="1">
        <f t="shared" si="147"/>
        <v>-2.9024076628680895E-4</v>
      </c>
      <c r="P743" s="1">
        <f t="shared" si="148"/>
        <v>-7.7329413362815513E-3</v>
      </c>
      <c r="Q743" s="1">
        <f t="shared" si="149"/>
        <v>8.7017814508034697E-3</v>
      </c>
      <c r="R743" s="1">
        <f t="shared" si="150"/>
        <v>8.206762555343694E-3</v>
      </c>
      <c r="S743" s="1">
        <f t="shared" si="151"/>
        <v>5.0474669854305709E-4</v>
      </c>
      <c r="T743" s="1">
        <f t="shared" si="152"/>
        <v>9.0492757517246503E-3</v>
      </c>
      <c r="U743" s="1">
        <f t="shared" si="153"/>
        <v>1.5574224077128385E-3</v>
      </c>
      <c r="V743" s="1">
        <f t="shared" si="154"/>
        <v>-1.6440113859910066E-2</v>
      </c>
      <c r="W743" s="1">
        <f t="shared" si="155"/>
        <v>-1.5676824755656349E-2</v>
      </c>
      <c r="X743" s="1">
        <f t="shared" si="156"/>
        <v>2.4228448813198522E-2</v>
      </c>
      <c r="Y743" s="1">
        <f t="shared" si="157"/>
        <v>9.4953004393050211E-3</v>
      </c>
      <c r="Z743" s="1">
        <f t="shared" si="158"/>
        <v>7.8554520410627493E-3</v>
      </c>
      <c r="AA743" s="24">
        <f t="shared" si="159"/>
        <v>-4.0708592271739841E-3</v>
      </c>
    </row>
    <row r="744" spans="1:27" x14ac:dyDescent="0.2">
      <c r="A744" s="18">
        <v>43084</v>
      </c>
      <c r="B744" s="1">
        <v>168.4598693847656</v>
      </c>
      <c r="C744" s="2">
        <v>83.899017333984375</v>
      </c>
      <c r="D744" s="2">
        <v>1179.140014648438</v>
      </c>
      <c r="E744" s="2">
        <v>1064.18994140625</v>
      </c>
      <c r="F744" s="2">
        <v>180.17999267578119</v>
      </c>
      <c r="G744" s="2">
        <v>190.1199951171875</v>
      </c>
      <c r="H744" s="2">
        <v>190.17010498046881</v>
      </c>
      <c r="I744" s="2">
        <v>86.052253723144531</v>
      </c>
      <c r="J744" s="2">
        <v>145.86000061035159</v>
      </c>
      <c r="K744" s="2">
        <v>1028.75</v>
      </c>
      <c r="L744" s="2">
        <v>17706.900390625</v>
      </c>
      <c r="M744" s="2">
        <v>1.2849999666213989</v>
      </c>
      <c r="N744" s="3">
        <v>2675.81005859375</v>
      </c>
      <c r="O744" s="1">
        <f t="shared" si="147"/>
        <v>1.0161467564206772E-2</v>
      </c>
      <c r="P744" s="1">
        <f t="shared" si="148"/>
        <v>2.5504892843304594E-2</v>
      </c>
      <c r="Q744" s="1">
        <f t="shared" si="149"/>
        <v>4.1558128883116829E-3</v>
      </c>
      <c r="R744" s="1">
        <f t="shared" si="150"/>
        <v>1.4335334930376309E-2</v>
      </c>
      <c r="S744" s="1">
        <f t="shared" si="151"/>
        <v>1.0034157140294653E-2</v>
      </c>
      <c r="T744" s="1">
        <f t="shared" si="152"/>
        <v>2.9541969076074537E-3</v>
      </c>
      <c r="U744" s="1">
        <f t="shared" si="153"/>
        <v>2.7296793195552116E-2</v>
      </c>
      <c r="V744" s="1">
        <f t="shared" si="154"/>
        <v>2.6813770852669228E-2</v>
      </c>
      <c r="W744" s="1">
        <f t="shared" si="155"/>
        <v>2.3363515467442753E-2</v>
      </c>
      <c r="X744" s="1">
        <f t="shared" si="156"/>
        <v>-1.2763349364152021E-2</v>
      </c>
      <c r="Y744" s="1">
        <f t="shared" si="157"/>
        <v>6.8999057632516347E-2</v>
      </c>
      <c r="Z744" s="1">
        <f t="shared" si="158"/>
        <v>1.5588263933645763E-3</v>
      </c>
      <c r="AA744" s="24">
        <f t="shared" si="159"/>
        <v>8.974343513216354E-3</v>
      </c>
    </row>
    <row r="745" spans="1:27" x14ac:dyDescent="0.2">
      <c r="A745" s="18">
        <v>43087</v>
      </c>
      <c r="B745" s="1">
        <v>170.832275390625</v>
      </c>
      <c r="C745" s="2">
        <v>83.444984436035156</v>
      </c>
      <c r="D745" s="2">
        <v>1190.579956054688</v>
      </c>
      <c r="E745" s="2">
        <v>1077.140014648438</v>
      </c>
      <c r="F745" s="2">
        <v>180.82000732421881</v>
      </c>
      <c r="G745" s="2">
        <v>190.41999816894531</v>
      </c>
      <c r="H745" s="2">
        <v>196.46409606933591</v>
      </c>
      <c r="I745" s="2">
        <v>87.248764038085938</v>
      </c>
      <c r="J745" s="2">
        <v>145.44000244140619</v>
      </c>
      <c r="K745" s="2">
        <v>1025.400024414062</v>
      </c>
      <c r="L745" s="2">
        <v>19114.19921875</v>
      </c>
      <c r="M745" s="2">
        <v>1.315000057220459</v>
      </c>
      <c r="N745" s="3">
        <v>2690.159912109375</v>
      </c>
      <c r="O745" s="1">
        <f t="shared" si="147"/>
        <v>1.4082914907411981E-2</v>
      </c>
      <c r="P745" s="1">
        <f t="shared" si="148"/>
        <v>-5.4116593063516794E-3</v>
      </c>
      <c r="Q745" s="1">
        <f t="shared" si="149"/>
        <v>9.7019363808639181E-3</v>
      </c>
      <c r="R745" s="1">
        <f t="shared" si="150"/>
        <v>1.2168949111730276E-2</v>
      </c>
      <c r="S745" s="1">
        <f t="shared" si="151"/>
        <v>3.5520849953039058E-3</v>
      </c>
      <c r="T745" s="1">
        <f t="shared" si="152"/>
        <v>1.5779668602078356E-3</v>
      </c>
      <c r="U745" s="1">
        <f t="shared" si="153"/>
        <v>3.3096637820721142E-2</v>
      </c>
      <c r="V745" s="1">
        <f t="shared" si="154"/>
        <v>1.3904462267669837E-2</v>
      </c>
      <c r="W745" s="1">
        <f t="shared" si="155"/>
        <v>-2.8794609021521866E-3</v>
      </c>
      <c r="X745" s="1">
        <f t="shared" si="156"/>
        <v>-3.2563553690769798E-3</v>
      </c>
      <c r="Y745" s="1">
        <f t="shared" si="157"/>
        <v>7.947742389007284E-2</v>
      </c>
      <c r="Z745" s="1">
        <f t="shared" si="158"/>
        <v>2.3346374613485876E-2</v>
      </c>
      <c r="AA745" s="24">
        <f t="shared" si="159"/>
        <v>5.3628072252507319E-3</v>
      </c>
    </row>
    <row r="746" spans="1:27" x14ac:dyDescent="0.2">
      <c r="A746" s="18">
        <v>43088</v>
      </c>
      <c r="B746" s="1">
        <v>169.01177978515619</v>
      </c>
      <c r="C746" s="2">
        <v>82.913681030273438</v>
      </c>
      <c r="D746" s="2">
        <v>1187.380004882812</v>
      </c>
      <c r="E746" s="2">
        <v>1070.680053710938</v>
      </c>
      <c r="F746" s="2">
        <v>179.50999450683591</v>
      </c>
      <c r="G746" s="2">
        <v>187.02000427246091</v>
      </c>
      <c r="H746" s="2">
        <v>194.68707275390619</v>
      </c>
      <c r="I746" s="2">
        <v>86.412185668945312</v>
      </c>
      <c r="J746" s="2">
        <v>145.1499938964844</v>
      </c>
      <c r="K746" s="2">
        <v>1031.949951171875</v>
      </c>
      <c r="L746" s="2">
        <v>17776.69921875</v>
      </c>
      <c r="M746" s="2">
        <v>1.3530000448226931</v>
      </c>
      <c r="N746" s="3">
        <v>2681.469970703125</v>
      </c>
      <c r="O746" s="1">
        <f t="shared" si="147"/>
        <v>-1.0656625636496719E-2</v>
      </c>
      <c r="P746" s="1">
        <f t="shared" si="148"/>
        <v>-6.3671101307352096E-3</v>
      </c>
      <c r="Q746" s="1">
        <f t="shared" si="149"/>
        <v>-2.6877247139955873E-3</v>
      </c>
      <c r="R746" s="1">
        <f t="shared" si="150"/>
        <v>-5.9973270416552316E-3</v>
      </c>
      <c r="S746" s="1">
        <f t="shared" si="151"/>
        <v>-7.2448443995136724E-3</v>
      </c>
      <c r="T746" s="1">
        <f t="shared" si="152"/>
        <v>-1.7855235422635785E-2</v>
      </c>
      <c r="U746" s="1">
        <f t="shared" si="153"/>
        <v>-9.0450283333325388E-3</v>
      </c>
      <c r="V746" s="1">
        <f t="shared" si="154"/>
        <v>-9.5884265910682887E-3</v>
      </c>
      <c r="W746" s="1">
        <f t="shared" si="155"/>
        <v>-1.9940081136798904E-3</v>
      </c>
      <c r="X746" s="1">
        <f t="shared" si="156"/>
        <v>6.3876795415094278E-3</v>
      </c>
      <c r="Y746" s="1">
        <f t="shared" si="157"/>
        <v>-6.99741582000456E-2</v>
      </c>
      <c r="Z746" s="1">
        <f t="shared" si="158"/>
        <v>2.889732771765452E-2</v>
      </c>
      <c r="AA746" s="24">
        <f t="shared" si="159"/>
        <v>-3.2302694598687065E-3</v>
      </c>
    </row>
    <row r="747" spans="1:27" x14ac:dyDescent="0.2">
      <c r="A747" s="18">
        <v>43089</v>
      </c>
      <c r="B747" s="1">
        <v>168.82781982421881</v>
      </c>
      <c r="C747" s="2">
        <v>82.614212036132812</v>
      </c>
      <c r="D747" s="2">
        <v>1177.619995117188</v>
      </c>
      <c r="E747" s="2">
        <v>1064.949951171875</v>
      </c>
      <c r="F747" s="2">
        <v>177.88999938964841</v>
      </c>
      <c r="G747" s="2">
        <v>188.82000732421881</v>
      </c>
      <c r="H747" s="2">
        <v>195.3720703125</v>
      </c>
      <c r="I747" s="2">
        <v>84.096954345703125</v>
      </c>
      <c r="J747" s="2">
        <v>145.1199951171875</v>
      </c>
      <c r="K747" s="2">
        <v>1037.949951171875</v>
      </c>
      <c r="L747" s="2">
        <v>16624.599609375</v>
      </c>
      <c r="M747" s="2">
        <v>1.3500000238418579</v>
      </c>
      <c r="N747" s="3">
        <v>2679.25</v>
      </c>
      <c r="O747" s="1">
        <f t="shared" si="147"/>
        <v>-1.0884446112053858E-3</v>
      </c>
      <c r="P747" s="1">
        <f t="shared" si="148"/>
        <v>-3.6118164146069498E-3</v>
      </c>
      <c r="Q747" s="1">
        <f t="shared" si="149"/>
        <v>-8.2197861893315016E-3</v>
      </c>
      <c r="R747" s="1">
        <f t="shared" si="150"/>
        <v>-5.3518345832657133E-3</v>
      </c>
      <c r="S747" s="1">
        <f t="shared" si="151"/>
        <v>-9.024539951873356E-3</v>
      </c>
      <c r="T747" s="1">
        <f t="shared" si="152"/>
        <v>9.6246551739755937E-3</v>
      </c>
      <c r="U747" s="1">
        <f t="shared" si="153"/>
        <v>3.5184542502195715E-3</v>
      </c>
      <c r="V747" s="1">
        <f t="shared" si="154"/>
        <v>-2.6792880024029242E-2</v>
      </c>
      <c r="W747" s="1">
        <f t="shared" si="155"/>
        <v>-2.0667434073950997E-4</v>
      </c>
      <c r="X747" s="1">
        <f t="shared" si="156"/>
        <v>5.8142354609218572E-3</v>
      </c>
      <c r="Y747" s="1">
        <f t="shared" si="157"/>
        <v>-6.4809534953475523E-2</v>
      </c>
      <c r="Z747" s="1">
        <f t="shared" si="158"/>
        <v>-2.2173103336654565E-3</v>
      </c>
      <c r="AA747" s="24">
        <f t="shared" si="159"/>
        <v>-8.2789318074771856E-4</v>
      </c>
    </row>
    <row r="748" spans="1:27" x14ac:dyDescent="0.2">
      <c r="A748" s="18">
        <v>43090</v>
      </c>
      <c r="B748" s="1">
        <v>169.4669189453125</v>
      </c>
      <c r="C748" s="2">
        <v>82.594894409179688</v>
      </c>
      <c r="D748" s="2">
        <v>1174.760009765625</v>
      </c>
      <c r="E748" s="2">
        <v>1063.630004882812</v>
      </c>
      <c r="F748" s="2">
        <v>177.44999694824219</v>
      </c>
      <c r="G748" s="2">
        <v>188.6199951171875</v>
      </c>
      <c r="H748" s="2">
        <v>194.46864318847659</v>
      </c>
      <c r="I748" s="2">
        <v>85.449104309082031</v>
      </c>
      <c r="J748" s="2">
        <v>148.82000732421881</v>
      </c>
      <c r="K748" s="2">
        <v>1043</v>
      </c>
      <c r="L748" s="2">
        <v>15802.900390625</v>
      </c>
      <c r="M748" s="2">
        <v>1.320000052452087</v>
      </c>
      <c r="N748" s="3">
        <v>2684.570068359375</v>
      </c>
      <c r="O748" s="1">
        <f t="shared" si="147"/>
        <v>3.7855083466642458E-3</v>
      </c>
      <c r="P748" s="1">
        <f t="shared" si="148"/>
        <v>-2.3382934336624306E-4</v>
      </c>
      <c r="Q748" s="1">
        <f t="shared" si="149"/>
        <v>-2.4286148022464316E-3</v>
      </c>
      <c r="R748" s="1">
        <f t="shared" si="150"/>
        <v>-1.239444433619119E-3</v>
      </c>
      <c r="S748" s="1">
        <f t="shared" si="151"/>
        <v>-2.4734523745905124E-3</v>
      </c>
      <c r="T748" s="1">
        <f t="shared" si="152"/>
        <v>-1.0592744374162688E-3</v>
      </c>
      <c r="U748" s="1">
        <f t="shared" si="153"/>
        <v>-4.6241365133632417E-3</v>
      </c>
      <c r="V748" s="1">
        <f t="shared" si="154"/>
        <v>1.6078465313030588E-2</v>
      </c>
      <c r="W748" s="1">
        <f t="shared" si="155"/>
        <v>2.5496226099259944E-2</v>
      </c>
      <c r="X748" s="1">
        <f t="shared" si="156"/>
        <v>4.8654068747953083E-3</v>
      </c>
      <c r="Y748" s="1">
        <f t="shared" si="157"/>
        <v>-4.9426707292645089E-2</v>
      </c>
      <c r="Z748" s="1">
        <f t="shared" si="158"/>
        <v>-2.2222200637001754E-2</v>
      </c>
      <c r="AA748" s="24">
        <f t="shared" si="159"/>
        <v>1.9856558213586784E-3</v>
      </c>
    </row>
    <row r="749" spans="1:27" x14ac:dyDescent="0.2">
      <c r="A749" s="18">
        <v>43091</v>
      </c>
      <c r="B749" s="1">
        <v>169.4669189453125</v>
      </c>
      <c r="C749" s="2">
        <v>82.604537963867188</v>
      </c>
      <c r="D749" s="2">
        <v>1168.359985351562</v>
      </c>
      <c r="E749" s="2">
        <v>1060.119995117188</v>
      </c>
      <c r="F749" s="2">
        <v>177.19999694824219</v>
      </c>
      <c r="G749" s="2">
        <v>189.94000244140619</v>
      </c>
      <c r="H749" s="2">
        <v>193.8531799316406</v>
      </c>
      <c r="I749" s="2">
        <v>86.66510009765625</v>
      </c>
      <c r="J749" s="2">
        <v>149.9700012207031</v>
      </c>
      <c r="K749" s="2">
        <v>1044.849975585938</v>
      </c>
      <c r="L749" s="2">
        <v>13831.7998046875</v>
      </c>
      <c r="M749" s="2">
        <v>1.2979999780654909</v>
      </c>
      <c r="N749" s="3">
        <v>2683.340087890625</v>
      </c>
      <c r="O749" s="1">
        <f t="shared" si="147"/>
        <v>0</v>
      </c>
      <c r="P749" s="1">
        <f t="shared" si="148"/>
        <v>1.1675727363646971E-4</v>
      </c>
      <c r="Q749" s="1">
        <f t="shared" si="149"/>
        <v>-5.4479420144203372E-3</v>
      </c>
      <c r="R749" s="1">
        <f t="shared" si="150"/>
        <v>-3.300028909969277E-3</v>
      </c>
      <c r="S749" s="1">
        <f t="shared" si="151"/>
        <v>-1.4088475869228345E-3</v>
      </c>
      <c r="T749" s="1">
        <f t="shared" si="152"/>
        <v>6.9982364457097379E-3</v>
      </c>
      <c r="U749" s="1">
        <f t="shared" si="153"/>
        <v>-3.1648457393693707E-3</v>
      </c>
      <c r="V749" s="1">
        <f t="shared" si="154"/>
        <v>1.4230644058898401E-2</v>
      </c>
      <c r="W749" s="1">
        <f t="shared" si="155"/>
        <v>7.7274145940533501E-3</v>
      </c>
      <c r="X749" s="1">
        <f t="shared" si="156"/>
        <v>1.7737062185407826E-3</v>
      </c>
      <c r="Y749" s="1">
        <f t="shared" si="157"/>
        <v>-0.12473030502089644</v>
      </c>
      <c r="Z749" s="1">
        <f t="shared" si="158"/>
        <v>-1.6666722357872477E-2</v>
      </c>
      <c r="AA749" s="24">
        <f t="shared" si="159"/>
        <v>-4.5816664770526039E-4</v>
      </c>
    </row>
    <row r="750" spans="1:27" x14ac:dyDescent="0.2">
      <c r="A750" s="18">
        <v>43095</v>
      </c>
      <c r="B750" s="1">
        <v>165.1675720214844</v>
      </c>
      <c r="C750" s="2">
        <v>82.498283386230469</v>
      </c>
      <c r="D750" s="2">
        <v>1176.760009765625</v>
      </c>
      <c r="E750" s="2">
        <v>1056.739990234375</v>
      </c>
      <c r="F750" s="2">
        <v>175.99000549316409</v>
      </c>
      <c r="G750" s="2">
        <v>187.75999450683591</v>
      </c>
      <c r="H750" s="2">
        <v>196.00743103027341</v>
      </c>
      <c r="I750" s="2">
        <v>86.713722229003906</v>
      </c>
      <c r="J750" s="2">
        <v>150.6000061035156</v>
      </c>
      <c r="K750" s="2">
        <v>1057.75</v>
      </c>
      <c r="L750" s="2">
        <v>16099.7998046875</v>
      </c>
      <c r="M750" s="2">
        <v>1.3029999732971189</v>
      </c>
      <c r="N750" s="3">
        <v>2680.5</v>
      </c>
      <c r="O750" s="1">
        <f t="shared" si="147"/>
        <v>-2.5369829997413884E-2</v>
      </c>
      <c r="P750" s="1">
        <f t="shared" si="148"/>
        <v>-1.2863043636076599E-3</v>
      </c>
      <c r="Q750" s="1">
        <f t="shared" si="149"/>
        <v>7.1895858462966977E-3</v>
      </c>
      <c r="R750" s="1">
        <f t="shared" si="150"/>
        <v>-3.1883229241792543E-3</v>
      </c>
      <c r="S750" s="1">
        <f t="shared" si="151"/>
        <v>-6.828394333615706E-3</v>
      </c>
      <c r="T750" s="1">
        <f t="shared" si="152"/>
        <v>-1.1477350250339136E-2</v>
      </c>
      <c r="U750" s="1">
        <f t="shared" si="153"/>
        <v>1.1112797321109147E-2</v>
      </c>
      <c r="V750" s="1">
        <f t="shared" si="154"/>
        <v>5.6103473362245637E-4</v>
      </c>
      <c r="W750" s="1">
        <f t="shared" si="155"/>
        <v>4.2008726924349649E-3</v>
      </c>
      <c r="X750" s="1">
        <f t="shared" si="156"/>
        <v>1.2346293454070123E-2</v>
      </c>
      <c r="Y750" s="1">
        <f t="shared" si="157"/>
        <v>0.16396998453024092</v>
      </c>
      <c r="Z750" s="1">
        <f t="shared" si="158"/>
        <v>3.8520765147314062E-3</v>
      </c>
      <c r="AA750" s="24">
        <f t="shared" si="159"/>
        <v>-1.0584151831672939E-3</v>
      </c>
    </row>
    <row r="751" spans="1:27" x14ac:dyDescent="0.2">
      <c r="A751" s="18">
        <v>43096</v>
      </c>
      <c r="B751" s="1">
        <v>165.1966247558594</v>
      </c>
      <c r="C751" s="2">
        <v>82.797744750976562</v>
      </c>
      <c r="D751" s="2">
        <v>1182.260009765625</v>
      </c>
      <c r="E751" s="2">
        <v>1049.369995117188</v>
      </c>
      <c r="F751" s="2">
        <v>177.6199951171875</v>
      </c>
      <c r="G751" s="2">
        <v>186.24000549316409</v>
      </c>
      <c r="H751" s="2">
        <v>195.73939514160159</v>
      </c>
      <c r="I751" s="2">
        <v>85.497749328613281</v>
      </c>
      <c r="J751" s="2">
        <v>151.55000305175781</v>
      </c>
      <c r="K751" s="2">
        <v>1071.650024414062</v>
      </c>
      <c r="L751" s="2">
        <v>15838.5</v>
      </c>
      <c r="M751" s="2">
        <v>1.407999992370605</v>
      </c>
      <c r="N751" s="3">
        <v>2682.6201171875</v>
      </c>
      <c r="O751" s="1">
        <f t="shared" si="147"/>
        <v>1.7589853758481766E-4</v>
      </c>
      <c r="P751" s="1">
        <f t="shared" si="148"/>
        <v>3.6299102533334793E-3</v>
      </c>
      <c r="Q751" s="1">
        <f t="shared" si="149"/>
        <v>4.6738501940557509E-3</v>
      </c>
      <c r="R751" s="1">
        <f t="shared" si="150"/>
        <v>-6.9742748313635916E-3</v>
      </c>
      <c r="S751" s="1">
        <f t="shared" si="151"/>
        <v>9.2618306332556966E-3</v>
      </c>
      <c r="T751" s="1">
        <f t="shared" si="152"/>
        <v>-8.0953827127241418E-3</v>
      </c>
      <c r="U751" s="1">
        <f t="shared" si="153"/>
        <v>-1.3674781984690521E-3</v>
      </c>
      <c r="V751" s="1">
        <f t="shared" si="154"/>
        <v>-1.4022842857320028E-2</v>
      </c>
      <c r="W751" s="1">
        <f t="shared" si="155"/>
        <v>6.3080804099651111E-3</v>
      </c>
      <c r="X751" s="1">
        <f t="shared" si="156"/>
        <v>1.3141124475596344E-2</v>
      </c>
      <c r="Y751" s="1">
        <f t="shared" si="157"/>
        <v>-1.6230003345223065E-2</v>
      </c>
      <c r="Z751" s="1">
        <f t="shared" si="158"/>
        <v>8.0583285667914062E-2</v>
      </c>
      <c r="AA751" s="24">
        <f t="shared" si="159"/>
        <v>7.9094093919040986E-4</v>
      </c>
    </row>
    <row r="752" spans="1:27" x14ac:dyDescent="0.2">
      <c r="A752" s="18">
        <v>43097</v>
      </c>
      <c r="B752" s="1">
        <v>165.6614074707031</v>
      </c>
      <c r="C752" s="2">
        <v>82.807411193847656</v>
      </c>
      <c r="D752" s="2">
        <v>1186.099975585938</v>
      </c>
      <c r="E752" s="2">
        <v>1048.140014648438</v>
      </c>
      <c r="F752" s="2">
        <v>177.91999816894531</v>
      </c>
      <c r="G752" s="2">
        <v>192.71000671386719</v>
      </c>
      <c r="H752" s="2">
        <v>195.96772766113281</v>
      </c>
      <c r="I752" s="2">
        <v>85.90631103515625</v>
      </c>
      <c r="J752" s="2">
        <v>151.16999816894531</v>
      </c>
      <c r="K752" s="2">
        <v>1076.199951171875</v>
      </c>
      <c r="L752" s="2">
        <v>14606.5</v>
      </c>
      <c r="M752" s="2">
        <v>1.370000004768372</v>
      </c>
      <c r="N752" s="3">
        <v>2687.5400390625</v>
      </c>
      <c r="O752" s="1">
        <f t="shared" si="147"/>
        <v>2.8135121739356617E-3</v>
      </c>
      <c r="P752" s="1">
        <f t="shared" si="148"/>
        <v>1.1674765901137363E-4</v>
      </c>
      <c r="Q752" s="1">
        <f t="shared" si="149"/>
        <v>3.2479875734561237E-3</v>
      </c>
      <c r="R752" s="1">
        <f t="shared" si="150"/>
        <v>-1.1721132436349757E-3</v>
      </c>
      <c r="S752" s="1">
        <f t="shared" si="151"/>
        <v>1.6890162144183041E-3</v>
      </c>
      <c r="T752" s="1">
        <f t="shared" si="152"/>
        <v>3.4740125804713751E-2</v>
      </c>
      <c r="U752" s="1">
        <f t="shared" si="153"/>
        <v>1.1665128492199806E-3</v>
      </c>
      <c r="V752" s="1">
        <f t="shared" si="154"/>
        <v>4.7786252825516851E-3</v>
      </c>
      <c r="W752" s="1">
        <f t="shared" si="155"/>
        <v>-2.5074554613022659E-3</v>
      </c>
      <c r="X752" s="1">
        <f t="shared" si="156"/>
        <v>4.2457207615897996E-3</v>
      </c>
      <c r="Y752" s="1">
        <f t="shared" si="157"/>
        <v>-7.7785143795182643E-2</v>
      </c>
      <c r="Z752" s="1">
        <f t="shared" si="158"/>
        <v>-2.698862770464483E-2</v>
      </c>
      <c r="AA752" s="24">
        <f t="shared" si="159"/>
        <v>1.8339987251561052E-3</v>
      </c>
    </row>
    <row r="753" spans="1:27" x14ac:dyDescent="0.2">
      <c r="A753" s="18">
        <v>43098</v>
      </c>
      <c r="B753" s="1">
        <v>163.8699951171875</v>
      </c>
      <c r="C753" s="2">
        <v>82.633544921875</v>
      </c>
      <c r="D753" s="2">
        <v>1169.469970703125</v>
      </c>
      <c r="E753" s="2">
        <v>1046.400024414062</v>
      </c>
      <c r="F753" s="2">
        <v>176.46000671386719</v>
      </c>
      <c r="G753" s="2">
        <v>191.96000671386719</v>
      </c>
      <c r="H753" s="2">
        <v>192.09602355957031</v>
      </c>
      <c r="I753" s="2">
        <v>85.449104309082031</v>
      </c>
      <c r="J753" s="2">
        <v>149.86000061035159</v>
      </c>
      <c r="K753" s="2">
        <v>1073.75</v>
      </c>
      <c r="L753" s="2">
        <v>14656.2001953125</v>
      </c>
      <c r="M753" s="2">
        <v>1.3550000190734861</v>
      </c>
      <c r="N753" s="3">
        <v>2673.610107421875</v>
      </c>
      <c r="O753" s="1">
        <f t="shared" si="147"/>
        <v>-1.0813697534426736E-2</v>
      </c>
      <c r="P753" s="1">
        <f t="shared" si="148"/>
        <v>-2.0996462691683648E-3</v>
      </c>
      <c r="Q753" s="1">
        <f t="shared" si="149"/>
        <v>-1.4020744646417893E-2</v>
      </c>
      <c r="R753" s="1">
        <f t="shared" si="150"/>
        <v>-1.6600742363218624E-3</v>
      </c>
      <c r="S753" s="1">
        <f t="shared" si="151"/>
        <v>-8.205887309484905E-3</v>
      </c>
      <c r="T753" s="1">
        <f t="shared" si="152"/>
        <v>-3.89185809698811E-3</v>
      </c>
      <c r="U753" s="1">
        <f t="shared" si="153"/>
        <v>-1.9756845414146129E-2</v>
      </c>
      <c r="V753" s="1">
        <f t="shared" si="154"/>
        <v>-5.3221552708404563E-3</v>
      </c>
      <c r="W753" s="1">
        <f t="shared" si="155"/>
        <v>-8.6657245118815229E-3</v>
      </c>
      <c r="X753" s="1">
        <f t="shared" si="156"/>
        <v>-2.2764832587172101E-3</v>
      </c>
      <c r="Y753" s="1">
        <f t="shared" si="157"/>
        <v>3.4026081068359026E-3</v>
      </c>
      <c r="Z753" s="1">
        <f t="shared" si="158"/>
        <v>-1.0948894629691619E-2</v>
      </c>
      <c r="AA753" s="24">
        <f t="shared" si="159"/>
        <v>-5.1831531579653589E-3</v>
      </c>
    </row>
    <row r="754" spans="1:27" x14ac:dyDescent="0.2">
      <c r="A754" s="18">
        <v>43102</v>
      </c>
      <c r="B754" s="1">
        <v>166.80401611328119</v>
      </c>
      <c r="C754" s="2">
        <v>83.029594421386719</v>
      </c>
      <c r="D754" s="2">
        <v>1189.010009765625</v>
      </c>
      <c r="E754" s="2">
        <v>1065</v>
      </c>
      <c r="F754" s="2">
        <v>181.41999816894531</v>
      </c>
      <c r="G754" s="2">
        <v>201.07000732421881</v>
      </c>
      <c r="H754" s="2">
        <v>197.90357971191409</v>
      </c>
      <c r="I754" s="2">
        <v>87.073661804199219</v>
      </c>
      <c r="J754" s="2">
        <v>152.9100036621094</v>
      </c>
      <c r="K754" s="2">
        <v>1090</v>
      </c>
      <c r="L754" s="2">
        <v>14982.099609375</v>
      </c>
      <c r="M754" s="2">
        <v>1.378000020980835</v>
      </c>
      <c r="N754" s="3">
        <v>2695.81005859375</v>
      </c>
      <c r="O754" s="1">
        <f t="shared" si="147"/>
        <v>1.7904565103547432E-2</v>
      </c>
      <c r="P754" s="1">
        <f t="shared" si="148"/>
        <v>4.7928416950544506E-3</v>
      </c>
      <c r="Q754" s="1">
        <f t="shared" si="149"/>
        <v>1.6708457294334789E-2</v>
      </c>
      <c r="R754" s="1">
        <f t="shared" si="150"/>
        <v>1.7775205611594957E-2</v>
      </c>
      <c r="S754" s="1">
        <f t="shared" si="151"/>
        <v>2.8108303674275747E-2</v>
      </c>
      <c r="T754" s="1">
        <f t="shared" si="152"/>
        <v>4.7457805228830141E-2</v>
      </c>
      <c r="U754" s="1">
        <f t="shared" si="153"/>
        <v>3.0232568299586982E-2</v>
      </c>
      <c r="V754" s="1">
        <f t="shared" si="154"/>
        <v>1.9011989748200619E-2</v>
      </c>
      <c r="W754" s="1">
        <f t="shared" si="155"/>
        <v>2.0352349121418145E-2</v>
      </c>
      <c r="X754" s="1">
        <f t="shared" si="156"/>
        <v>1.5133876600698537E-2</v>
      </c>
      <c r="Y754" s="1">
        <f t="shared" si="157"/>
        <v>2.2236282919138484E-2</v>
      </c>
      <c r="Z754" s="1">
        <f t="shared" si="158"/>
        <v>1.6974170910400099E-2</v>
      </c>
      <c r="AA754" s="24">
        <f t="shared" si="159"/>
        <v>8.3033614775200881E-3</v>
      </c>
    </row>
    <row r="755" spans="1:27" x14ac:dyDescent="0.2">
      <c r="A755" s="18">
        <v>43103</v>
      </c>
      <c r="B755" s="1">
        <v>166.77496337890619</v>
      </c>
      <c r="C755" s="2">
        <v>83.415992736816406</v>
      </c>
      <c r="D755" s="2">
        <v>1204.199951171875</v>
      </c>
      <c r="E755" s="2">
        <v>1082.47998046875</v>
      </c>
      <c r="F755" s="2">
        <v>184.66999816894531</v>
      </c>
      <c r="G755" s="2">
        <v>205.05000305175781</v>
      </c>
      <c r="H755" s="2">
        <v>210.9283752441406</v>
      </c>
      <c r="I755" s="2">
        <v>84.670883178710938</v>
      </c>
      <c r="J755" s="2">
        <v>152.00999450683591</v>
      </c>
      <c r="K755" s="2">
        <v>1086</v>
      </c>
      <c r="L755" s="2">
        <v>15201</v>
      </c>
      <c r="M755" s="2">
        <v>1.370000004768372</v>
      </c>
      <c r="N755" s="3">
        <v>2713.06005859375</v>
      </c>
      <c r="O755" s="1">
        <f t="shared" si="147"/>
        <v>-1.7417287096532785E-4</v>
      </c>
      <c r="P755" s="1">
        <f t="shared" si="148"/>
        <v>4.6537420557382081E-3</v>
      </c>
      <c r="Q755" s="1">
        <f t="shared" si="149"/>
        <v>1.2775284717110313E-2</v>
      </c>
      <c r="R755" s="1">
        <f t="shared" si="150"/>
        <v>1.6413127200704203E-2</v>
      </c>
      <c r="S755" s="1">
        <f t="shared" si="151"/>
        <v>1.7914232349255599E-2</v>
      </c>
      <c r="T755" s="1">
        <f t="shared" si="152"/>
        <v>1.9794079587023505E-2</v>
      </c>
      <c r="U755" s="1">
        <f t="shared" si="153"/>
        <v>6.5813845061249321E-2</v>
      </c>
      <c r="V755" s="1">
        <f t="shared" si="154"/>
        <v>-2.7594780967077792E-2</v>
      </c>
      <c r="W755" s="1">
        <f t="shared" si="155"/>
        <v>-5.8858749180483727E-3</v>
      </c>
      <c r="X755" s="1">
        <f t="shared" si="156"/>
        <v>-3.669724770642202E-3</v>
      </c>
      <c r="Y755" s="1">
        <f t="shared" si="157"/>
        <v>1.4610795304552893E-2</v>
      </c>
      <c r="Z755" s="1">
        <f t="shared" si="158"/>
        <v>-5.8055269162976542E-3</v>
      </c>
      <c r="AA755" s="24">
        <f t="shared" si="159"/>
        <v>6.3988187687815667E-3</v>
      </c>
    </row>
    <row r="756" spans="1:27" x14ac:dyDescent="0.2">
      <c r="A756" s="18">
        <v>43104</v>
      </c>
      <c r="B756" s="1">
        <v>167.54962158203119</v>
      </c>
      <c r="C756" s="2">
        <v>84.150192260742188</v>
      </c>
      <c r="D756" s="2">
        <v>1209.589965820312</v>
      </c>
      <c r="E756" s="2">
        <v>1086.400024414062</v>
      </c>
      <c r="F756" s="2">
        <v>184.33000183105469</v>
      </c>
      <c r="G756" s="2">
        <v>205.6300048828125</v>
      </c>
      <c r="H756" s="2">
        <v>212.04023742675781</v>
      </c>
      <c r="I756" s="2">
        <v>83.620292663574219</v>
      </c>
      <c r="J756" s="2">
        <v>153.07000732421881</v>
      </c>
      <c r="K756" s="2">
        <v>1097.400024414062</v>
      </c>
      <c r="L756" s="2">
        <v>15599.2001953125</v>
      </c>
      <c r="M756" s="2">
        <v>1.370000004768372</v>
      </c>
      <c r="N756" s="3">
        <v>2723.989990234375</v>
      </c>
      <c r="O756" s="1">
        <f t="shared" si="147"/>
        <v>4.644931034192501E-3</v>
      </c>
      <c r="P756" s="1">
        <f t="shared" si="148"/>
        <v>8.8016638037533568E-3</v>
      </c>
      <c r="Q756" s="1">
        <f t="shared" si="149"/>
        <v>4.4760130102909912E-3</v>
      </c>
      <c r="R756" s="1">
        <f t="shared" si="150"/>
        <v>3.6213546818801845E-3</v>
      </c>
      <c r="S756" s="1">
        <f t="shared" si="151"/>
        <v>-1.841102189103716E-3</v>
      </c>
      <c r="T756" s="1">
        <f t="shared" si="152"/>
        <v>2.8285872832114478E-3</v>
      </c>
      <c r="U756" s="1">
        <f t="shared" si="153"/>
        <v>5.2712783727191237E-3</v>
      </c>
      <c r="V756" s="1">
        <f t="shared" si="154"/>
        <v>-1.2407931459971766E-2</v>
      </c>
      <c r="W756" s="1">
        <f t="shared" si="155"/>
        <v>6.973310017027945E-3</v>
      </c>
      <c r="X756" s="1">
        <f t="shared" si="156"/>
        <v>1.0497260049780799E-2</v>
      </c>
      <c r="Y756" s="1">
        <f t="shared" si="157"/>
        <v>2.6195657872015055E-2</v>
      </c>
      <c r="Z756" s="1">
        <f t="shared" si="158"/>
        <v>0</v>
      </c>
      <c r="AA756" s="24">
        <f t="shared" si="159"/>
        <v>4.0286360805039667E-3</v>
      </c>
    </row>
    <row r="757" spans="1:27" x14ac:dyDescent="0.2">
      <c r="A757" s="18">
        <v>43105</v>
      </c>
      <c r="B757" s="1">
        <v>169.45721435546881</v>
      </c>
      <c r="C757" s="2">
        <v>85.193496704101562</v>
      </c>
      <c r="D757" s="2">
        <v>1229.140014648438</v>
      </c>
      <c r="E757" s="2">
        <v>1102.22998046875</v>
      </c>
      <c r="F757" s="2">
        <v>186.8500061035156</v>
      </c>
      <c r="G757" s="2">
        <v>209.99000549316409</v>
      </c>
      <c r="H757" s="2">
        <v>213.83709716796881</v>
      </c>
      <c r="I757" s="2">
        <v>84.563888549804688</v>
      </c>
      <c r="J757" s="2">
        <v>155.69000244140619</v>
      </c>
      <c r="K757" s="2">
        <v>1084.849975585938</v>
      </c>
      <c r="L757" s="2">
        <v>17429.5</v>
      </c>
      <c r="M757" s="2">
        <v>1.370000004768372</v>
      </c>
      <c r="N757" s="3">
        <v>2743.14990234375</v>
      </c>
      <c r="O757" s="1">
        <f t="shared" si="147"/>
        <v>1.1385240715113598E-2</v>
      </c>
      <c r="P757" s="1">
        <f t="shared" si="148"/>
        <v>1.2398123109768511E-2</v>
      </c>
      <c r="Q757" s="1">
        <f t="shared" si="149"/>
        <v>1.6162542167640792E-2</v>
      </c>
      <c r="R757" s="1">
        <f t="shared" si="150"/>
        <v>1.45710196050719E-2</v>
      </c>
      <c r="S757" s="1">
        <f t="shared" si="151"/>
        <v>1.3671156336072743E-2</v>
      </c>
      <c r="T757" s="1">
        <f t="shared" si="152"/>
        <v>2.120313430346088E-2</v>
      </c>
      <c r="U757" s="1">
        <f t="shared" si="153"/>
        <v>8.4741451104612953E-3</v>
      </c>
      <c r="V757" s="1">
        <f t="shared" si="154"/>
        <v>1.1284293036700976E-2</v>
      </c>
      <c r="W757" s="1">
        <f t="shared" si="155"/>
        <v>1.7116319277609815E-2</v>
      </c>
      <c r="X757" s="1">
        <f t="shared" si="156"/>
        <v>-1.1436165982249724E-2</v>
      </c>
      <c r="Y757" s="1">
        <f t="shared" si="157"/>
        <v>0.11733292616101543</v>
      </c>
      <c r="Z757" s="1">
        <f t="shared" si="158"/>
        <v>0</v>
      </c>
      <c r="AA757" s="24">
        <f t="shared" si="159"/>
        <v>7.0337674433695874E-3</v>
      </c>
    </row>
    <row r="758" spans="1:27" x14ac:dyDescent="0.2">
      <c r="A758" s="18">
        <v>43108</v>
      </c>
      <c r="B758" s="1">
        <v>168.82781982421881</v>
      </c>
      <c r="C758" s="2">
        <v>85.280426025390625</v>
      </c>
      <c r="D758" s="2">
        <v>1246.869995117188</v>
      </c>
      <c r="E758" s="2">
        <v>1106.93994140625</v>
      </c>
      <c r="F758" s="2">
        <v>188.2799987792969</v>
      </c>
      <c r="G758" s="2">
        <v>212.05000305175781</v>
      </c>
      <c r="H758" s="2">
        <v>220.38922119140619</v>
      </c>
      <c r="I758" s="2">
        <v>84.388778686523438</v>
      </c>
      <c r="J758" s="2">
        <v>156.88999938964841</v>
      </c>
      <c r="K758" s="2">
        <v>1098.550048828125</v>
      </c>
      <c r="L758" s="2">
        <v>15170.099609375</v>
      </c>
      <c r="M758" s="2">
        <v>1.379999995231628</v>
      </c>
      <c r="N758" s="3">
        <v>2747.7099609375</v>
      </c>
      <c r="O758" s="1">
        <f t="shared" si="147"/>
        <v>-3.7141796154498419E-3</v>
      </c>
      <c r="P758" s="1">
        <f t="shared" si="148"/>
        <v>1.0203750832178393E-3</v>
      </c>
      <c r="Q758" s="1">
        <f t="shared" si="149"/>
        <v>1.4424703660649518E-2</v>
      </c>
      <c r="R758" s="1">
        <f t="shared" si="150"/>
        <v>4.2731199667578323E-3</v>
      </c>
      <c r="S758" s="1">
        <f t="shared" si="151"/>
        <v>7.6531583038272899E-3</v>
      </c>
      <c r="T758" s="1">
        <f t="shared" si="152"/>
        <v>9.8099790690313604E-3</v>
      </c>
      <c r="U758" s="1">
        <f t="shared" si="153"/>
        <v>3.0640726563411436E-2</v>
      </c>
      <c r="V758" s="1">
        <f t="shared" si="154"/>
        <v>-2.0707404340579716E-3</v>
      </c>
      <c r="W758" s="1">
        <f t="shared" si="155"/>
        <v>7.7076044024975143E-3</v>
      </c>
      <c r="X758" s="1">
        <f t="shared" si="156"/>
        <v>1.262854178043149E-2</v>
      </c>
      <c r="Y758" s="1">
        <f t="shared" si="157"/>
        <v>-0.12963082077081955</v>
      </c>
      <c r="Z758" s="1">
        <f t="shared" si="158"/>
        <v>7.2992630864601171E-3</v>
      </c>
      <c r="AA758" s="24">
        <f t="shared" si="159"/>
        <v>1.6623439316436617E-3</v>
      </c>
    </row>
    <row r="759" spans="1:27" x14ac:dyDescent="0.2">
      <c r="A759" s="18">
        <v>43109</v>
      </c>
      <c r="B759" s="1">
        <v>168.80845642089841</v>
      </c>
      <c r="C759" s="2">
        <v>85.22247314453125</v>
      </c>
      <c r="D759" s="2">
        <v>1252.699951171875</v>
      </c>
      <c r="E759" s="2">
        <v>1106.260009765625</v>
      </c>
      <c r="F759" s="2">
        <v>187.8699951171875</v>
      </c>
      <c r="G759" s="2">
        <v>209.30999755859381</v>
      </c>
      <c r="H759" s="2">
        <v>220.32966613769531</v>
      </c>
      <c r="I759" s="2">
        <v>83.659187316894531</v>
      </c>
      <c r="J759" s="2">
        <v>156.00999450683591</v>
      </c>
      <c r="K759" s="2">
        <v>1100.800048828125</v>
      </c>
      <c r="L759" s="2">
        <v>14595.400390625</v>
      </c>
      <c r="M759" s="2">
        <v>1.4149999618530269</v>
      </c>
      <c r="N759" s="3">
        <v>2751.2900390625</v>
      </c>
      <c r="O759" s="1">
        <f t="shared" si="147"/>
        <v>-1.1469320246249026E-4</v>
      </c>
      <c r="P759" s="1">
        <f t="shared" si="148"/>
        <v>-6.795566528023933E-4</v>
      </c>
      <c r="Q759" s="1">
        <f t="shared" si="149"/>
        <v>4.6756727465713244E-3</v>
      </c>
      <c r="R759" s="1">
        <f t="shared" si="150"/>
        <v>-6.1424438236568069E-4</v>
      </c>
      <c r="S759" s="1">
        <f t="shared" si="151"/>
        <v>-2.1776272825985155E-3</v>
      </c>
      <c r="T759" s="1">
        <f t="shared" si="152"/>
        <v>-1.292150650191326E-2</v>
      </c>
      <c r="U759" s="1">
        <f t="shared" si="153"/>
        <v>-2.7022670795295856E-4</v>
      </c>
      <c r="V759" s="1">
        <f t="shared" si="154"/>
        <v>-8.6455969737291305E-3</v>
      </c>
      <c r="W759" s="1">
        <f t="shared" si="155"/>
        <v>-5.6090565761743871E-3</v>
      </c>
      <c r="X759" s="1">
        <f t="shared" si="156"/>
        <v>2.048154294290061E-3</v>
      </c>
      <c r="Y759" s="1">
        <f t="shared" si="157"/>
        <v>-3.7883681290717508E-2</v>
      </c>
      <c r="Z759" s="1">
        <f t="shared" si="158"/>
        <v>2.5362294740822966E-2</v>
      </c>
      <c r="AA759" s="24">
        <f t="shared" si="159"/>
        <v>1.3029315960912946E-3</v>
      </c>
    </row>
    <row r="760" spans="1:27" x14ac:dyDescent="0.2">
      <c r="A760" s="18">
        <v>43110</v>
      </c>
      <c r="B760" s="1">
        <v>168.76971435546881</v>
      </c>
      <c r="C760" s="2">
        <v>84.8360595703125</v>
      </c>
      <c r="D760" s="2">
        <v>1254.329956054688</v>
      </c>
      <c r="E760" s="2">
        <v>1102.609985351562</v>
      </c>
      <c r="F760" s="2">
        <v>187.8399963378906</v>
      </c>
      <c r="G760" s="2">
        <v>212.52000427246091</v>
      </c>
      <c r="H760" s="2">
        <v>222.0570373535156</v>
      </c>
      <c r="I760" s="2">
        <v>82.647506713867188</v>
      </c>
      <c r="J760" s="2">
        <v>157.3800048828125</v>
      </c>
      <c r="K760" s="2">
        <v>1080.050048828125</v>
      </c>
      <c r="L760" s="2">
        <v>14973.2998046875</v>
      </c>
      <c r="M760" s="2">
        <v>1.3949999809265139</v>
      </c>
      <c r="N760" s="3">
        <v>2748.22998046875</v>
      </c>
      <c r="O760" s="1">
        <f t="shared" si="147"/>
        <v>-2.2950310814406905E-4</v>
      </c>
      <c r="P760" s="1">
        <f t="shared" si="148"/>
        <v>-4.5341746133490402E-3</v>
      </c>
      <c r="Q760" s="1">
        <f t="shared" si="149"/>
        <v>1.3011933793787289E-3</v>
      </c>
      <c r="R760" s="1">
        <f t="shared" si="150"/>
        <v>-3.2994272430006966E-3</v>
      </c>
      <c r="S760" s="1">
        <f t="shared" si="151"/>
        <v>-1.596783950422731E-4</v>
      </c>
      <c r="T760" s="1">
        <f t="shared" si="152"/>
        <v>1.5336136597911443E-2</v>
      </c>
      <c r="U760" s="1">
        <f t="shared" si="153"/>
        <v>7.8399393331842759E-3</v>
      </c>
      <c r="V760" s="1">
        <f t="shared" si="154"/>
        <v>-1.2092881074677098E-2</v>
      </c>
      <c r="W760" s="1">
        <f t="shared" si="155"/>
        <v>8.7815551837389094E-3</v>
      </c>
      <c r="X760" s="1">
        <f t="shared" si="156"/>
        <v>-1.884992648945627E-2</v>
      </c>
      <c r="Y760" s="1">
        <f t="shared" si="157"/>
        <v>2.5891678470515656E-2</v>
      </c>
      <c r="Z760" s="1">
        <f t="shared" si="158"/>
        <v>-1.413426251992389E-2</v>
      </c>
      <c r="AA760" s="24">
        <f t="shared" si="159"/>
        <v>-1.1122268282528491E-3</v>
      </c>
    </row>
    <row r="761" spans="1:27" x14ac:dyDescent="0.2">
      <c r="A761" s="18">
        <v>43111</v>
      </c>
      <c r="B761" s="1">
        <v>169.72837829589841</v>
      </c>
      <c r="C761" s="2">
        <v>85.08721923828125</v>
      </c>
      <c r="D761" s="2">
        <v>1276.680053710938</v>
      </c>
      <c r="E761" s="2">
        <v>1105.52001953125</v>
      </c>
      <c r="F761" s="2">
        <v>187.77000427246091</v>
      </c>
      <c r="G761" s="2">
        <v>217.24000549316409</v>
      </c>
      <c r="H761" s="2">
        <v>222.45414733886719</v>
      </c>
      <c r="I761" s="2">
        <v>84.602783203125</v>
      </c>
      <c r="J761" s="2">
        <v>158.3999938964844</v>
      </c>
      <c r="K761" s="2">
        <v>1078.900024414062</v>
      </c>
      <c r="L761" s="2">
        <v>13405.7998046875</v>
      </c>
      <c r="M761" s="2">
        <v>1.4029999971389771</v>
      </c>
      <c r="N761" s="3">
        <v>2767.56005859375</v>
      </c>
      <c r="O761" s="1">
        <f t="shared" si="147"/>
        <v>5.6803078922704753E-3</v>
      </c>
      <c r="P761" s="1">
        <f t="shared" si="148"/>
        <v>2.9605296290380334E-3</v>
      </c>
      <c r="Q761" s="1">
        <f t="shared" si="149"/>
        <v>1.7818355966359167E-2</v>
      </c>
      <c r="R761" s="1">
        <f t="shared" si="150"/>
        <v>2.6392234954775162E-3</v>
      </c>
      <c r="S761" s="1">
        <f t="shared" si="151"/>
        <v>-3.726153470733351E-4</v>
      </c>
      <c r="T761" s="1">
        <f t="shared" si="152"/>
        <v>2.2209679681033379E-2</v>
      </c>
      <c r="U761" s="1">
        <f t="shared" si="153"/>
        <v>1.7883242525631449E-3</v>
      </c>
      <c r="V761" s="1">
        <f t="shared" si="154"/>
        <v>2.3658021481847591E-2</v>
      </c>
      <c r="W761" s="1">
        <f t="shared" si="155"/>
        <v>6.4810584701111562E-3</v>
      </c>
      <c r="X761" s="1">
        <f t="shared" si="156"/>
        <v>-1.0647880765439766E-3</v>
      </c>
      <c r="Y761" s="1">
        <f t="shared" si="157"/>
        <v>-0.10468634305373903</v>
      </c>
      <c r="Z761" s="1">
        <f t="shared" si="158"/>
        <v>5.7347787253372307E-3</v>
      </c>
      <c r="AA761" s="24">
        <f t="shared" si="159"/>
        <v>7.033646478779465E-3</v>
      </c>
    </row>
    <row r="762" spans="1:27" x14ac:dyDescent="0.2">
      <c r="A762" s="18">
        <v>43112</v>
      </c>
      <c r="B762" s="1">
        <v>171.48106384277341</v>
      </c>
      <c r="C762" s="2">
        <v>86.555572509765625</v>
      </c>
      <c r="D762" s="2">
        <v>1305.199951171875</v>
      </c>
      <c r="E762" s="2">
        <v>1122.260009765625</v>
      </c>
      <c r="F762" s="2">
        <v>179.3699951171875</v>
      </c>
      <c r="G762" s="2">
        <v>221.22999572753909</v>
      </c>
      <c r="H762" s="2">
        <v>221.36210632324219</v>
      </c>
      <c r="I762" s="2">
        <v>86.382980346679688</v>
      </c>
      <c r="J762" s="2">
        <v>157.92999267578119</v>
      </c>
      <c r="K762" s="2">
        <v>1108</v>
      </c>
      <c r="L762" s="2">
        <v>13980.599609375</v>
      </c>
      <c r="M762" s="2">
        <v>1.4099999666213989</v>
      </c>
      <c r="N762" s="3">
        <v>2786.239990234375</v>
      </c>
      <c r="O762" s="1">
        <f t="shared" si="147"/>
        <v>1.03264142653825E-2</v>
      </c>
      <c r="P762" s="1">
        <f t="shared" si="148"/>
        <v>1.7257036775080614E-2</v>
      </c>
      <c r="Q762" s="1">
        <f t="shared" si="149"/>
        <v>2.2339111023186975E-2</v>
      </c>
      <c r="R762" s="1">
        <f t="shared" si="150"/>
        <v>1.5142186426866155E-2</v>
      </c>
      <c r="S762" s="1">
        <f t="shared" si="151"/>
        <v>-4.4735628503712932E-2</v>
      </c>
      <c r="T762" s="1">
        <f t="shared" si="152"/>
        <v>1.8366737863577232E-2</v>
      </c>
      <c r="U762" s="1">
        <f t="shared" si="153"/>
        <v>-4.9090611646879223E-3</v>
      </c>
      <c r="V762" s="1">
        <f t="shared" si="154"/>
        <v>2.1041827185289685E-2</v>
      </c>
      <c r="W762" s="1">
        <f t="shared" si="155"/>
        <v>-2.9671795379636601E-3</v>
      </c>
      <c r="X762" s="1">
        <f t="shared" si="156"/>
        <v>2.6971892601209024E-2</v>
      </c>
      <c r="Y762" s="1">
        <f t="shared" si="157"/>
        <v>4.2876949757709726E-2</v>
      </c>
      <c r="Z762" s="1">
        <f t="shared" si="158"/>
        <v>4.9892868828911308E-3</v>
      </c>
      <c r="AA762" s="24">
        <f t="shared" si="159"/>
        <v>6.7496029878810759E-3</v>
      </c>
    </row>
    <row r="763" spans="1:27" x14ac:dyDescent="0.2">
      <c r="A763" s="18">
        <v>43116</v>
      </c>
      <c r="B763" s="1">
        <v>170.60955810546881</v>
      </c>
      <c r="C763" s="2">
        <v>85.348045349121094</v>
      </c>
      <c r="D763" s="2">
        <v>1304.859985351562</v>
      </c>
      <c r="E763" s="2">
        <v>1121.760009765625</v>
      </c>
      <c r="F763" s="2">
        <v>178.38999938964841</v>
      </c>
      <c r="G763" s="2">
        <v>221.5299987792969</v>
      </c>
      <c r="H763" s="2">
        <v>218.51295471191409</v>
      </c>
      <c r="I763" s="2">
        <v>86.373252868652344</v>
      </c>
      <c r="J763" s="2">
        <v>155.71000671386719</v>
      </c>
      <c r="K763" s="2">
        <v>1090.800048828125</v>
      </c>
      <c r="L763" s="2">
        <v>11490.5</v>
      </c>
      <c r="M763" s="2">
        <v>1.3949999809265139</v>
      </c>
      <c r="N763" s="3">
        <v>2776.419921875</v>
      </c>
      <c r="O763" s="1">
        <f t="shared" si="147"/>
        <v>-5.0822272604027496E-3</v>
      </c>
      <c r="P763" s="1">
        <f t="shared" si="148"/>
        <v>-1.3950888725371091E-2</v>
      </c>
      <c r="Q763" s="1">
        <f t="shared" si="149"/>
        <v>-2.6047029806253175E-4</v>
      </c>
      <c r="R763" s="1">
        <f t="shared" si="150"/>
        <v>-4.4552955255383608E-4</v>
      </c>
      <c r="S763" s="1">
        <f t="shared" si="151"/>
        <v>-5.4635432581621179E-3</v>
      </c>
      <c r="T763" s="1">
        <f t="shared" si="152"/>
        <v>1.3560686053046833E-3</v>
      </c>
      <c r="U763" s="1">
        <f t="shared" si="153"/>
        <v>-1.2870999732753075E-2</v>
      </c>
      <c r="V763" s="1">
        <f t="shared" si="154"/>
        <v>-1.1260873366847335E-4</v>
      </c>
      <c r="W763" s="1">
        <f t="shared" si="155"/>
        <v>-1.4056772398333917E-2</v>
      </c>
      <c r="X763" s="1">
        <f t="shared" si="156"/>
        <v>-1.552342163526621E-2</v>
      </c>
      <c r="Y763" s="1">
        <f t="shared" si="157"/>
        <v>-0.1781110738415832</v>
      </c>
      <c r="Z763" s="1">
        <f t="shared" si="158"/>
        <v>-1.0638287978706473E-2</v>
      </c>
      <c r="AA763" s="24">
        <f t="shared" si="159"/>
        <v>-3.5244876226721011E-3</v>
      </c>
    </row>
    <row r="764" spans="1:27" x14ac:dyDescent="0.2">
      <c r="A764" s="18">
        <v>43117</v>
      </c>
      <c r="B764" s="1">
        <v>173.4273986816406</v>
      </c>
      <c r="C764" s="2">
        <v>87.077217102050781</v>
      </c>
      <c r="D764" s="2">
        <v>1295</v>
      </c>
      <c r="E764" s="2">
        <v>1131.97998046875</v>
      </c>
      <c r="F764" s="2">
        <v>177.6000061035156</v>
      </c>
      <c r="G764" s="2">
        <v>217.5</v>
      </c>
      <c r="H764" s="2">
        <v>223.08949279785159</v>
      </c>
      <c r="I764" s="2">
        <v>86.966644287109375</v>
      </c>
      <c r="J764" s="2">
        <v>156.99000549316409</v>
      </c>
      <c r="K764" s="2">
        <v>1112.349975585938</v>
      </c>
      <c r="L764" s="2">
        <v>11188.599609375</v>
      </c>
      <c r="M764" s="2">
        <v>1.4149999618530269</v>
      </c>
      <c r="N764" s="3">
        <v>2802.56005859375</v>
      </c>
      <c r="O764" s="1">
        <f t="shared" si="147"/>
        <v>1.6516311321959076E-2</v>
      </c>
      <c r="P764" s="1">
        <f t="shared" si="148"/>
        <v>2.0260238484155257E-2</v>
      </c>
      <c r="Q764" s="1">
        <f t="shared" si="149"/>
        <v>-7.5563550589724526E-3</v>
      </c>
      <c r="R764" s="1">
        <f t="shared" si="150"/>
        <v>9.1106570158980826E-3</v>
      </c>
      <c r="S764" s="1">
        <f t="shared" si="151"/>
        <v>-4.4284617346024291E-3</v>
      </c>
      <c r="T764" s="1">
        <f t="shared" si="152"/>
        <v>-1.8191661632751877E-2</v>
      </c>
      <c r="U764" s="1">
        <f t="shared" si="153"/>
        <v>2.0944012642047483E-2</v>
      </c>
      <c r="V764" s="1">
        <f t="shared" si="154"/>
        <v>6.8700830262744539E-3</v>
      </c>
      <c r="W764" s="1">
        <f t="shared" si="155"/>
        <v>8.2204015420090926E-3</v>
      </c>
      <c r="X764" s="1">
        <f t="shared" si="156"/>
        <v>1.9756074251155997E-2</v>
      </c>
      <c r="Y764" s="1">
        <f t="shared" si="157"/>
        <v>-2.6273912416779122E-2</v>
      </c>
      <c r="Z764" s="1">
        <f t="shared" si="158"/>
        <v>1.4336904085998414E-2</v>
      </c>
      <c r="AA764" s="24">
        <f t="shared" si="159"/>
        <v>9.4150515607511753E-3</v>
      </c>
    </row>
    <row r="765" spans="1:27" x14ac:dyDescent="0.2">
      <c r="A765" s="18">
        <v>43118</v>
      </c>
      <c r="B765" s="1">
        <v>173.58232116699219</v>
      </c>
      <c r="C765" s="2">
        <v>87.038597106933594</v>
      </c>
      <c r="D765" s="2">
        <v>1293.319946289062</v>
      </c>
      <c r="E765" s="2">
        <v>1129.7900390625</v>
      </c>
      <c r="F765" s="2">
        <v>179.80000305175781</v>
      </c>
      <c r="G765" s="2">
        <v>220.33000183105469</v>
      </c>
      <c r="H765" s="2">
        <v>222.8115234375</v>
      </c>
      <c r="I765" s="2">
        <v>87.657333374023438</v>
      </c>
      <c r="J765" s="2">
        <v>157.19000244140619</v>
      </c>
      <c r="K765" s="2">
        <v>1095.949951171875</v>
      </c>
      <c r="L765" s="2">
        <v>11474.900390625</v>
      </c>
      <c r="M765" s="2">
        <v>1.404999971389771</v>
      </c>
      <c r="N765" s="3">
        <v>2798.030029296875</v>
      </c>
      <c r="O765" s="1">
        <f t="shared" si="147"/>
        <v>8.9329878974875321E-4</v>
      </c>
      <c r="P765" s="1">
        <f t="shared" si="148"/>
        <v>-4.4351434740874662E-4</v>
      </c>
      <c r="Q765" s="1">
        <f t="shared" si="149"/>
        <v>-1.2973387729250385E-3</v>
      </c>
      <c r="R765" s="1">
        <f t="shared" si="150"/>
        <v>-1.9346114277949411E-3</v>
      </c>
      <c r="S765" s="1">
        <f t="shared" si="151"/>
        <v>1.2387369778354307E-2</v>
      </c>
      <c r="T765" s="1">
        <f t="shared" si="152"/>
        <v>1.3011502671515851E-2</v>
      </c>
      <c r="U765" s="1">
        <f t="shared" si="153"/>
        <v>-1.2459993380480316E-3</v>
      </c>
      <c r="V765" s="1">
        <f t="shared" si="154"/>
        <v>7.9419999768397531E-3</v>
      </c>
      <c r="W765" s="1">
        <f t="shared" si="155"/>
        <v>1.2739470109186524E-3</v>
      </c>
      <c r="X765" s="1">
        <f t="shared" si="156"/>
        <v>-1.4743583201342836E-2</v>
      </c>
      <c r="Y765" s="1">
        <f t="shared" si="157"/>
        <v>2.5588616202702141E-2</v>
      </c>
      <c r="Z765" s="1">
        <f t="shared" si="158"/>
        <v>-7.0671312599616121E-3</v>
      </c>
      <c r="AA765" s="24">
        <f t="shared" si="159"/>
        <v>-1.6163897301626484E-3</v>
      </c>
    </row>
    <row r="766" spans="1:27" x14ac:dyDescent="0.2">
      <c r="A766" s="18">
        <v>43119</v>
      </c>
      <c r="B766" s="1">
        <v>172.80766296386719</v>
      </c>
      <c r="C766" s="2">
        <v>86.941986083984375</v>
      </c>
      <c r="D766" s="2">
        <v>1294.579956054688</v>
      </c>
      <c r="E766" s="2">
        <v>1137.510009765625</v>
      </c>
      <c r="F766" s="2">
        <v>181.28999328613281</v>
      </c>
      <c r="G766" s="2">
        <v>220.46000671386719</v>
      </c>
      <c r="H766" s="2">
        <v>228.44035339355469</v>
      </c>
      <c r="I766" s="2">
        <v>90.478385925292969</v>
      </c>
      <c r="J766" s="2">
        <v>157.9700012207031</v>
      </c>
      <c r="K766" s="2">
        <v>1101.050048828125</v>
      </c>
      <c r="L766" s="2">
        <v>11607.400390625</v>
      </c>
      <c r="M766" s="2">
        <v>1.4029999971389771</v>
      </c>
      <c r="N766" s="3">
        <v>2810.300048828125</v>
      </c>
      <c r="O766" s="1">
        <f t="shared" si="147"/>
        <v>-4.4627713117152412E-3</v>
      </c>
      <c r="P766" s="1">
        <f t="shared" si="148"/>
        <v>-1.1099790915807262E-3</v>
      </c>
      <c r="Q766" s="1">
        <f t="shared" si="149"/>
        <v>9.7424443908189495E-4</v>
      </c>
      <c r="R766" s="1">
        <f t="shared" si="150"/>
        <v>6.8331021129652836E-3</v>
      </c>
      <c r="S766" s="1">
        <f t="shared" si="151"/>
        <v>8.286931085012661E-3</v>
      </c>
      <c r="T766" s="1">
        <f t="shared" si="152"/>
        <v>5.9004621128355694E-4</v>
      </c>
      <c r="U766" s="1">
        <f t="shared" si="153"/>
        <v>2.5262741662612553E-2</v>
      </c>
      <c r="V766" s="1">
        <f t="shared" si="154"/>
        <v>3.2182732952101611E-2</v>
      </c>
      <c r="W766" s="1">
        <f t="shared" si="155"/>
        <v>4.9621398764698732E-3</v>
      </c>
      <c r="X766" s="1">
        <f t="shared" si="156"/>
        <v>4.653586279917743E-3</v>
      </c>
      <c r="Y766" s="1">
        <f t="shared" si="157"/>
        <v>1.1546941192470239E-2</v>
      </c>
      <c r="Z766" s="1">
        <f t="shared" si="158"/>
        <v>-1.4234692466332799E-3</v>
      </c>
      <c r="AA766" s="24">
        <f t="shared" si="159"/>
        <v>4.3852351128388367E-3</v>
      </c>
    </row>
    <row r="767" spans="1:27" x14ac:dyDescent="0.2">
      <c r="A767" s="18">
        <v>43122</v>
      </c>
      <c r="B767" s="1">
        <v>171.3939208984375</v>
      </c>
      <c r="C767" s="2">
        <v>88.497276306152344</v>
      </c>
      <c r="D767" s="2">
        <v>1327.31005859375</v>
      </c>
      <c r="E767" s="2">
        <v>1155.81005859375</v>
      </c>
      <c r="F767" s="2">
        <v>185.3699951171875</v>
      </c>
      <c r="G767" s="2">
        <v>227.58000183105469</v>
      </c>
      <c r="H767" s="2">
        <v>231.9944152832031</v>
      </c>
      <c r="I767" s="2">
        <v>90.332496643066406</v>
      </c>
      <c r="J767" s="2">
        <v>161.9100036621094</v>
      </c>
      <c r="K767" s="2">
        <v>1094.949951171875</v>
      </c>
      <c r="L767" s="2">
        <v>10931.400390625</v>
      </c>
      <c r="M767" s="2">
        <v>1.389999985694885</v>
      </c>
      <c r="N767" s="3">
        <v>2832.969970703125</v>
      </c>
      <c r="O767" s="1">
        <f t="shared" si="147"/>
        <v>-8.1810148993525234E-3</v>
      </c>
      <c r="P767" s="1">
        <f t="shared" si="148"/>
        <v>1.788882785200685E-2</v>
      </c>
      <c r="Q767" s="1">
        <f t="shared" si="149"/>
        <v>2.5282411013691997E-2</v>
      </c>
      <c r="R767" s="1">
        <f t="shared" si="150"/>
        <v>1.6087813444292776E-2</v>
      </c>
      <c r="S767" s="1">
        <f t="shared" si="151"/>
        <v>2.2505389057051683E-2</v>
      </c>
      <c r="T767" s="1">
        <f t="shared" si="152"/>
        <v>3.2296085005696584E-2</v>
      </c>
      <c r="U767" s="1">
        <f t="shared" si="153"/>
        <v>1.5557942530081359E-2</v>
      </c>
      <c r="V767" s="1">
        <f t="shared" si="154"/>
        <v>-1.6124213615726912E-3</v>
      </c>
      <c r="W767" s="1">
        <f t="shared" si="155"/>
        <v>2.4941459840224001E-2</v>
      </c>
      <c r="X767" s="1">
        <f t="shared" si="156"/>
        <v>-5.5402546530400887E-3</v>
      </c>
      <c r="Y767" s="1">
        <f t="shared" si="157"/>
        <v>-5.8238707828670022E-2</v>
      </c>
      <c r="Z767" s="1">
        <f t="shared" si="158"/>
        <v>-9.2658670496092999E-3</v>
      </c>
      <c r="AA767" s="24">
        <f t="shared" si="159"/>
        <v>8.0667264993476984E-3</v>
      </c>
    </row>
    <row r="768" spans="1:27" x14ac:dyDescent="0.2">
      <c r="A768" s="18">
        <v>43123</v>
      </c>
      <c r="B768" s="1">
        <v>171.43263244628909</v>
      </c>
      <c r="C768" s="2">
        <v>88.777435302734375</v>
      </c>
      <c r="D768" s="2">
        <v>1362.5400390625</v>
      </c>
      <c r="E768" s="2">
        <v>1169.969970703125</v>
      </c>
      <c r="F768" s="2">
        <v>189.3500061035156</v>
      </c>
      <c r="G768" s="2">
        <v>250.28999328613281</v>
      </c>
      <c r="H768" s="2">
        <v>237.1765441894531</v>
      </c>
      <c r="I768" s="2">
        <v>89.233245849609375</v>
      </c>
      <c r="J768" s="2">
        <v>166.58000183105469</v>
      </c>
      <c r="K768" s="2">
        <v>1086.900024414062</v>
      </c>
      <c r="L768" s="2">
        <v>10868.400390625</v>
      </c>
      <c r="M768" s="2">
        <v>1.4129999876022341</v>
      </c>
      <c r="N768" s="3">
        <v>2839.1298828125</v>
      </c>
      <c r="O768" s="1">
        <f t="shared" si="147"/>
        <v>2.2586301572813383E-4</v>
      </c>
      <c r="P768" s="1">
        <f t="shared" si="148"/>
        <v>3.1657358087817666E-3</v>
      </c>
      <c r="Q768" s="1">
        <f t="shared" si="149"/>
        <v>2.6542389429396129E-2</v>
      </c>
      <c r="R768" s="1">
        <f t="shared" si="150"/>
        <v>1.2251071881657749E-2</v>
      </c>
      <c r="S768" s="1">
        <f t="shared" si="151"/>
        <v>2.1470632201354922E-2</v>
      </c>
      <c r="T768" s="1">
        <f t="shared" si="152"/>
        <v>9.9789046807096105E-2</v>
      </c>
      <c r="U768" s="1">
        <f t="shared" si="153"/>
        <v>2.2337300231662915E-2</v>
      </c>
      <c r="V768" s="1">
        <f t="shared" si="154"/>
        <v>-1.216894068366714E-2</v>
      </c>
      <c r="W768" s="1">
        <f t="shared" si="155"/>
        <v>2.8843172523738136E-2</v>
      </c>
      <c r="X768" s="1">
        <f t="shared" si="156"/>
        <v>-7.3518673152115355E-3</v>
      </c>
      <c r="Y768" s="1">
        <f t="shared" si="157"/>
        <v>-5.7632140209620264E-3</v>
      </c>
      <c r="Z768" s="1">
        <f t="shared" si="158"/>
        <v>1.654676413241174E-2</v>
      </c>
      <c r="AA768" s="24">
        <f t="shared" si="159"/>
        <v>2.1743654797181655E-3</v>
      </c>
    </row>
    <row r="769" spans="1:27" x14ac:dyDescent="0.2">
      <c r="A769" s="18">
        <v>43124</v>
      </c>
      <c r="B769" s="1">
        <v>168.70195007324219</v>
      </c>
      <c r="C769" s="2">
        <v>88.70013427734375</v>
      </c>
      <c r="D769" s="2">
        <v>1357.510009765625</v>
      </c>
      <c r="E769" s="2">
        <v>1164.239990234375</v>
      </c>
      <c r="F769" s="2">
        <v>186.55000305175781</v>
      </c>
      <c r="G769" s="2">
        <v>261.29998779296881</v>
      </c>
      <c r="H769" s="2">
        <v>234.08909606933591</v>
      </c>
      <c r="I769" s="2">
        <v>88.999755859375</v>
      </c>
      <c r="J769" s="2">
        <v>167.44999694824219</v>
      </c>
      <c r="K769" s="2">
        <v>1109</v>
      </c>
      <c r="L769" s="2">
        <v>11359.400390625</v>
      </c>
      <c r="M769" s="2">
        <v>1.4099999666213989</v>
      </c>
      <c r="N769" s="3">
        <v>2837.5400390625</v>
      </c>
      <c r="O769" s="1">
        <f t="shared" si="147"/>
        <v>-1.59286031724587E-2</v>
      </c>
      <c r="P769" s="1">
        <f t="shared" si="148"/>
        <v>-8.7072830080103802E-4</v>
      </c>
      <c r="Q769" s="1">
        <f t="shared" si="149"/>
        <v>-3.6916561368250944E-3</v>
      </c>
      <c r="R769" s="1">
        <f t="shared" si="150"/>
        <v>-4.8975449047691244E-3</v>
      </c>
      <c r="S769" s="1">
        <f t="shared" si="151"/>
        <v>-1.4787446324279752E-2</v>
      </c>
      <c r="T769" s="1">
        <f t="shared" si="152"/>
        <v>4.3988952024339723E-2</v>
      </c>
      <c r="U769" s="1">
        <f t="shared" si="153"/>
        <v>-1.3017510355707751E-2</v>
      </c>
      <c r="V769" s="1">
        <f t="shared" si="154"/>
        <v>-2.6166255414253881E-3</v>
      </c>
      <c r="W769" s="1">
        <f t="shared" si="155"/>
        <v>5.2226864426969666E-3</v>
      </c>
      <c r="X769" s="1">
        <f t="shared" si="156"/>
        <v>2.0333034400152661E-2</v>
      </c>
      <c r="Y769" s="1">
        <f t="shared" si="157"/>
        <v>4.517684133384825E-2</v>
      </c>
      <c r="Z769" s="1">
        <f t="shared" si="158"/>
        <v>-2.1231571175920338E-3</v>
      </c>
      <c r="AA769" s="24">
        <f t="shared" si="159"/>
        <v>-5.5997570228283333E-4</v>
      </c>
    </row>
    <row r="770" spans="1:27" x14ac:dyDescent="0.2">
      <c r="A770" s="18">
        <v>43125</v>
      </c>
      <c r="B770" s="1">
        <v>165.69044494628909</v>
      </c>
      <c r="C770" s="2">
        <v>89.192825317382812</v>
      </c>
      <c r="D770" s="2">
        <v>1377.949951171875</v>
      </c>
      <c r="E770" s="2">
        <v>1170.369995117188</v>
      </c>
      <c r="F770" s="2">
        <v>187.47999572753909</v>
      </c>
      <c r="G770" s="2">
        <v>269.70001220703119</v>
      </c>
      <c r="H770" s="2">
        <v>234.6351013183594</v>
      </c>
      <c r="I770" s="2">
        <v>90.303298950195312</v>
      </c>
      <c r="J770" s="2">
        <v>166.24000549316409</v>
      </c>
      <c r="K770" s="2">
        <v>1100.050048828125</v>
      </c>
      <c r="L770" s="2">
        <v>11259.400390625</v>
      </c>
      <c r="M770" s="2">
        <v>1.39300000667572</v>
      </c>
      <c r="N770" s="3">
        <v>2839.25</v>
      </c>
      <c r="O770" s="1">
        <f t="shared" si="147"/>
        <v>-1.7851039218252374E-2</v>
      </c>
      <c r="P770" s="1">
        <f t="shared" si="148"/>
        <v>5.5545692692926529E-3</v>
      </c>
      <c r="Q770" s="1">
        <f t="shared" si="149"/>
        <v>1.5056936051454306E-2</v>
      </c>
      <c r="R770" s="1">
        <f t="shared" si="150"/>
        <v>5.2652416462510843E-3</v>
      </c>
      <c r="S770" s="1">
        <f t="shared" si="151"/>
        <v>4.9852193008179668E-3</v>
      </c>
      <c r="T770" s="1">
        <f t="shared" si="152"/>
        <v>3.2147052454965408E-2</v>
      </c>
      <c r="U770" s="1">
        <f t="shared" si="153"/>
        <v>2.3324676723164295E-3</v>
      </c>
      <c r="V770" s="1">
        <f t="shared" si="154"/>
        <v>1.4646591760094196E-2</v>
      </c>
      <c r="W770" s="1">
        <f t="shared" si="155"/>
        <v>-7.2259867251720511E-3</v>
      </c>
      <c r="X770" s="1">
        <f t="shared" si="156"/>
        <v>-8.0702896049368311E-3</v>
      </c>
      <c r="Y770" s="1">
        <f t="shared" si="157"/>
        <v>-8.8032815607530512E-3</v>
      </c>
      <c r="Z770" s="1">
        <f t="shared" si="158"/>
        <v>-1.2056709466748194E-2</v>
      </c>
      <c r="AA770" s="24">
        <f t="shared" si="159"/>
        <v>6.0262090189389106E-4</v>
      </c>
    </row>
    <row r="771" spans="1:27" x14ac:dyDescent="0.2">
      <c r="A771" s="18">
        <v>43126</v>
      </c>
      <c r="B771" s="1">
        <v>166.0777587890625</v>
      </c>
      <c r="C771" s="2">
        <v>90.864044189453125</v>
      </c>
      <c r="D771" s="2">
        <v>1402.050048828125</v>
      </c>
      <c r="E771" s="2">
        <v>1175.839965820312</v>
      </c>
      <c r="F771" s="2">
        <v>190</v>
      </c>
      <c r="G771" s="2">
        <v>274.60000610351562</v>
      </c>
      <c r="H771" s="2">
        <v>241.56446838378909</v>
      </c>
      <c r="I771" s="2">
        <v>94.427886962890625</v>
      </c>
      <c r="J771" s="2">
        <v>169.21000671386719</v>
      </c>
      <c r="K771" s="2">
        <v>1087.699951171875</v>
      </c>
      <c r="L771" s="2">
        <v>11171.400390625</v>
      </c>
      <c r="M771" s="2">
        <v>1.388000011444092</v>
      </c>
      <c r="N771" s="3">
        <v>2872.8701171875</v>
      </c>
      <c r="O771" s="1">
        <f t="shared" si="147"/>
        <v>2.3375750056013889E-3</v>
      </c>
      <c r="P771" s="1">
        <f t="shared" si="148"/>
        <v>1.8737144676418405E-2</v>
      </c>
      <c r="Q771" s="1">
        <f t="shared" si="149"/>
        <v>1.7489820755647978E-2</v>
      </c>
      <c r="R771" s="1">
        <f t="shared" si="150"/>
        <v>4.6737106435956743E-3</v>
      </c>
      <c r="S771" s="1">
        <f t="shared" si="151"/>
        <v>1.3441456848138467E-2</v>
      </c>
      <c r="T771" s="1">
        <f t="shared" si="152"/>
        <v>1.8168311734161335E-2</v>
      </c>
      <c r="U771" s="1">
        <f t="shared" si="153"/>
        <v>2.9532525297771839E-2</v>
      </c>
      <c r="V771" s="1">
        <f t="shared" si="154"/>
        <v>4.5674832045395464E-2</v>
      </c>
      <c r="W771" s="1">
        <f t="shared" si="155"/>
        <v>1.7865743037557946E-2</v>
      </c>
      <c r="X771" s="1">
        <f t="shared" si="156"/>
        <v>-1.1226850695935542E-2</v>
      </c>
      <c r="Y771" s="1">
        <f t="shared" si="157"/>
        <v>-7.8156915063853916E-3</v>
      </c>
      <c r="Z771" s="1">
        <f t="shared" si="158"/>
        <v>-3.589372008374947E-3</v>
      </c>
      <c r="AA771" s="24">
        <f t="shared" si="159"/>
        <v>1.1841196508761032E-2</v>
      </c>
    </row>
    <row r="772" spans="1:27" x14ac:dyDescent="0.2">
      <c r="A772" s="18">
        <v>43130</v>
      </c>
      <c r="B772" s="1">
        <v>161.68157958984381</v>
      </c>
      <c r="C772" s="2">
        <v>89.588882446289062</v>
      </c>
      <c r="D772" s="2">
        <v>1437.819946289062</v>
      </c>
      <c r="E772" s="2">
        <v>1163.68994140625</v>
      </c>
      <c r="F772" s="2">
        <v>187.1199951171875</v>
      </c>
      <c r="G772" s="2">
        <v>278.79998779296881</v>
      </c>
      <c r="H772" s="2">
        <v>240.9588623046875</v>
      </c>
      <c r="I772" s="2">
        <v>98.68865966796875</v>
      </c>
      <c r="J772" s="2">
        <v>166.53999328613281</v>
      </c>
      <c r="K772" s="2">
        <v>1056.400024414062</v>
      </c>
      <c r="L772" s="2">
        <v>10106.2998046875</v>
      </c>
      <c r="M772" s="2">
        <v>1.424999952316284</v>
      </c>
      <c r="N772" s="3">
        <v>2822.429931640625</v>
      </c>
      <c r="O772" s="1">
        <f t="shared" si="147"/>
        <v>-2.6470607691679748E-2</v>
      </c>
      <c r="P772" s="1">
        <f t="shared" si="148"/>
        <v>-1.4033733084841904E-2</v>
      </c>
      <c r="Q772" s="1">
        <f t="shared" si="149"/>
        <v>2.5512568178885253E-2</v>
      </c>
      <c r="R772" s="1">
        <f t="shared" si="150"/>
        <v>-1.0333059572086967E-2</v>
      </c>
      <c r="S772" s="1">
        <f t="shared" si="151"/>
        <v>-1.5157920435855288E-2</v>
      </c>
      <c r="T772" s="1">
        <f t="shared" si="152"/>
        <v>1.529490748762008E-2</v>
      </c>
      <c r="U772" s="1">
        <f t="shared" si="153"/>
        <v>-2.5070163801549361E-3</v>
      </c>
      <c r="V772" s="1">
        <f t="shared" si="154"/>
        <v>4.5121974472992044E-2</v>
      </c>
      <c r="W772" s="1">
        <f t="shared" si="155"/>
        <v>-1.5779287995947855E-2</v>
      </c>
      <c r="X772" s="1">
        <f t="shared" si="156"/>
        <v>-2.877625095421843E-2</v>
      </c>
      <c r="Y772" s="1">
        <f t="shared" si="157"/>
        <v>-9.5341725181681714E-2</v>
      </c>
      <c r="Z772" s="1">
        <f t="shared" si="158"/>
        <v>2.6657017699659002E-2</v>
      </c>
      <c r="AA772" s="24">
        <f t="shared" si="159"/>
        <v>-1.7557419406156516E-2</v>
      </c>
    </row>
    <row r="773" spans="1:27" x14ac:dyDescent="0.2">
      <c r="A773" s="18">
        <v>43131</v>
      </c>
      <c r="B773" s="1">
        <v>162.12701416015619</v>
      </c>
      <c r="C773" s="2">
        <v>91.781753540039062</v>
      </c>
      <c r="D773" s="2">
        <v>1450.890014648438</v>
      </c>
      <c r="E773" s="2">
        <v>1169.93994140625</v>
      </c>
      <c r="F773" s="2">
        <v>186.88999938964841</v>
      </c>
      <c r="G773" s="2">
        <v>270.29998779296881</v>
      </c>
      <c r="H773" s="2">
        <v>244.01654052734381</v>
      </c>
      <c r="I773" s="2">
        <v>98.406562805175781</v>
      </c>
      <c r="J773" s="2">
        <v>166.8699951171875</v>
      </c>
      <c r="K773" s="2">
        <v>1027.5</v>
      </c>
      <c r="L773" s="2">
        <v>10221.099609375</v>
      </c>
      <c r="M773" s="2">
        <v>1.429999947547913</v>
      </c>
      <c r="N773" s="3">
        <v>2823.81005859375</v>
      </c>
      <c r="O773" s="1">
        <f t="shared" si="147"/>
        <v>2.7550112476781852E-3</v>
      </c>
      <c r="P773" s="1">
        <f t="shared" si="148"/>
        <v>2.447704485056712E-2</v>
      </c>
      <c r="Q773" s="1">
        <f t="shared" si="149"/>
        <v>9.0901982498636791E-3</v>
      </c>
      <c r="R773" s="1">
        <f t="shared" si="150"/>
        <v>5.3708464579897974E-3</v>
      </c>
      <c r="S773" s="1">
        <f t="shared" si="151"/>
        <v>-1.2291349590676237E-3</v>
      </c>
      <c r="T773" s="1">
        <f t="shared" si="152"/>
        <v>-3.0487806212932567E-2</v>
      </c>
      <c r="U773" s="1">
        <f t="shared" si="153"/>
        <v>1.2689627571323525E-2</v>
      </c>
      <c r="V773" s="1">
        <f t="shared" si="154"/>
        <v>-2.8584526706721958E-3</v>
      </c>
      <c r="W773" s="1">
        <f t="shared" si="155"/>
        <v>1.9815170190844444E-3</v>
      </c>
      <c r="X773" s="1">
        <f t="shared" si="156"/>
        <v>-2.7357084197429438E-2</v>
      </c>
      <c r="Y773" s="1">
        <f t="shared" si="157"/>
        <v>1.1359232053877344E-2</v>
      </c>
      <c r="Z773" s="1">
        <f t="shared" si="158"/>
        <v>3.5087687010106894E-3</v>
      </c>
      <c r="AA773" s="24">
        <f t="shared" si="159"/>
        <v>4.8898537308339485E-4</v>
      </c>
    </row>
    <row r="774" spans="1:27" x14ac:dyDescent="0.2">
      <c r="A774" s="18">
        <v>43132</v>
      </c>
      <c r="B774" s="1">
        <v>162.4659118652344</v>
      </c>
      <c r="C774" s="2">
        <v>91.057243347167969</v>
      </c>
      <c r="D774" s="2">
        <v>1390</v>
      </c>
      <c r="E774" s="2">
        <v>1167.699951171875</v>
      </c>
      <c r="F774" s="2">
        <v>193.0899963378906</v>
      </c>
      <c r="G774" s="2">
        <v>265.07000732421881</v>
      </c>
      <c r="H774" s="2">
        <v>238.75498962402341</v>
      </c>
      <c r="I774" s="2">
        <v>99.457168579101562</v>
      </c>
      <c r="J774" s="2">
        <v>172.99000549316409</v>
      </c>
      <c r="K774" s="2">
        <v>1028.650024414062</v>
      </c>
      <c r="L774" s="2">
        <v>9170.5400390625</v>
      </c>
      <c r="M774" s="2">
        <v>1.452999949455261</v>
      </c>
      <c r="N774" s="3">
        <v>2821.97998046875</v>
      </c>
      <c r="O774" s="1">
        <f t="shared" ref="O774:O837" si="160">(B774/B773)-1</f>
        <v>2.0903222503279029E-3</v>
      </c>
      <c r="P774" s="1">
        <f t="shared" si="148"/>
        <v>-7.8938369003271891E-3</v>
      </c>
      <c r="Q774" s="1">
        <f t="shared" si="149"/>
        <v>-4.1967353854311384E-2</v>
      </c>
      <c r="R774" s="1">
        <f t="shared" si="150"/>
        <v>-1.914619849359589E-3</v>
      </c>
      <c r="S774" s="1">
        <f t="shared" si="151"/>
        <v>3.3174578460540172E-2</v>
      </c>
      <c r="T774" s="1">
        <f t="shared" si="152"/>
        <v>-1.9348800240256758E-2</v>
      </c>
      <c r="U774" s="1">
        <f t="shared" si="153"/>
        <v>-2.156227152450263E-2</v>
      </c>
      <c r="V774" s="1">
        <f t="shared" si="154"/>
        <v>1.0676175896985329E-2</v>
      </c>
      <c r="W774" s="1">
        <f t="shared" si="155"/>
        <v>3.6675319440614196E-2</v>
      </c>
      <c r="X774" s="1">
        <f t="shared" si="156"/>
        <v>1.1192451718364804E-3</v>
      </c>
      <c r="Y774" s="1">
        <f t="shared" si="157"/>
        <v>-0.1027834196380305</v>
      </c>
      <c r="Z774" s="1">
        <f t="shared" si="158"/>
        <v>1.6083918007680387E-2</v>
      </c>
      <c r="AA774" s="24">
        <f t="shared" si="159"/>
        <v>-6.4808825205164844E-4</v>
      </c>
    </row>
    <row r="775" spans="1:27" x14ac:dyDescent="0.2">
      <c r="A775" s="18">
        <v>43133</v>
      </c>
      <c r="B775" s="1">
        <v>155.41651916503909</v>
      </c>
      <c r="C775" s="2">
        <v>88.6614990234375</v>
      </c>
      <c r="D775" s="2">
        <v>1429.949951171875</v>
      </c>
      <c r="E775" s="2">
        <v>1111.900024414062</v>
      </c>
      <c r="F775" s="2">
        <v>190.2799987792969</v>
      </c>
      <c r="G775" s="2">
        <v>267.42999267578119</v>
      </c>
      <c r="H775" s="2">
        <v>231.8256530761719</v>
      </c>
      <c r="I775" s="2">
        <v>96.976577758789062</v>
      </c>
      <c r="J775" s="2">
        <v>166.24000549316409</v>
      </c>
      <c r="K775" s="2">
        <v>1048.900024414062</v>
      </c>
      <c r="L775" s="2">
        <v>8830.75</v>
      </c>
      <c r="M775" s="2">
        <v>1.450000047683716</v>
      </c>
      <c r="N775" s="3">
        <v>2762.1298828125</v>
      </c>
      <c r="O775" s="1">
        <f t="shared" si="160"/>
        <v>-4.3389980207311329E-2</v>
      </c>
      <c r="P775" s="1">
        <f t="shared" si="148"/>
        <v>-2.6310310258310543E-2</v>
      </c>
      <c r="Q775" s="1">
        <f t="shared" si="149"/>
        <v>2.8740972066097159E-2</v>
      </c>
      <c r="R775" s="1">
        <f t="shared" si="150"/>
        <v>-4.7786185742162202E-2</v>
      </c>
      <c r="S775" s="1">
        <f t="shared" si="151"/>
        <v>-1.4552786844930332E-2</v>
      </c>
      <c r="T775" s="1">
        <f t="shared" si="152"/>
        <v>8.9032530514694397E-3</v>
      </c>
      <c r="U775" s="1">
        <f t="shared" si="153"/>
        <v>-2.9022792607448333E-2</v>
      </c>
      <c r="V775" s="1">
        <f t="shared" si="154"/>
        <v>-2.4941297402203855E-2</v>
      </c>
      <c r="W775" s="1">
        <f t="shared" si="155"/>
        <v>-3.9019595269431551E-2</v>
      </c>
      <c r="X775" s="1">
        <f t="shared" si="156"/>
        <v>1.9685995741393958E-2</v>
      </c>
      <c r="Y775" s="1">
        <f t="shared" si="157"/>
        <v>-3.7052347802326024E-2</v>
      </c>
      <c r="Z775" s="1">
        <f t="shared" si="158"/>
        <v>-2.0646262050247888E-3</v>
      </c>
      <c r="AA775" s="24">
        <f t="shared" si="159"/>
        <v>-2.1208547923968091E-2</v>
      </c>
    </row>
    <row r="776" spans="1:27" x14ac:dyDescent="0.2">
      <c r="A776" s="18">
        <v>43136</v>
      </c>
      <c r="B776" s="1">
        <v>151.53350830078119</v>
      </c>
      <c r="C776" s="2">
        <v>85.00994873046875</v>
      </c>
      <c r="D776" s="2">
        <v>1390</v>
      </c>
      <c r="E776" s="2">
        <v>1055.800048828125</v>
      </c>
      <c r="F776" s="2">
        <v>181.25999450683591</v>
      </c>
      <c r="G776" s="2">
        <v>254.25999450683591</v>
      </c>
      <c r="H776" s="2">
        <v>212.1494445800781</v>
      </c>
      <c r="I776" s="2">
        <v>93.279991149902344</v>
      </c>
      <c r="J776" s="2">
        <v>155.13999938964841</v>
      </c>
      <c r="K776" s="2">
        <v>1036.900024414062</v>
      </c>
      <c r="L776" s="2">
        <v>6955.27001953125</v>
      </c>
      <c r="M776" s="2">
        <v>1.4579999446868901</v>
      </c>
      <c r="N776" s="3">
        <v>2648.93994140625</v>
      </c>
      <c r="O776" s="1">
        <f t="shared" si="160"/>
        <v>-2.4984544018351595E-2</v>
      </c>
      <c r="P776" s="1">
        <f t="shared" si="148"/>
        <v>-4.1185298389817104E-2</v>
      </c>
      <c r="Q776" s="1">
        <f t="shared" si="149"/>
        <v>-2.7938006598856924E-2</v>
      </c>
      <c r="R776" s="1">
        <f t="shared" si="150"/>
        <v>-5.0454154469058543E-2</v>
      </c>
      <c r="S776" s="1">
        <f t="shared" si="151"/>
        <v>-4.7403848698376216E-2</v>
      </c>
      <c r="T776" s="1">
        <f t="shared" si="152"/>
        <v>-4.924652630459414E-2</v>
      </c>
      <c r="U776" s="1">
        <f t="shared" si="153"/>
        <v>-8.4875026706508261E-2</v>
      </c>
      <c r="V776" s="1">
        <f t="shared" si="154"/>
        <v>-3.8118344597406595E-2</v>
      </c>
      <c r="W776" s="1">
        <f t="shared" si="155"/>
        <v>-6.6770968098723515E-2</v>
      </c>
      <c r="X776" s="1">
        <f t="shared" si="156"/>
        <v>-1.1440556507474109E-2</v>
      </c>
      <c r="Y776" s="1">
        <f t="shared" si="157"/>
        <v>-0.2123805996624013</v>
      </c>
      <c r="Z776" s="1">
        <f t="shared" si="158"/>
        <v>5.5171701655827299E-3</v>
      </c>
      <c r="AA776" s="24">
        <f t="shared" si="159"/>
        <v>-4.097922480422822E-2</v>
      </c>
    </row>
    <row r="777" spans="1:27" x14ac:dyDescent="0.2">
      <c r="A777" s="18">
        <v>43137</v>
      </c>
      <c r="B777" s="1">
        <v>157.8663330078125</v>
      </c>
      <c r="C777" s="2">
        <v>88.226783752441406</v>
      </c>
      <c r="D777" s="2">
        <v>1442.839965820312</v>
      </c>
      <c r="E777" s="2">
        <v>1080.599975585938</v>
      </c>
      <c r="F777" s="2">
        <v>185.30999755859381</v>
      </c>
      <c r="G777" s="2">
        <v>265.72000122070312</v>
      </c>
      <c r="H777" s="2">
        <v>223.94325256347659</v>
      </c>
      <c r="I777" s="2">
        <v>96.02325439453125</v>
      </c>
      <c r="J777" s="2">
        <v>159.27000427246091</v>
      </c>
      <c r="K777" s="2">
        <v>1006.450012207031</v>
      </c>
      <c r="L777" s="2">
        <v>7754</v>
      </c>
      <c r="M777" s="2">
        <v>1.4880000352859499</v>
      </c>
      <c r="N777" s="3">
        <v>2695.139892578125</v>
      </c>
      <c r="O777" s="1">
        <f t="shared" si="160"/>
        <v>4.1791579816532698E-2</v>
      </c>
      <c r="P777" s="1">
        <f t="shared" si="148"/>
        <v>3.7840688884213991E-2</v>
      </c>
      <c r="Q777" s="1">
        <f t="shared" si="149"/>
        <v>3.8014363899504966E-2</v>
      </c>
      <c r="R777" s="1">
        <f t="shared" si="150"/>
        <v>2.3489226757793302E-2</v>
      </c>
      <c r="S777" s="1">
        <f t="shared" si="151"/>
        <v>2.2343612349636111E-2</v>
      </c>
      <c r="T777" s="1">
        <f t="shared" si="152"/>
        <v>4.5072000949638591E-2</v>
      </c>
      <c r="U777" s="1">
        <f t="shared" si="153"/>
        <v>5.5591981429613302E-2</v>
      </c>
      <c r="V777" s="1">
        <f t="shared" si="154"/>
        <v>2.9408914074835701E-2</v>
      </c>
      <c r="W777" s="1">
        <f t="shared" si="155"/>
        <v>2.6621147989304816E-2</v>
      </c>
      <c r="X777" s="1">
        <f t="shared" si="156"/>
        <v>-2.9366391638613321E-2</v>
      </c>
      <c r="Y777" s="1">
        <f t="shared" si="157"/>
        <v>0.11483809805022926</v>
      </c>
      <c r="Z777" s="1">
        <f t="shared" si="158"/>
        <v>2.057619460712834E-2</v>
      </c>
      <c r="AA777" s="24">
        <f t="shared" si="159"/>
        <v>1.7440920592313836E-2</v>
      </c>
    </row>
    <row r="778" spans="1:27" x14ac:dyDescent="0.2">
      <c r="A778" s="18">
        <v>43138</v>
      </c>
      <c r="B778" s="1">
        <v>154.48687744140619</v>
      </c>
      <c r="C778" s="2">
        <v>86.565231323242188</v>
      </c>
      <c r="D778" s="2">
        <v>1416.780029296875</v>
      </c>
      <c r="E778" s="2">
        <v>1048.579956054688</v>
      </c>
      <c r="F778" s="2">
        <v>180.17999267578119</v>
      </c>
      <c r="G778" s="2">
        <v>264.55999755859381</v>
      </c>
      <c r="H778" s="2">
        <v>227.1398620605469</v>
      </c>
      <c r="I778" s="2">
        <v>95.721687316894531</v>
      </c>
      <c r="J778" s="2">
        <v>155.66999816894531</v>
      </c>
      <c r="K778" s="2">
        <v>988.5</v>
      </c>
      <c r="L778" s="2">
        <v>7621.2998046875</v>
      </c>
      <c r="M778" s="2">
        <v>1.514999985694885</v>
      </c>
      <c r="N778" s="3">
        <v>2681.659912109375</v>
      </c>
      <c r="O778" s="1">
        <f t="shared" si="160"/>
        <v>-2.1407069525324673E-2</v>
      </c>
      <c r="P778" s="1">
        <f t="shared" si="148"/>
        <v>-1.8832743964252718E-2</v>
      </c>
      <c r="Q778" s="1">
        <f t="shared" si="149"/>
        <v>-1.8061557165573006E-2</v>
      </c>
      <c r="R778" s="1">
        <f t="shared" si="150"/>
        <v>-2.9631704844234941E-2</v>
      </c>
      <c r="S778" s="1">
        <f t="shared" si="151"/>
        <v>-2.7683368142026654E-2</v>
      </c>
      <c r="T778" s="1">
        <f t="shared" si="152"/>
        <v>-4.3655112779630301E-3</v>
      </c>
      <c r="U778" s="1">
        <f t="shared" si="153"/>
        <v>1.4274194290199604E-2</v>
      </c>
      <c r="V778" s="1">
        <f t="shared" si="154"/>
        <v>-3.140562976523098E-3</v>
      </c>
      <c r="W778" s="1">
        <f t="shared" si="155"/>
        <v>-2.2603164481349025E-2</v>
      </c>
      <c r="X778" s="1">
        <f t="shared" si="156"/>
        <v>-1.7834976391593149E-2</v>
      </c>
      <c r="Y778" s="1">
        <f t="shared" si="157"/>
        <v>-1.7113772931712679E-2</v>
      </c>
      <c r="Z778" s="1">
        <f t="shared" si="158"/>
        <v>1.8145127532706251E-2</v>
      </c>
      <c r="AA778" s="24">
        <f t="shared" si="159"/>
        <v>-5.0015884169394287E-3</v>
      </c>
    </row>
    <row r="779" spans="1:27" x14ac:dyDescent="0.2">
      <c r="A779" s="18">
        <v>43139</v>
      </c>
      <c r="B779" s="1">
        <v>150.23594665527341</v>
      </c>
      <c r="C779" s="2">
        <v>82.121543884277344</v>
      </c>
      <c r="D779" s="2">
        <v>1350.5</v>
      </c>
      <c r="E779" s="2">
        <v>1001.52001953125</v>
      </c>
      <c r="F779" s="2">
        <v>171.58000183105469</v>
      </c>
      <c r="G779" s="2">
        <v>250.1000061035156</v>
      </c>
      <c r="H779" s="2">
        <v>215.94172668457031</v>
      </c>
      <c r="I779" s="2">
        <v>93.357826232910156</v>
      </c>
      <c r="J779" s="2">
        <v>151.6000061035156</v>
      </c>
      <c r="K779" s="2">
        <v>966.1500244140625</v>
      </c>
      <c r="L779" s="2">
        <v>8265.58984375</v>
      </c>
      <c r="M779" s="2">
        <v>1.514999985694885</v>
      </c>
      <c r="N779" s="3">
        <v>2581</v>
      </c>
      <c r="O779" s="1">
        <f t="shared" si="160"/>
        <v>-2.7516452248477097E-2</v>
      </c>
      <c r="P779" s="1">
        <f t="shared" si="148"/>
        <v>-5.1333397612855935E-2</v>
      </c>
      <c r="Q779" s="1">
        <f t="shared" si="149"/>
        <v>-4.6782159492866904E-2</v>
      </c>
      <c r="R779" s="1">
        <f t="shared" si="150"/>
        <v>-4.4879683472591192E-2</v>
      </c>
      <c r="S779" s="1">
        <f t="shared" si="151"/>
        <v>-4.7729998858427436E-2</v>
      </c>
      <c r="T779" s="1">
        <f t="shared" si="152"/>
        <v>-5.4656756835944842E-2</v>
      </c>
      <c r="U779" s="1">
        <f t="shared" si="153"/>
        <v>-4.93006171369057E-2</v>
      </c>
      <c r="V779" s="1">
        <f t="shared" si="154"/>
        <v>-2.4695146421297554E-2</v>
      </c>
      <c r="W779" s="1">
        <f t="shared" si="155"/>
        <v>-2.6144999764261878E-2</v>
      </c>
      <c r="X779" s="1">
        <f t="shared" si="156"/>
        <v>-2.260999047641632E-2</v>
      </c>
      <c r="Y779" s="1">
        <f t="shared" si="157"/>
        <v>8.4538078224691837E-2</v>
      </c>
      <c r="Z779" s="1">
        <f t="shared" si="158"/>
        <v>0</v>
      </c>
      <c r="AA779" s="24">
        <f t="shared" si="159"/>
        <v>-3.753641975808808E-2</v>
      </c>
    </row>
    <row r="780" spans="1:27" x14ac:dyDescent="0.2">
      <c r="A780" s="18">
        <v>43140</v>
      </c>
      <c r="B780" s="1">
        <v>152.07354736328119</v>
      </c>
      <c r="C780" s="2">
        <v>85.183822631835938</v>
      </c>
      <c r="D780" s="2">
        <v>1339.599975585938</v>
      </c>
      <c r="E780" s="2">
        <v>1037.780029296875</v>
      </c>
      <c r="F780" s="2">
        <v>176.11000061035159</v>
      </c>
      <c r="G780" s="2">
        <v>249.4700012207031</v>
      </c>
      <c r="H780" s="2">
        <v>230.39607238769531</v>
      </c>
      <c r="I780" s="2">
        <v>95.176918029785156</v>
      </c>
      <c r="J780" s="2">
        <v>152.96000671386719</v>
      </c>
      <c r="K780" s="2">
        <v>967.29998779296875</v>
      </c>
      <c r="L780" s="2">
        <v>8736.98046875</v>
      </c>
      <c r="M780" s="2">
        <v>1.5249999761581421</v>
      </c>
      <c r="N780" s="3">
        <v>2619.550048828125</v>
      </c>
      <c r="O780" s="1">
        <f t="shared" si="160"/>
        <v>1.2231431617522937E-2</v>
      </c>
      <c r="P780" s="1">
        <f t="shared" si="148"/>
        <v>3.7289590559498542E-2</v>
      </c>
      <c r="Q780" s="1">
        <f t="shared" si="149"/>
        <v>-8.0711028612084901E-3</v>
      </c>
      <c r="R780" s="1">
        <f t="shared" si="150"/>
        <v>3.6204977492707568E-2</v>
      </c>
      <c r="S780" s="1">
        <f t="shared" si="151"/>
        <v>2.640167112107461E-2</v>
      </c>
      <c r="T780" s="1">
        <f t="shared" si="152"/>
        <v>-2.5190118650046944E-3</v>
      </c>
      <c r="U780" s="1">
        <f t="shared" si="153"/>
        <v>6.6936325484878267E-2</v>
      </c>
      <c r="V780" s="1">
        <f t="shared" si="154"/>
        <v>1.9485155881165284E-2</v>
      </c>
      <c r="W780" s="1">
        <f t="shared" si="155"/>
        <v>8.9709799181865169E-3</v>
      </c>
      <c r="X780" s="1">
        <f t="shared" si="156"/>
        <v>1.1902534283985133E-3</v>
      </c>
      <c r="Y780" s="1">
        <f t="shared" si="157"/>
        <v>5.7030488314931294E-2</v>
      </c>
      <c r="Z780" s="1">
        <f t="shared" si="158"/>
        <v>6.600653833452208E-3</v>
      </c>
      <c r="AA780" s="24">
        <f t="shared" si="159"/>
        <v>1.4936090208494734E-2</v>
      </c>
    </row>
    <row r="781" spans="1:27" x14ac:dyDescent="0.2">
      <c r="A781" s="18">
        <v>43143</v>
      </c>
      <c r="B781" s="1">
        <v>158.1988830566406</v>
      </c>
      <c r="C781" s="2">
        <v>86.101531982421875</v>
      </c>
      <c r="D781" s="2">
        <v>1386.22998046875</v>
      </c>
      <c r="E781" s="2">
        <v>1051.93994140625</v>
      </c>
      <c r="F781" s="2">
        <v>176.4100036621094</v>
      </c>
      <c r="G781" s="2">
        <v>257.95001220703119</v>
      </c>
      <c r="H781" s="2">
        <v>226.3754577636719</v>
      </c>
      <c r="I781" s="2">
        <v>95.604942321777344</v>
      </c>
      <c r="J781" s="2">
        <v>152.00999450683591</v>
      </c>
      <c r="K781" s="2">
        <v>980.0999755859375</v>
      </c>
      <c r="L781" s="2">
        <v>8926.5703125</v>
      </c>
      <c r="M781" s="2">
        <v>1.5349999666213989</v>
      </c>
      <c r="N781" s="3">
        <v>2656</v>
      </c>
      <c r="O781" s="1">
        <f t="shared" si="160"/>
        <v>4.0278771683591286E-2</v>
      </c>
      <c r="P781" s="1">
        <f t="shared" si="148"/>
        <v>1.0773282088457847E-2</v>
      </c>
      <c r="Q781" s="1">
        <f t="shared" si="149"/>
        <v>3.4808902457926783E-2</v>
      </c>
      <c r="R781" s="1">
        <f t="shared" si="150"/>
        <v>1.364442532100818E-2</v>
      </c>
      <c r="S781" s="1">
        <f t="shared" si="151"/>
        <v>1.7034981018573259E-3</v>
      </c>
      <c r="T781" s="1">
        <f t="shared" si="152"/>
        <v>3.3992107046273423E-2</v>
      </c>
      <c r="U781" s="1">
        <f t="shared" si="153"/>
        <v>-1.7450881789589645E-2</v>
      </c>
      <c r="V781" s="1">
        <f t="shared" si="154"/>
        <v>4.4971438543348619E-3</v>
      </c>
      <c r="W781" s="1">
        <f t="shared" si="155"/>
        <v>-6.2108535913469876E-3</v>
      </c>
      <c r="X781" s="1">
        <f t="shared" si="156"/>
        <v>1.3232697151349893E-2</v>
      </c>
      <c r="Y781" s="1">
        <f t="shared" si="157"/>
        <v>2.1699698703472547E-2</v>
      </c>
      <c r="Z781" s="1">
        <f t="shared" si="158"/>
        <v>6.5573708980961598E-3</v>
      </c>
      <c r="AA781" s="24">
        <f t="shared" si="159"/>
        <v>1.3914584754042503E-2</v>
      </c>
    </row>
    <row r="782" spans="1:27" x14ac:dyDescent="0.2">
      <c r="A782" s="18">
        <v>43144</v>
      </c>
      <c r="B782" s="1">
        <v>159.78367614746091</v>
      </c>
      <c r="C782" s="2">
        <v>86.77777099609375</v>
      </c>
      <c r="D782" s="2">
        <v>1414.510009765625</v>
      </c>
      <c r="E782" s="2">
        <v>1052.099975585938</v>
      </c>
      <c r="F782" s="2">
        <v>173.1499938964844</v>
      </c>
      <c r="G782" s="2">
        <v>258.26998901367188</v>
      </c>
      <c r="H782" s="2">
        <v>230.94209289550781</v>
      </c>
      <c r="I782" s="2">
        <v>96.227531433105469</v>
      </c>
      <c r="J782" s="2">
        <v>154.13999938964841</v>
      </c>
      <c r="K782" s="2">
        <v>984.6500244140625</v>
      </c>
      <c r="L782" s="2">
        <v>8598.3095703125</v>
      </c>
      <c r="M782" s="2">
        <v>1.570000052452087</v>
      </c>
      <c r="N782" s="3">
        <v>2662.93994140625</v>
      </c>
      <c r="O782" s="1">
        <f t="shared" si="160"/>
        <v>1.0017726169740948E-2</v>
      </c>
      <c r="P782" s="1">
        <f t="shared" si="148"/>
        <v>7.8539719108590145E-3</v>
      </c>
      <c r="Q782" s="1">
        <f t="shared" si="149"/>
        <v>2.0400676435602838E-2</v>
      </c>
      <c r="R782" s="1">
        <f t="shared" si="150"/>
        <v>1.5213243017853095E-4</v>
      </c>
      <c r="S782" s="1">
        <f t="shared" si="151"/>
        <v>-1.8479732996713349E-2</v>
      </c>
      <c r="T782" s="1">
        <f t="shared" si="152"/>
        <v>1.2404605214124675E-3</v>
      </c>
      <c r="U782" s="1">
        <f t="shared" si="153"/>
        <v>2.0172836653535642E-2</v>
      </c>
      <c r="V782" s="1">
        <f t="shared" si="154"/>
        <v>6.5121017408564796E-3</v>
      </c>
      <c r="W782" s="1">
        <f t="shared" si="155"/>
        <v>1.4012268665115402E-2</v>
      </c>
      <c r="X782" s="1">
        <f t="shared" si="156"/>
        <v>4.6424333654377925E-3</v>
      </c>
      <c r="Y782" s="1">
        <f t="shared" si="157"/>
        <v>-3.6773444973354663E-2</v>
      </c>
      <c r="Z782" s="1">
        <f t="shared" si="158"/>
        <v>2.2801359343169736E-2</v>
      </c>
      <c r="AA782" s="24">
        <f t="shared" si="159"/>
        <v>2.6129297463290957E-3</v>
      </c>
    </row>
    <row r="783" spans="1:27" x14ac:dyDescent="0.2">
      <c r="A783" s="18">
        <v>43145</v>
      </c>
      <c r="B783" s="1">
        <v>162.72967529296881</v>
      </c>
      <c r="C783" s="2">
        <v>88.136550903320312</v>
      </c>
      <c r="D783" s="2">
        <v>1451.050048828125</v>
      </c>
      <c r="E783" s="2">
        <v>1069.699951171875</v>
      </c>
      <c r="F783" s="2">
        <v>179.52000427246091</v>
      </c>
      <c r="G783" s="2">
        <v>266</v>
      </c>
      <c r="H783" s="2">
        <v>239.66831970214841</v>
      </c>
      <c r="I783" s="2">
        <v>97.190589904785156</v>
      </c>
      <c r="J783" s="2">
        <v>157.25999450683591</v>
      </c>
      <c r="K783" s="2">
        <v>1001.25</v>
      </c>
      <c r="L783" s="2">
        <v>9494.6298828125</v>
      </c>
      <c r="M783" s="2">
        <v>1.549999952316284</v>
      </c>
      <c r="N783" s="3">
        <v>2698.6298828125</v>
      </c>
      <c r="O783" s="1">
        <f t="shared" si="160"/>
        <v>1.8437422498585487E-2</v>
      </c>
      <c r="P783" s="1">
        <f t="shared" si="148"/>
        <v>1.5658156364580122E-2</v>
      </c>
      <c r="Q783" s="1">
        <f t="shared" si="149"/>
        <v>2.5832294441348269E-2</v>
      </c>
      <c r="R783" s="1">
        <f t="shared" si="150"/>
        <v>1.6728425049278517E-2</v>
      </c>
      <c r="S783" s="1">
        <f t="shared" si="151"/>
        <v>3.678897257013336E-2</v>
      </c>
      <c r="T783" s="1">
        <f t="shared" si="152"/>
        <v>2.9929962113867337E-2</v>
      </c>
      <c r="U783" s="1">
        <f t="shared" si="153"/>
        <v>3.7785345656276226E-2</v>
      </c>
      <c r="V783" s="1">
        <f t="shared" si="154"/>
        <v>1.0008138599598038E-2</v>
      </c>
      <c r="W783" s="1">
        <f t="shared" si="155"/>
        <v>2.0241307444802237E-2</v>
      </c>
      <c r="X783" s="1">
        <f t="shared" si="156"/>
        <v>1.6858757095766785E-2</v>
      </c>
      <c r="Y783" s="1">
        <f t="shared" si="157"/>
        <v>0.10424378247495736</v>
      </c>
      <c r="Z783" s="1">
        <f t="shared" si="158"/>
        <v>-1.2738916858356819E-2</v>
      </c>
      <c r="AA783" s="24">
        <f t="shared" si="159"/>
        <v>1.3402458257245842E-2</v>
      </c>
    </row>
    <row r="784" spans="1:27" x14ac:dyDescent="0.2">
      <c r="A784" s="18">
        <v>43146</v>
      </c>
      <c r="B784" s="1">
        <v>168.1938781738281</v>
      </c>
      <c r="C784" s="2">
        <v>89.932083129882812</v>
      </c>
      <c r="D784" s="2">
        <v>1461.760009765625</v>
      </c>
      <c r="E784" s="2">
        <v>1089.52001953125</v>
      </c>
      <c r="F784" s="2">
        <v>179.96000671386719</v>
      </c>
      <c r="G784" s="2">
        <v>280.26998901367188</v>
      </c>
      <c r="H784" s="2">
        <v>244.71147155761719</v>
      </c>
      <c r="I784" s="2">
        <v>98.202278137207031</v>
      </c>
      <c r="J784" s="2">
        <v>160.94000244140619</v>
      </c>
      <c r="K784" s="2">
        <v>1010.599975585938</v>
      </c>
      <c r="L784" s="2">
        <v>10166.400390625</v>
      </c>
      <c r="M784" s="2">
        <v>1.559999942779541</v>
      </c>
      <c r="N784" s="3">
        <v>2731.199951171875</v>
      </c>
      <c r="O784" s="1">
        <f t="shared" si="160"/>
        <v>3.3578404621172231E-2</v>
      </c>
      <c r="P784" s="1">
        <f t="shared" si="148"/>
        <v>2.0372163514000841E-2</v>
      </c>
      <c r="Q784" s="1">
        <f t="shared" si="149"/>
        <v>7.380834965788674E-3</v>
      </c>
      <c r="R784" s="1">
        <f t="shared" si="150"/>
        <v>1.8528624160131901E-2</v>
      </c>
      <c r="S784" s="1">
        <f t="shared" si="151"/>
        <v>2.4509939334587116E-3</v>
      </c>
      <c r="T784" s="1">
        <f t="shared" si="152"/>
        <v>5.3646575239368E-2</v>
      </c>
      <c r="U784" s="1">
        <f t="shared" si="153"/>
        <v>2.104221309573262E-2</v>
      </c>
      <c r="V784" s="1">
        <f t="shared" si="154"/>
        <v>1.0409322892401374E-2</v>
      </c>
      <c r="W784" s="1">
        <f t="shared" si="155"/>
        <v>2.3400788904455405E-2</v>
      </c>
      <c r="X784" s="1">
        <f t="shared" si="156"/>
        <v>9.3383027075535363E-3</v>
      </c>
      <c r="Y784" s="1">
        <f t="shared" si="157"/>
        <v>7.0752679788873341E-2</v>
      </c>
      <c r="Z784" s="1">
        <f t="shared" si="158"/>
        <v>6.4516069489637395E-3</v>
      </c>
      <c r="AA784" s="24">
        <f t="shared" si="159"/>
        <v>1.2069112762299383E-2</v>
      </c>
    </row>
    <row r="785" spans="1:27" x14ac:dyDescent="0.2">
      <c r="A785" s="18">
        <v>43147</v>
      </c>
      <c r="B785" s="1">
        <v>167.64939880371091</v>
      </c>
      <c r="C785" s="2">
        <v>89.291519165039062</v>
      </c>
      <c r="D785" s="2">
        <v>1448.68994140625</v>
      </c>
      <c r="E785" s="2">
        <v>1094.800048828125</v>
      </c>
      <c r="F785" s="2">
        <v>177.36000061035159</v>
      </c>
      <c r="G785" s="2">
        <v>278.51998901367188</v>
      </c>
      <c r="H785" s="2">
        <v>242.0707702636719</v>
      </c>
      <c r="I785" s="2">
        <v>98.250900268554688</v>
      </c>
      <c r="J785" s="2">
        <v>160.7200012207031</v>
      </c>
      <c r="K785" s="2">
        <v>1037.650024414062</v>
      </c>
      <c r="L785" s="2">
        <v>10233.900390625</v>
      </c>
      <c r="M785" s="2">
        <v>1.570000052452087</v>
      </c>
      <c r="N785" s="3">
        <v>2732.219970703125</v>
      </c>
      <c r="O785" s="1">
        <f t="shared" si="160"/>
        <v>-3.2372127691501218E-3</v>
      </c>
      <c r="P785" s="1">
        <f t="shared" si="148"/>
        <v>-7.1227524432924127E-3</v>
      </c>
      <c r="Q785" s="1">
        <f t="shared" si="149"/>
        <v>-8.9413229750830991E-3</v>
      </c>
      <c r="R785" s="1">
        <f t="shared" si="150"/>
        <v>4.8461975936400226E-3</v>
      </c>
      <c r="S785" s="1">
        <f t="shared" si="151"/>
        <v>-1.4447688411401094E-2</v>
      </c>
      <c r="T785" s="1">
        <f t="shared" si="152"/>
        <v>-6.2439792649887638E-3</v>
      </c>
      <c r="U785" s="1">
        <f t="shared" si="153"/>
        <v>-1.0791080929459129E-2</v>
      </c>
      <c r="V785" s="1">
        <f t="shared" si="154"/>
        <v>4.9512223412695455E-4</v>
      </c>
      <c r="W785" s="1">
        <f t="shared" si="155"/>
        <v>-1.3669766208882494E-3</v>
      </c>
      <c r="X785" s="1">
        <f t="shared" si="156"/>
        <v>2.676632642153054E-2</v>
      </c>
      <c r="Y785" s="1">
        <f t="shared" si="157"/>
        <v>6.6395181584866236E-3</v>
      </c>
      <c r="Z785" s="1">
        <f t="shared" si="158"/>
        <v>6.4103269482997938E-3</v>
      </c>
      <c r="AA785" s="24">
        <f t="shared" si="159"/>
        <v>3.734693722488025E-4</v>
      </c>
    </row>
    <row r="786" spans="1:27" x14ac:dyDescent="0.2">
      <c r="A786" s="18">
        <v>43151</v>
      </c>
      <c r="B786" s="1">
        <v>167.0854797363281</v>
      </c>
      <c r="C786" s="2">
        <v>89.990318298339844</v>
      </c>
      <c r="D786" s="2">
        <v>1468.349975585938</v>
      </c>
      <c r="E786" s="2">
        <v>1102.4599609375</v>
      </c>
      <c r="F786" s="2">
        <v>176.00999450683591</v>
      </c>
      <c r="G786" s="2">
        <v>278.54998779296881</v>
      </c>
      <c r="H786" s="2">
        <v>247.27276611328119</v>
      </c>
      <c r="I786" s="2">
        <v>98.250900268554688</v>
      </c>
      <c r="J786" s="2">
        <v>160.97999572753909</v>
      </c>
      <c r="K786" s="2">
        <v>1029.050048828125</v>
      </c>
      <c r="L786" s="2">
        <v>11403.7001953125</v>
      </c>
      <c r="M786" s="2">
        <v>1.572999954223633</v>
      </c>
      <c r="N786" s="3">
        <v>2716.260009765625</v>
      </c>
      <c r="O786" s="1">
        <f t="shared" si="160"/>
        <v>-3.3636808208484803E-3</v>
      </c>
      <c r="P786" s="1">
        <f t="shared" si="148"/>
        <v>7.8260414856328175E-3</v>
      </c>
      <c r="Q786" s="1">
        <f t="shared" si="149"/>
        <v>1.3570905421351753E-2</v>
      </c>
      <c r="R786" s="1">
        <f t="shared" si="150"/>
        <v>6.9966311360454281E-3</v>
      </c>
      <c r="S786" s="1">
        <f t="shared" si="151"/>
        <v>-7.6116717347196605E-3</v>
      </c>
      <c r="T786" s="1">
        <f t="shared" si="152"/>
        <v>1.077078144486876E-4</v>
      </c>
      <c r="U786" s="1">
        <f t="shared" si="153"/>
        <v>2.1489566228682255E-2</v>
      </c>
      <c r="V786" s="1">
        <f t="shared" si="154"/>
        <v>0</v>
      </c>
      <c r="W786" s="1">
        <f t="shared" si="155"/>
        <v>1.6176860680765515E-3</v>
      </c>
      <c r="X786" s="1">
        <f t="shared" si="156"/>
        <v>-8.2879346442392698E-3</v>
      </c>
      <c r="Y786" s="1">
        <f t="shared" si="157"/>
        <v>0.11430635046625248</v>
      </c>
      <c r="Z786" s="1">
        <f t="shared" si="158"/>
        <v>1.9107653957468607E-3</v>
      </c>
      <c r="AA786" s="24">
        <f t="shared" si="159"/>
        <v>-5.8413894593534188E-3</v>
      </c>
    </row>
    <row r="787" spans="1:27" x14ac:dyDescent="0.2">
      <c r="A787" s="18">
        <v>43152</v>
      </c>
      <c r="B787" s="1">
        <v>166.32710266113281</v>
      </c>
      <c r="C787" s="2">
        <v>88.796516418457031</v>
      </c>
      <c r="D787" s="2">
        <v>1482.920043945312</v>
      </c>
      <c r="E787" s="2">
        <v>1111.339965820312</v>
      </c>
      <c r="F787" s="2">
        <v>177.9100036621094</v>
      </c>
      <c r="G787" s="2">
        <v>281.04000854492188</v>
      </c>
      <c r="H787" s="2">
        <v>239.7576599121094</v>
      </c>
      <c r="I787" s="2">
        <v>97.618621826171875</v>
      </c>
      <c r="J787" s="2">
        <v>157.88999938964841</v>
      </c>
      <c r="K787" s="2">
        <v>1024.400024414062</v>
      </c>
      <c r="L787" s="2">
        <v>10690.400390625</v>
      </c>
      <c r="M787" s="2">
        <v>1.6080000400543211</v>
      </c>
      <c r="N787" s="3">
        <v>2701.330078125</v>
      </c>
      <c r="O787" s="1">
        <f t="shared" si="160"/>
        <v>-4.5388568557366282E-3</v>
      </c>
      <c r="P787" s="1">
        <f t="shared" si="148"/>
        <v>-1.3265892403281243E-2</v>
      </c>
      <c r="Q787" s="1">
        <f t="shared" si="149"/>
        <v>9.9227490731970125E-3</v>
      </c>
      <c r="R787" s="1">
        <f t="shared" si="150"/>
        <v>8.0547187176400747E-3</v>
      </c>
      <c r="S787" s="1">
        <f t="shared" si="151"/>
        <v>1.0794893554750384E-2</v>
      </c>
      <c r="T787" s="1">
        <f t="shared" si="152"/>
        <v>8.9392240569896586E-3</v>
      </c>
      <c r="U787" s="1">
        <f t="shared" si="153"/>
        <v>-3.0391968833838101E-2</v>
      </c>
      <c r="V787" s="1">
        <f t="shared" si="154"/>
        <v>-6.435345026402528E-3</v>
      </c>
      <c r="W787" s="1">
        <f t="shared" si="155"/>
        <v>-1.9194908807927513E-2</v>
      </c>
      <c r="X787" s="1">
        <f t="shared" si="156"/>
        <v>-4.5187543787188478E-3</v>
      </c>
      <c r="Y787" s="1">
        <f t="shared" si="157"/>
        <v>-6.2549855965233325E-2</v>
      </c>
      <c r="Z787" s="1">
        <f t="shared" si="158"/>
        <v>2.2250532008414758E-2</v>
      </c>
      <c r="AA787" s="24">
        <f t="shared" si="159"/>
        <v>-5.4965031281792864E-3</v>
      </c>
    </row>
    <row r="788" spans="1:27" x14ac:dyDescent="0.2">
      <c r="A788" s="18">
        <v>43153</v>
      </c>
      <c r="B788" s="1">
        <v>167.71745300292969</v>
      </c>
      <c r="C788" s="2">
        <v>89.029464721679688</v>
      </c>
      <c r="D788" s="2">
        <v>1485.339965820312</v>
      </c>
      <c r="E788" s="2">
        <v>1106.630004882812</v>
      </c>
      <c r="F788" s="2">
        <v>178.99000549316409</v>
      </c>
      <c r="G788" s="2">
        <v>278.1400146484375</v>
      </c>
      <c r="H788" s="2">
        <v>240.54240417480469</v>
      </c>
      <c r="I788" s="2">
        <v>97.803436279296875</v>
      </c>
      <c r="J788" s="2">
        <v>157.5899963378906</v>
      </c>
      <c r="K788" s="2">
        <v>1035.400024414062</v>
      </c>
      <c r="L788" s="2">
        <v>10005</v>
      </c>
      <c r="M788" s="2">
        <v>1.6050000190734861</v>
      </c>
      <c r="N788" s="3">
        <v>2703.9599609375</v>
      </c>
      <c r="O788" s="1">
        <f t="shared" si="160"/>
        <v>8.3591328145089516E-3</v>
      </c>
      <c r="P788" s="1">
        <f t="shared" si="148"/>
        <v>2.623394617474295E-3</v>
      </c>
      <c r="Q788" s="1">
        <f t="shared" si="149"/>
        <v>1.6318626785580825E-3</v>
      </c>
      <c r="R788" s="1">
        <f t="shared" si="150"/>
        <v>-4.2380919271839401E-3</v>
      </c>
      <c r="S788" s="1">
        <f t="shared" si="151"/>
        <v>6.0704952437966586E-3</v>
      </c>
      <c r="T788" s="1">
        <f t="shared" si="152"/>
        <v>-1.0318793795584535E-2</v>
      </c>
      <c r="U788" s="1">
        <f t="shared" si="153"/>
        <v>3.2730727476359966E-3</v>
      </c>
      <c r="V788" s="1">
        <f t="shared" si="154"/>
        <v>1.8932294849858256E-3</v>
      </c>
      <c r="W788" s="1">
        <f t="shared" si="155"/>
        <v>-1.9000763374344976E-3</v>
      </c>
      <c r="X788" s="1">
        <f t="shared" si="156"/>
        <v>1.0737992715581735E-2</v>
      </c>
      <c r="Y788" s="1">
        <f t="shared" si="157"/>
        <v>-6.4113631443221242E-2</v>
      </c>
      <c r="Z788" s="1">
        <f t="shared" si="158"/>
        <v>-1.8656846431008844E-3</v>
      </c>
      <c r="AA788" s="24">
        <f t="shared" si="159"/>
        <v>9.7355107907626248E-4</v>
      </c>
    </row>
    <row r="789" spans="1:27" x14ac:dyDescent="0.2">
      <c r="A789" s="18">
        <v>43154</v>
      </c>
      <c r="B789" s="1">
        <v>170.63427734375</v>
      </c>
      <c r="C789" s="2">
        <v>91.290870666503906</v>
      </c>
      <c r="D789" s="2">
        <v>1500</v>
      </c>
      <c r="E789" s="2">
        <v>1126.7900390625</v>
      </c>
      <c r="F789" s="2">
        <v>183.28999328613281</v>
      </c>
      <c r="G789" s="2">
        <v>285.92999267578119</v>
      </c>
      <c r="H789" s="2">
        <v>244.29731750488281</v>
      </c>
      <c r="I789" s="2">
        <v>98.095268249511719</v>
      </c>
      <c r="J789" s="2">
        <v>165.8999938964844</v>
      </c>
      <c r="K789" s="2">
        <v>1043.050048828125</v>
      </c>
      <c r="L789" s="2">
        <v>10301.099609375</v>
      </c>
      <c r="M789" s="2">
        <v>1.6050000190734861</v>
      </c>
      <c r="N789" s="3">
        <v>2747.300048828125</v>
      </c>
      <c r="O789" s="1">
        <f t="shared" si="160"/>
        <v>1.7391298809965594E-2</v>
      </c>
      <c r="P789" s="1">
        <f t="shared" ref="P789:P852" si="161">(C789/C788)-1</f>
        <v>2.5400646312922825E-2</v>
      </c>
      <c r="Q789" s="1">
        <f t="shared" ref="Q789:Q852" si="162">(D789/D788)-1</f>
        <v>9.8698173596853955E-3</v>
      </c>
      <c r="R789" s="1">
        <f t="shared" ref="R789:R852" si="163">(E789/E788)-1</f>
        <v>1.8217501866690133E-2</v>
      </c>
      <c r="S789" s="1">
        <f t="shared" ref="S789:S852" si="164">(F789/F788)-1</f>
        <v>2.402361953742127E-2</v>
      </c>
      <c r="T789" s="1">
        <f t="shared" ref="T789:T852" si="165">(G789/G788)-1</f>
        <v>2.8007397774786336E-2</v>
      </c>
      <c r="U789" s="1">
        <f t="shared" ref="U789:U852" si="166">(H789/H788)-1</f>
        <v>1.5610192901162723E-2</v>
      </c>
      <c r="V789" s="1">
        <f t="shared" ref="V789:V852" si="167">(I789/I788)-1</f>
        <v>2.9838621352880068E-3</v>
      </c>
      <c r="W789" s="1">
        <f t="shared" ref="W789:W852" si="168">(J789/J788)-1</f>
        <v>5.2731758053831346E-2</v>
      </c>
      <c r="X789" s="1">
        <f t="shared" ref="X789:X852" si="169">(K789/K788)-1</f>
        <v>7.3884723137727093E-3</v>
      </c>
      <c r="Y789" s="1">
        <f t="shared" ref="Y789:Y852" si="170">(L789/L788)-1</f>
        <v>2.9595163355822018E-2</v>
      </c>
      <c r="Z789" s="1">
        <f t="shared" ref="Z789:Z852" si="171">(M789/M788)-1</f>
        <v>0</v>
      </c>
      <c r="AA789" s="24">
        <f t="shared" ref="AA789:AA852" si="172">(N789/N788)-1</f>
        <v>1.6028376350513129E-2</v>
      </c>
    </row>
    <row r="790" spans="1:27" x14ac:dyDescent="0.2">
      <c r="A790" s="18">
        <v>43157</v>
      </c>
      <c r="B790" s="1">
        <v>174.008056640625</v>
      </c>
      <c r="C790" s="2">
        <v>92.610816955566406</v>
      </c>
      <c r="D790" s="2">
        <v>1521.949951171875</v>
      </c>
      <c r="E790" s="2">
        <v>1143.75</v>
      </c>
      <c r="F790" s="2">
        <v>184.92999267578119</v>
      </c>
      <c r="G790" s="2">
        <v>294.16000366210938</v>
      </c>
      <c r="H790" s="2">
        <v>244.94300842285159</v>
      </c>
      <c r="I790" s="2">
        <v>97.297584533691406</v>
      </c>
      <c r="J790" s="2">
        <v>169.53999328613281</v>
      </c>
      <c r="K790" s="2">
        <v>1056.5</v>
      </c>
      <c r="L790" s="2">
        <v>10366.7001953125</v>
      </c>
      <c r="M790" s="2">
        <v>1.6080000400543211</v>
      </c>
      <c r="N790" s="3">
        <v>2779.60009765625</v>
      </c>
      <c r="O790" s="1">
        <f t="shared" si="160"/>
        <v>1.9771990419476859E-2</v>
      </c>
      <c r="P790" s="1">
        <f t="shared" si="161"/>
        <v>1.4458688797967634E-2</v>
      </c>
      <c r="Q790" s="1">
        <f t="shared" si="162"/>
        <v>1.4633300781250025E-2</v>
      </c>
      <c r="R790" s="1">
        <f t="shared" si="163"/>
        <v>1.5051571587916035E-2</v>
      </c>
      <c r="S790" s="1">
        <f t="shared" si="164"/>
        <v>8.9475664232698815E-3</v>
      </c>
      <c r="T790" s="1">
        <f t="shared" si="165"/>
        <v>2.8783307792618507E-2</v>
      </c>
      <c r="U790" s="1">
        <f t="shared" si="166"/>
        <v>2.6430536551260708E-3</v>
      </c>
      <c r="V790" s="1">
        <f t="shared" si="167"/>
        <v>-8.1317247004345505E-3</v>
      </c>
      <c r="W790" s="1">
        <f t="shared" si="168"/>
        <v>2.194092539822301E-2</v>
      </c>
      <c r="X790" s="1">
        <f t="shared" si="169"/>
        <v>1.2894828188720231E-2</v>
      </c>
      <c r="Y790" s="1">
        <f t="shared" si="170"/>
        <v>6.3683090568114054E-3</v>
      </c>
      <c r="Z790" s="1">
        <f t="shared" si="171"/>
        <v>1.8691719284631425E-3</v>
      </c>
      <c r="AA790" s="24">
        <f t="shared" si="172"/>
        <v>1.1757015343810906E-2</v>
      </c>
    </row>
    <row r="791" spans="1:27" x14ac:dyDescent="0.2">
      <c r="A791" s="18">
        <v>43158</v>
      </c>
      <c r="B791" s="1">
        <v>173.44416809082031</v>
      </c>
      <c r="C791" s="2">
        <v>91.4267578125</v>
      </c>
      <c r="D791" s="2">
        <v>1511.97998046875</v>
      </c>
      <c r="E791" s="2">
        <v>1118.2900390625</v>
      </c>
      <c r="F791" s="2">
        <v>181.46000671386719</v>
      </c>
      <c r="G791" s="2">
        <v>290.6099853515625</v>
      </c>
      <c r="H791" s="2">
        <v>244.42646789550781</v>
      </c>
      <c r="I791" s="2">
        <v>98.795677185058594</v>
      </c>
      <c r="J791" s="2">
        <v>165.8800048828125</v>
      </c>
      <c r="K791" s="2">
        <v>1029.199951171875</v>
      </c>
      <c r="L791" s="2">
        <v>10725.599609375</v>
      </c>
      <c r="M791" s="2">
        <v>1.6349999904632571</v>
      </c>
      <c r="N791" s="3">
        <v>2744.280029296875</v>
      </c>
      <c r="O791" s="1">
        <f t="shared" si="160"/>
        <v>-3.2405887445158266E-3</v>
      </c>
      <c r="P791" s="1">
        <f t="shared" si="161"/>
        <v>-1.2785322298090818E-2</v>
      </c>
      <c r="Q791" s="1">
        <f t="shared" si="162"/>
        <v>-6.5507874916965747E-3</v>
      </c>
      <c r="R791" s="1">
        <f t="shared" si="163"/>
        <v>-2.226007513661199E-2</v>
      </c>
      <c r="S791" s="1">
        <f t="shared" si="164"/>
        <v>-1.8763781427264647E-2</v>
      </c>
      <c r="T791" s="1">
        <f t="shared" si="165"/>
        <v>-1.2068324266900188E-2</v>
      </c>
      <c r="U791" s="1">
        <f t="shared" si="166"/>
        <v>-2.1088192337870293E-3</v>
      </c>
      <c r="V791" s="1">
        <f t="shared" si="167"/>
        <v>1.539701790693937E-2</v>
      </c>
      <c r="W791" s="1">
        <f t="shared" si="168"/>
        <v>-2.1587758335836149E-2</v>
      </c>
      <c r="X791" s="1">
        <f t="shared" si="169"/>
        <v>-2.5840084077733083E-2</v>
      </c>
      <c r="Y791" s="1">
        <f t="shared" si="170"/>
        <v>3.4620410284922132E-2</v>
      </c>
      <c r="Z791" s="1">
        <f t="shared" si="171"/>
        <v>1.6791013517651443E-2</v>
      </c>
      <c r="AA791" s="24">
        <f t="shared" si="172"/>
        <v>-1.2706888443829278E-2</v>
      </c>
    </row>
    <row r="792" spans="1:27" x14ac:dyDescent="0.2">
      <c r="A792" s="18">
        <v>43159</v>
      </c>
      <c r="B792" s="1">
        <v>173.18165588378909</v>
      </c>
      <c r="C792" s="2">
        <v>91.009407043457031</v>
      </c>
      <c r="D792" s="2">
        <v>1512.449951171875</v>
      </c>
      <c r="E792" s="2">
        <v>1104.72998046875</v>
      </c>
      <c r="F792" s="2">
        <v>178.32000732421881</v>
      </c>
      <c r="G792" s="2">
        <v>291.3800048828125</v>
      </c>
      <c r="H792" s="2">
        <v>240.3934020996094</v>
      </c>
      <c r="I792" s="2">
        <v>96.882423400878906</v>
      </c>
      <c r="J792" s="2">
        <v>166.0299987792969</v>
      </c>
      <c r="K792" s="2">
        <v>1047.199951171875</v>
      </c>
      <c r="L792" s="2">
        <v>10397.900390625</v>
      </c>
      <c r="M792" s="2">
        <v>1.6180000305175779</v>
      </c>
      <c r="N792" s="3">
        <v>2713.830078125</v>
      </c>
      <c r="O792" s="1">
        <f t="shared" si="160"/>
        <v>-1.5135257064035068E-3</v>
      </c>
      <c r="P792" s="1">
        <f t="shared" si="161"/>
        <v>-4.564864587005002E-3</v>
      </c>
      <c r="Q792" s="1">
        <f t="shared" si="162"/>
        <v>3.108313001467522E-4</v>
      </c>
      <c r="R792" s="1">
        <f t="shared" si="163"/>
        <v>-1.2125708107994848E-2</v>
      </c>
      <c r="S792" s="1">
        <f t="shared" si="164"/>
        <v>-1.7304085051642493E-2</v>
      </c>
      <c r="T792" s="1">
        <f t="shared" si="165"/>
        <v>2.6496664604227504E-3</v>
      </c>
      <c r="U792" s="1">
        <f t="shared" si="166"/>
        <v>-1.650011895447645E-2</v>
      </c>
      <c r="V792" s="1">
        <f t="shared" si="167"/>
        <v>-1.9365764157837417E-2</v>
      </c>
      <c r="W792" s="1">
        <f t="shared" si="168"/>
        <v>9.0423132426575847E-4</v>
      </c>
      <c r="X792" s="1">
        <f t="shared" si="169"/>
        <v>1.7489312916799893E-2</v>
      </c>
      <c r="Y792" s="1">
        <f t="shared" si="170"/>
        <v>-3.0552997565149287E-2</v>
      </c>
      <c r="Z792" s="1">
        <f t="shared" si="171"/>
        <v>-1.0397529079411494E-2</v>
      </c>
      <c r="AA792" s="24">
        <f t="shared" si="172"/>
        <v>-1.1095788639207016E-2</v>
      </c>
    </row>
    <row r="793" spans="1:27" x14ac:dyDescent="0.2">
      <c r="A793" s="18">
        <v>43160</v>
      </c>
      <c r="B793" s="1">
        <v>170.14811706542969</v>
      </c>
      <c r="C793" s="2">
        <v>90.116493225097656</v>
      </c>
      <c r="D793" s="2">
        <v>1493.449951171875</v>
      </c>
      <c r="E793" s="2">
        <v>1069.52001953125</v>
      </c>
      <c r="F793" s="2">
        <v>175.94000244140619</v>
      </c>
      <c r="G793" s="2">
        <v>290.3900146484375</v>
      </c>
      <c r="H793" s="2">
        <v>230.6684265136719</v>
      </c>
      <c r="I793" s="2">
        <v>97.058135986328125</v>
      </c>
      <c r="J793" s="2">
        <v>165.83000183105469</v>
      </c>
      <c r="K793" s="2">
        <v>983.1500244140625</v>
      </c>
      <c r="L793" s="2">
        <v>10951</v>
      </c>
      <c r="M793" s="2">
        <v>1.5900000333786011</v>
      </c>
      <c r="N793" s="3">
        <v>2677.669921875</v>
      </c>
      <c r="O793" s="1">
        <f t="shared" si="160"/>
        <v>-1.7516513529556632E-2</v>
      </c>
      <c r="P793" s="1">
        <f t="shared" si="161"/>
        <v>-9.8112255355428113E-3</v>
      </c>
      <c r="Q793" s="1">
        <f t="shared" si="162"/>
        <v>-1.2562399162549753E-2</v>
      </c>
      <c r="R793" s="1">
        <f t="shared" si="163"/>
        <v>-3.187200633638998E-2</v>
      </c>
      <c r="S793" s="1">
        <f t="shared" si="164"/>
        <v>-1.334681911764013E-2</v>
      </c>
      <c r="T793" s="1">
        <f t="shared" si="165"/>
        <v>-3.3975915223597442E-3</v>
      </c>
      <c r="U793" s="1">
        <f t="shared" si="166"/>
        <v>-4.0454419717841805E-2</v>
      </c>
      <c r="V793" s="1">
        <f t="shared" si="167"/>
        <v>1.8136683547040899E-3</v>
      </c>
      <c r="W793" s="1">
        <f t="shared" si="168"/>
        <v>-1.2045832061232664E-3</v>
      </c>
      <c r="X793" s="1">
        <f t="shared" si="169"/>
        <v>-6.1163034515172687E-2</v>
      </c>
      <c r="Y793" s="1">
        <f t="shared" si="170"/>
        <v>5.3193393723379723E-2</v>
      </c>
      <c r="Z793" s="1">
        <f t="shared" si="171"/>
        <v>-1.7305313109308162E-2</v>
      </c>
      <c r="AA793" s="24">
        <f t="shared" si="172"/>
        <v>-1.3324399541987275E-2</v>
      </c>
    </row>
    <row r="794" spans="1:27" x14ac:dyDescent="0.2">
      <c r="A794" s="18">
        <v>43161</v>
      </c>
      <c r="B794" s="1">
        <v>171.32460021972659</v>
      </c>
      <c r="C794" s="2">
        <v>90.31060791015625</v>
      </c>
      <c r="D794" s="2">
        <v>1500.25</v>
      </c>
      <c r="E794" s="2">
        <v>1078.920043945312</v>
      </c>
      <c r="F794" s="2">
        <v>176.6199951171875</v>
      </c>
      <c r="G794" s="2">
        <v>301.04998779296881</v>
      </c>
      <c r="H794" s="2">
        <v>234.96965026855469</v>
      </c>
      <c r="I794" s="2">
        <v>98.96160888671875</v>
      </c>
      <c r="J794" s="2">
        <v>170.05999755859381</v>
      </c>
      <c r="K794" s="2">
        <v>995.45001220703125</v>
      </c>
      <c r="L794" s="2">
        <v>11086.400390625</v>
      </c>
      <c r="M794" s="2">
        <v>1.6050000190734861</v>
      </c>
      <c r="N794" s="3">
        <v>2691.25</v>
      </c>
      <c r="O794" s="1">
        <f t="shared" si="160"/>
        <v>6.914464729835812E-3</v>
      </c>
      <c r="P794" s="1">
        <f t="shared" si="161"/>
        <v>2.1540417088103947E-3</v>
      </c>
      <c r="Q794" s="1">
        <f t="shared" si="162"/>
        <v>4.5532485523127608E-3</v>
      </c>
      <c r="R794" s="1">
        <f t="shared" si="163"/>
        <v>8.7890121198310744E-3</v>
      </c>
      <c r="S794" s="1">
        <f t="shared" si="164"/>
        <v>3.8649122788763091E-3</v>
      </c>
      <c r="T794" s="1">
        <f t="shared" si="165"/>
        <v>3.6709158741001779E-2</v>
      </c>
      <c r="U794" s="1">
        <f t="shared" si="166"/>
        <v>1.8646781529191303E-2</v>
      </c>
      <c r="V794" s="1">
        <f t="shared" si="167"/>
        <v>1.961167789847873E-2</v>
      </c>
      <c r="W794" s="1">
        <f t="shared" si="168"/>
        <v>2.5508024367319138E-2</v>
      </c>
      <c r="X794" s="1">
        <f t="shared" si="169"/>
        <v>1.2510794372709633E-2</v>
      </c>
      <c r="Y794" s="1">
        <f t="shared" si="170"/>
        <v>1.2364203326180156E-2</v>
      </c>
      <c r="Z794" s="1">
        <f t="shared" si="171"/>
        <v>9.4339530691778251E-3</v>
      </c>
      <c r="AA794" s="24">
        <f t="shared" si="172"/>
        <v>5.0716027446320311E-3</v>
      </c>
    </row>
    <row r="795" spans="1:27" x14ac:dyDescent="0.2">
      <c r="A795" s="18">
        <v>43164</v>
      </c>
      <c r="B795" s="1">
        <v>171.91770935058591</v>
      </c>
      <c r="C795" s="2">
        <v>90.883232116699219</v>
      </c>
      <c r="D795" s="2">
        <v>1523.609985351562</v>
      </c>
      <c r="E795" s="2">
        <v>1090.930053710938</v>
      </c>
      <c r="F795" s="2">
        <v>180.3999938964844</v>
      </c>
      <c r="G795" s="2">
        <v>315</v>
      </c>
      <c r="H795" s="2">
        <v>234.08558654785159</v>
      </c>
      <c r="I795" s="2">
        <v>98.698066711425781</v>
      </c>
      <c r="J795" s="2">
        <v>173.1600036621094</v>
      </c>
      <c r="K795" s="2">
        <v>987.3499755859375</v>
      </c>
      <c r="L795" s="2">
        <v>11573.2998046875</v>
      </c>
      <c r="M795" s="2">
        <v>1.625</v>
      </c>
      <c r="N795" s="3">
        <v>2720.93994140625</v>
      </c>
      <c r="O795" s="1">
        <f t="shared" si="160"/>
        <v>3.4619029030193982E-3</v>
      </c>
      <c r="P795" s="1">
        <f t="shared" si="161"/>
        <v>6.3406084821466813E-3</v>
      </c>
      <c r="Q795" s="1">
        <f t="shared" si="162"/>
        <v>1.5570728446300253E-2</v>
      </c>
      <c r="R795" s="1">
        <f t="shared" si="163"/>
        <v>1.1131510470144379E-2</v>
      </c>
      <c r="S795" s="1">
        <f t="shared" si="164"/>
        <v>2.1401873422026041E-2</v>
      </c>
      <c r="T795" s="1">
        <f t="shared" si="165"/>
        <v>4.6337860065367442E-2</v>
      </c>
      <c r="U795" s="1">
        <f t="shared" si="166"/>
        <v>-3.7624591928900886E-3</v>
      </c>
      <c r="V795" s="1">
        <f t="shared" si="167"/>
        <v>-2.6630748858846864E-3</v>
      </c>
      <c r="W795" s="1">
        <f t="shared" si="168"/>
        <v>1.8228896554273399E-2</v>
      </c>
      <c r="X795" s="1">
        <f t="shared" si="169"/>
        <v>-8.1370601454261449E-3</v>
      </c>
      <c r="Y795" s="1">
        <f t="shared" si="170"/>
        <v>4.3918620734123781E-2</v>
      </c>
      <c r="Z795" s="1">
        <f t="shared" si="171"/>
        <v>1.246104715815477E-2</v>
      </c>
      <c r="AA795" s="24">
        <f t="shared" si="172"/>
        <v>1.1032026532745043E-2</v>
      </c>
    </row>
    <row r="796" spans="1:27" x14ac:dyDescent="0.2">
      <c r="A796" s="18">
        <v>43165</v>
      </c>
      <c r="B796" s="1">
        <v>171.7718505859375</v>
      </c>
      <c r="C796" s="2">
        <v>90.572647094726562</v>
      </c>
      <c r="D796" s="2">
        <v>1537.640014648438</v>
      </c>
      <c r="E796" s="2">
        <v>1095.06005859375</v>
      </c>
      <c r="F796" s="2">
        <v>179.7799987792969</v>
      </c>
      <c r="G796" s="2">
        <v>325.22000122070312</v>
      </c>
      <c r="H796" s="2">
        <v>240.55235290527341</v>
      </c>
      <c r="I796" s="2">
        <v>98.580917358398438</v>
      </c>
      <c r="J796" s="2">
        <v>168.7200012207031</v>
      </c>
      <c r="K796" s="2">
        <v>988.1500244140625</v>
      </c>
      <c r="L796" s="2">
        <v>10779.900390625</v>
      </c>
      <c r="M796" s="2">
        <v>1.64300000667572</v>
      </c>
      <c r="N796" s="3">
        <v>2728.1201171875</v>
      </c>
      <c r="O796" s="1">
        <f t="shared" si="160"/>
        <v>-8.4842198746937214E-4</v>
      </c>
      <c r="P796" s="1">
        <f t="shared" si="161"/>
        <v>-3.4174073119873638E-3</v>
      </c>
      <c r="Q796" s="1">
        <f t="shared" si="162"/>
        <v>9.2084125411127093E-3</v>
      </c>
      <c r="R796" s="1">
        <f t="shared" si="163"/>
        <v>3.7857650623551731E-3</v>
      </c>
      <c r="S796" s="1">
        <f t="shared" si="164"/>
        <v>-3.4367801450329027E-3</v>
      </c>
      <c r="T796" s="1">
        <f t="shared" si="165"/>
        <v>3.2444448319692398E-2</v>
      </c>
      <c r="U796" s="1">
        <f t="shared" si="166"/>
        <v>2.7625649459198431E-2</v>
      </c>
      <c r="V796" s="1">
        <f t="shared" si="167"/>
        <v>-1.186946785592724E-3</v>
      </c>
      <c r="W796" s="1">
        <f t="shared" si="168"/>
        <v>-2.5641039197886406E-2</v>
      </c>
      <c r="X796" s="1">
        <f t="shared" si="169"/>
        <v>8.1029913192653957E-4</v>
      </c>
      <c r="Y796" s="1">
        <f t="shared" si="170"/>
        <v>-6.8554295443132962E-2</v>
      </c>
      <c r="Z796" s="1">
        <f t="shared" si="171"/>
        <v>1.1076927185058372E-2</v>
      </c>
      <c r="AA796" s="24">
        <f t="shared" si="172"/>
        <v>2.6388586061694141E-3</v>
      </c>
    </row>
    <row r="797" spans="1:27" x14ac:dyDescent="0.2">
      <c r="A797" s="18">
        <v>43166</v>
      </c>
      <c r="B797" s="1">
        <v>170.17732238769531</v>
      </c>
      <c r="C797" s="2">
        <v>91.096755981445312</v>
      </c>
      <c r="D797" s="2">
        <v>1545</v>
      </c>
      <c r="E797" s="2">
        <v>1109.640014648438</v>
      </c>
      <c r="F797" s="2">
        <v>183.71000671386719</v>
      </c>
      <c r="G797" s="2">
        <v>321.16000366210938</v>
      </c>
      <c r="H797" s="2">
        <v>240.23448181152341</v>
      </c>
      <c r="I797" s="2">
        <v>98.893287658691406</v>
      </c>
      <c r="J797" s="2">
        <v>170.16999816894531</v>
      </c>
      <c r="K797" s="2">
        <v>968.9000244140625</v>
      </c>
      <c r="L797" s="2">
        <v>9965.5703125</v>
      </c>
      <c r="M797" s="2">
        <v>1.6499999761581421</v>
      </c>
      <c r="N797" s="3">
        <v>2726.800048828125</v>
      </c>
      <c r="O797" s="1">
        <f t="shared" si="160"/>
        <v>-9.2828259857655748E-3</v>
      </c>
      <c r="P797" s="1">
        <f t="shared" si="161"/>
        <v>5.786613326765222E-3</v>
      </c>
      <c r="Q797" s="1">
        <f t="shared" si="162"/>
        <v>4.786546448743989E-3</v>
      </c>
      <c r="R797" s="1">
        <f t="shared" si="163"/>
        <v>1.3314298097413246E-2</v>
      </c>
      <c r="S797" s="1">
        <f t="shared" si="164"/>
        <v>2.1860095456974982E-2</v>
      </c>
      <c r="T797" s="1">
        <f t="shared" si="165"/>
        <v>-1.2483849527564983E-2</v>
      </c>
      <c r="U797" s="1">
        <f t="shared" si="166"/>
        <v>-1.3214216776967769E-3</v>
      </c>
      <c r="V797" s="1">
        <f t="shared" si="167"/>
        <v>3.1686690351777624E-3</v>
      </c>
      <c r="W797" s="1">
        <f t="shared" si="168"/>
        <v>8.5941022863404992E-3</v>
      </c>
      <c r="X797" s="1">
        <f t="shared" si="169"/>
        <v>-1.948084756807511E-2</v>
      </c>
      <c r="Y797" s="1">
        <f t="shared" si="170"/>
        <v>-7.5541521592648597E-2</v>
      </c>
      <c r="Z797" s="1">
        <f t="shared" si="171"/>
        <v>4.2604804954231579E-3</v>
      </c>
      <c r="AA797" s="24">
        <f t="shared" si="172"/>
        <v>-4.8387472056610203E-4</v>
      </c>
    </row>
    <row r="798" spans="1:27" x14ac:dyDescent="0.2">
      <c r="A798" s="18">
        <v>43167</v>
      </c>
      <c r="B798" s="1">
        <v>172.03436279296881</v>
      </c>
      <c r="C798" s="2">
        <v>91.649971008300781</v>
      </c>
      <c r="D798" s="2">
        <v>1551.859985351562</v>
      </c>
      <c r="E798" s="2">
        <v>1126</v>
      </c>
      <c r="F798" s="2">
        <v>182.3399963378906</v>
      </c>
      <c r="G798" s="2">
        <v>317</v>
      </c>
      <c r="H798" s="2">
        <v>239.578857421875</v>
      </c>
      <c r="I798" s="2">
        <v>99.908470153808594</v>
      </c>
      <c r="J798" s="2">
        <v>171.8800048828125</v>
      </c>
      <c r="K798" s="2">
        <v>975.45001220703125</v>
      </c>
      <c r="L798" s="2">
        <v>9395.009765625</v>
      </c>
      <c r="M798" s="2">
        <v>1.6349999904632571</v>
      </c>
      <c r="N798" s="3">
        <v>2738.969970703125</v>
      </c>
      <c r="O798" s="1">
        <f t="shared" si="160"/>
        <v>1.0912384677453257E-2</v>
      </c>
      <c r="P798" s="1">
        <f t="shared" si="161"/>
        <v>6.0728290584590727E-3</v>
      </c>
      <c r="Q798" s="1">
        <f t="shared" si="162"/>
        <v>4.4401199686485704E-3</v>
      </c>
      <c r="R798" s="1">
        <f t="shared" si="163"/>
        <v>1.4743507025335001E-2</v>
      </c>
      <c r="S798" s="1">
        <f t="shared" si="164"/>
        <v>-7.4574619014108334E-3</v>
      </c>
      <c r="T798" s="1">
        <f t="shared" si="165"/>
        <v>-1.2953056466165958E-2</v>
      </c>
      <c r="U798" s="1">
        <f t="shared" si="166"/>
        <v>-2.7291019370099256E-3</v>
      </c>
      <c r="V798" s="1">
        <f t="shared" si="167"/>
        <v>1.0265433773633648E-2</v>
      </c>
      <c r="W798" s="1">
        <f t="shared" si="168"/>
        <v>1.0048814316666377E-2</v>
      </c>
      <c r="X798" s="1">
        <f t="shared" si="169"/>
        <v>6.7602308059904193E-3</v>
      </c>
      <c r="Y798" s="1">
        <f t="shared" si="170"/>
        <v>-5.72531755818666E-2</v>
      </c>
      <c r="Z798" s="1">
        <f t="shared" si="171"/>
        <v>-9.09090055250239E-3</v>
      </c>
      <c r="AA798" s="24">
        <f t="shared" si="172"/>
        <v>4.4630782078172171E-3</v>
      </c>
    </row>
    <row r="799" spans="1:27" x14ac:dyDescent="0.2">
      <c r="A799" s="18">
        <v>43168</v>
      </c>
      <c r="B799" s="1">
        <v>174.99005126953119</v>
      </c>
      <c r="C799" s="2">
        <v>93.697860717773438</v>
      </c>
      <c r="D799" s="2">
        <v>1578.890014648438</v>
      </c>
      <c r="E799" s="2">
        <v>1160.0400390625</v>
      </c>
      <c r="F799" s="2">
        <v>185.22999572753909</v>
      </c>
      <c r="G799" s="2">
        <v>331.44000244140619</v>
      </c>
      <c r="H799" s="2">
        <v>243.7012939453125</v>
      </c>
      <c r="I799" s="2">
        <v>101.4215087890625</v>
      </c>
      <c r="J799" s="2">
        <v>176.25999450683591</v>
      </c>
      <c r="K799" s="2">
        <v>990.5999755859375</v>
      </c>
      <c r="L799" s="2">
        <v>9337.5498046875</v>
      </c>
      <c r="M799" s="2">
        <v>1.6349999904632571</v>
      </c>
      <c r="N799" s="3">
        <v>2786.570068359375</v>
      </c>
      <c r="O799" s="1">
        <f t="shared" si="160"/>
        <v>1.7180802884824597E-2</v>
      </c>
      <c r="P799" s="1">
        <f t="shared" si="161"/>
        <v>2.2344684749405763E-2</v>
      </c>
      <c r="Q799" s="1">
        <f t="shared" si="162"/>
        <v>1.7417827350418191E-2</v>
      </c>
      <c r="R799" s="1">
        <f t="shared" si="163"/>
        <v>3.0230940552841812E-2</v>
      </c>
      <c r="S799" s="1">
        <f t="shared" si="164"/>
        <v>1.5849508871839113E-2</v>
      </c>
      <c r="T799" s="1">
        <f t="shared" si="165"/>
        <v>4.5552058174783028E-2</v>
      </c>
      <c r="U799" s="1">
        <f t="shared" si="166"/>
        <v>1.7207013038626817E-2</v>
      </c>
      <c r="V799" s="1">
        <f t="shared" si="167"/>
        <v>1.5144247859311566E-2</v>
      </c>
      <c r="W799" s="1">
        <f t="shared" si="168"/>
        <v>2.5482833951568029E-2</v>
      </c>
      <c r="X799" s="1">
        <f t="shared" si="169"/>
        <v>1.5531255512138742E-2</v>
      </c>
      <c r="Y799" s="1">
        <f t="shared" si="170"/>
        <v>-6.1160086440503747E-3</v>
      </c>
      <c r="Z799" s="1">
        <f t="shared" si="171"/>
        <v>0</v>
      </c>
      <c r="AA799" s="24">
        <f t="shared" si="172"/>
        <v>1.737883151892694E-2</v>
      </c>
    </row>
    <row r="800" spans="1:27" x14ac:dyDescent="0.2">
      <c r="A800" s="18">
        <v>43171</v>
      </c>
      <c r="B800" s="1">
        <v>176.68182373046881</v>
      </c>
      <c r="C800" s="2">
        <v>93.921073913574219</v>
      </c>
      <c r="D800" s="2">
        <v>1598.390014648438</v>
      </c>
      <c r="E800" s="2">
        <v>1164.5</v>
      </c>
      <c r="F800" s="2">
        <v>184.75999450683591</v>
      </c>
      <c r="G800" s="2">
        <v>321.29998779296881</v>
      </c>
      <c r="H800" s="2">
        <v>248.10188293457031</v>
      </c>
      <c r="I800" s="2">
        <v>101.089599609375</v>
      </c>
      <c r="J800" s="2">
        <v>177.1300048828125</v>
      </c>
      <c r="K800" s="2">
        <v>971.4000244140625</v>
      </c>
      <c r="L800" s="2">
        <v>9205.1201171875</v>
      </c>
      <c r="M800" s="2">
        <v>1.64300000667572</v>
      </c>
      <c r="N800" s="3">
        <v>2783.02001953125</v>
      </c>
      <c r="O800" s="1">
        <f t="shared" si="160"/>
        <v>9.6678208198923699E-3</v>
      </c>
      <c r="P800" s="1">
        <f t="shared" si="161"/>
        <v>2.3822656578373902E-3</v>
      </c>
      <c r="Q800" s="1">
        <f t="shared" si="162"/>
        <v>1.2350448618387189E-2</v>
      </c>
      <c r="R800" s="1">
        <f t="shared" si="163"/>
        <v>3.8446612076461495E-3</v>
      </c>
      <c r="S800" s="1">
        <f t="shared" si="164"/>
        <v>-2.5373926013285697E-3</v>
      </c>
      <c r="T800" s="1">
        <f t="shared" si="165"/>
        <v>-3.059381659952165E-2</v>
      </c>
      <c r="U800" s="1">
        <f t="shared" si="166"/>
        <v>1.8057306623268543E-2</v>
      </c>
      <c r="V800" s="1">
        <f t="shared" si="167"/>
        <v>-3.2725718996924336E-3</v>
      </c>
      <c r="W800" s="1">
        <f t="shared" si="168"/>
        <v>4.9359491835390124E-3</v>
      </c>
      <c r="X800" s="1">
        <f t="shared" si="169"/>
        <v>-1.9382143796761397E-2</v>
      </c>
      <c r="Y800" s="1">
        <f t="shared" si="170"/>
        <v>-1.4182487940628707E-2</v>
      </c>
      <c r="Z800" s="1">
        <f t="shared" si="171"/>
        <v>4.8929763052758535E-3</v>
      </c>
      <c r="AA800" s="24">
        <f t="shared" si="172"/>
        <v>-1.2739851290425319E-3</v>
      </c>
    </row>
    <row r="801" spans="1:27" x14ac:dyDescent="0.2">
      <c r="A801" s="18">
        <v>43172</v>
      </c>
      <c r="B801" s="1">
        <v>174.9803466796875</v>
      </c>
      <c r="C801" s="2">
        <v>91.630577087402344</v>
      </c>
      <c r="D801" s="2">
        <v>1588.180053710938</v>
      </c>
      <c r="E801" s="2">
        <v>1138.170043945312</v>
      </c>
      <c r="F801" s="2">
        <v>181.8800048828125</v>
      </c>
      <c r="G801" s="2">
        <v>315.8800048828125</v>
      </c>
      <c r="H801" s="2">
        <v>246.06550598144531</v>
      </c>
      <c r="I801" s="2">
        <v>100.1329879760742</v>
      </c>
      <c r="J801" s="2">
        <v>174.96000671386719</v>
      </c>
      <c r="K801" s="2">
        <v>995.3499755859375</v>
      </c>
      <c r="L801" s="2">
        <v>9194.849609375</v>
      </c>
      <c r="M801" s="2">
        <v>1.690000057220459</v>
      </c>
      <c r="N801" s="3">
        <v>2765.31005859375</v>
      </c>
      <c r="O801" s="1">
        <f t="shared" si="160"/>
        <v>-9.630175956169329E-3</v>
      </c>
      <c r="P801" s="1">
        <f t="shared" si="161"/>
        <v>-2.4387464183805885E-2</v>
      </c>
      <c r="Q801" s="1">
        <f t="shared" si="162"/>
        <v>-6.3876531033920658E-3</v>
      </c>
      <c r="R801" s="1">
        <f t="shared" si="163"/>
        <v>-2.2610524735670157E-2</v>
      </c>
      <c r="S801" s="1">
        <f t="shared" si="164"/>
        <v>-1.5587733869070086E-2</v>
      </c>
      <c r="T801" s="1">
        <f t="shared" si="165"/>
        <v>-1.6868917261362304E-2</v>
      </c>
      <c r="U801" s="1">
        <f t="shared" si="166"/>
        <v>-8.2078254668548345E-3</v>
      </c>
      <c r="V801" s="1">
        <f t="shared" si="167"/>
        <v>-9.4630074408967868E-3</v>
      </c>
      <c r="W801" s="1">
        <f t="shared" si="168"/>
        <v>-1.2250878502380047E-2</v>
      </c>
      <c r="X801" s="1">
        <f t="shared" si="169"/>
        <v>2.4655086030413997E-2</v>
      </c>
      <c r="Y801" s="1">
        <f t="shared" si="170"/>
        <v>-1.115738597840088E-3</v>
      </c>
      <c r="Z801" s="1">
        <f t="shared" si="171"/>
        <v>2.8606238803269513E-2</v>
      </c>
      <c r="AA801" s="24">
        <f t="shared" si="172"/>
        <v>-6.3635765510888787E-3</v>
      </c>
    </row>
    <row r="802" spans="1:27" x14ac:dyDescent="0.2">
      <c r="A802" s="18">
        <v>43173</v>
      </c>
      <c r="B802" s="1">
        <v>173.49275207519531</v>
      </c>
      <c r="C802" s="2">
        <v>91.087043762207031</v>
      </c>
      <c r="D802" s="2">
        <v>1591</v>
      </c>
      <c r="E802" s="2">
        <v>1149.489990234375</v>
      </c>
      <c r="F802" s="2">
        <v>184.19000244140619</v>
      </c>
      <c r="G802" s="2">
        <v>321.54998779296881</v>
      </c>
      <c r="H802" s="2">
        <v>247.08866882324219</v>
      </c>
      <c r="I802" s="2">
        <v>99.498497009277344</v>
      </c>
      <c r="J802" s="2">
        <v>174.3800048828125</v>
      </c>
      <c r="K802" s="2">
        <v>988.5</v>
      </c>
      <c r="L802" s="2">
        <v>8269.8095703125</v>
      </c>
      <c r="M802" s="2">
        <v>1.718000054359436</v>
      </c>
      <c r="N802" s="3">
        <v>2749.47998046875</v>
      </c>
      <c r="O802" s="1">
        <f t="shared" si="160"/>
        <v>-8.5014953548773198E-3</v>
      </c>
      <c r="P802" s="1">
        <f t="shared" si="161"/>
        <v>-5.9317898290311977E-3</v>
      </c>
      <c r="Q802" s="1">
        <f t="shared" si="162"/>
        <v>1.7755834941215465E-3</v>
      </c>
      <c r="R802" s="1">
        <f t="shared" si="163"/>
        <v>9.9457425973221714E-3</v>
      </c>
      <c r="S802" s="1">
        <f t="shared" si="164"/>
        <v>1.2700668004061555E-2</v>
      </c>
      <c r="T802" s="1">
        <f t="shared" si="165"/>
        <v>1.7949799995285565E-2</v>
      </c>
      <c r="U802" s="1">
        <f t="shared" si="166"/>
        <v>4.1580913087184701E-3</v>
      </c>
      <c r="V802" s="1">
        <f t="shared" si="167"/>
        <v>-6.3364829075954754E-3</v>
      </c>
      <c r="W802" s="1">
        <f t="shared" si="168"/>
        <v>-3.3150537768510402E-3</v>
      </c>
      <c r="X802" s="1">
        <f t="shared" si="169"/>
        <v>-6.8819769467569625E-3</v>
      </c>
      <c r="Y802" s="1">
        <f t="shared" si="170"/>
        <v>-0.10060415105858134</v>
      </c>
      <c r="Z802" s="1">
        <f t="shared" si="171"/>
        <v>1.656804508340004E-2</v>
      </c>
      <c r="AA802" s="24">
        <f t="shared" si="172"/>
        <v>-5.7245219485623222E-3</v>
      </c>
    </row>
    <row r="803" spans="1:27" x14ac:dyDescent="0.2">
      <c r="A803" s="18">
        <v>43174</v>
      </c>
      <c r="B803" s="1">
        <v>173.6969299316406</v>
      </c>
      <c r="C803" s="2">
        <v>91.407333374023438</v>
      </c>
      <c r="D803" s="2">
        <v>1582.319946289062</v>
      </c>
      <c r="E803" s="2">
        <v>1149.579956054688</v>
      </c>
      <c r="F803" s="2">
        <v>183.86000061035159</v>
      </c>
      <c r="G803" s="2">
        <v>321.08999633789062</v>
      </c>
      <c r="H803" s="2">
        <v>247.68467712402341</v>
      </c>
      <c r="I803" s="2">
        <v>100.6893997192383</v>
      </c>
      <c r="J803" s="2">
        <v>173.9700012207031</v>
      </c>
      <c r="K803" s="2">
        <v>984.75</v>
      </c>
      <c r="L803" s="2">
        <v>8300.8603515625</v>
      </c>
      <c r="M803" s="2">
        <v>1.7330000400543211</v>
      </c>
      <c r="N803" s="3">
        <v>2747.330078125</v>
      </c>
      <c r="O803" s="1">
        <f t="shared" si="160"/>
        <v>1.1768667797533716E-3</v>
      </c>
      <c r="P803" s="1">
        <f t="shared" si="161"/>
        <v>3.5163026330347069E-3</v>
      </c>
      <c r="Q803" s="1">
        <f t="shared" si="162"/>
        <v>-5.4557220056178357E-3</v>
      </c>
      <c r="R803" s="1">
        <f t="shared" si="163"/>
        <v>7.8265857969439523E-5</v>
      </c>
      <c r="S803" s="1">
        <f t="shared" si="164"/>
        <v>-1.7916381273711535E-3</v>
      </c>
      <c r="T803" s="1">
        <f t="shared" si="165"/>
        <v>-1.4305441534470109E-3</v>
      </c>
      <c r="U803" s="1">
        <f t="shared" si="166"/>
        <v>2.4121231605629401E-3</v>
      </c>
      <c r="V803" s="1">
        <f t="shared" si="167"/>
        <v>1.1969052254627632E-2</v>
      </c>
      <c r="W803" s="1">
        <f t="shared" si="168"/>
        <v>-2.3512079976424349E-3</v>
      </c>
      <c r="X803" s="1">
        <f t="shared" si="169"/>
        <v>-3.793626707132014E-3</v>
      </c>
      <c r="Y803" s="1">
        <f t="shared" si="170"/>
        <v>3.7547153880626016E-3</v>
      </c>
      <c r="Z803" s="1">
        <f t="shared" si="171"/>
        <v>8.731074051378851E-3</v>
      </c>
      <c r="AA803" s="24">
        <f t="shared" si="172"/>
        <v>-7.8193053196318196E-4</v>
      </c>
    </row>
    <row r="804" spans="1:27" x14ac:dyDescent="0.2">
      <c r="A804" s="18">
        <v>43175</v>
      </c>
      <c r="B804" s="1">
        <v>173.08442687988281</v>
      </c>
      <c r="C804" s="2">
        <v>91.814964294433594</v>
      </c>
      <c r="D804" s="2">
        <v>1571.680053710938</v>
      </c>
      <c r="E804" s="2">
        <v>1135.72998046875</v>
      </c>
      <c r="F804" s="2">
        <v>185.0899963378906</v>
      </c>
      <c r="G804" s="2">
        <v>318.45001220703119</v>
      </c>
      <c r="H804" s="2">
        <v>248.8171081542969</v>
      </c>
      <c r="I804" s="2">
        <v>100.3184509277344</v>
      </c>
      <c r="J804" s="2">
        <v>175.6600036621094</v>
      </c>
      <c r="K804" s="2">
        <v>992.29998779296875</v>
      </c>
      <c r="L804" s="2">
        <v>8338.349609375</v>
      </c>
      <c r="M804" s="2">
        <v>1.7380000352859499</v>
      </c>
      <c r="N804" s="3">
        <v>2752.010009765625</v>
      </c>
      <c r="O804" s="1">
        <f t="shared" si="160"/>
        <v>-3.5262744827950776E-3</v>
      </c>
      <c r="P804" s="1">
        <f t="shared" si="161"/>
        <v>4.459499094478625E-3</v>
      </c>
      <c r="Q804" s="1">
        <f t="shared" si="162"/>
        <v>-6.7242358936808744E-3</v>
      </c>
      <c r="R804" s="1">
        <f t="shared" si="163"/>
        <v>-1.2047857578754706E-2</v>
      </c>
      <c r="S804" s="1">
        <f t="shared" si="164"/>
        <v>6.6898494694651589E-3</v>
      </c>
      <c r="T804" s="1">
        <f t="shared" si="165"/>
        <v>-8.2219445045597084E-3</v>
      </c>
      <c r="U804" s="1">
        <f t="shared" si="166"/>
        <v>4.5720673697811076E-3</v>
      </c>
      <c r="V804" s="1">
        <f t="shared" si="167"/>
        <v>-3.6840898102307174E-3</v>
      </c>
      <c r="W804" s="1">
        <f t="shared" si="168"/>
        <v>9.7143325259987368E-3</v>
      </c>
      <c r="X804" s="1">
        <f t="shared" si="169"/>
        <v>7.6669081421363305E-3</v>
      </c>
      <c r="Y804" s="1">
        <f t="shared" si="170"/>
        <v>4.5163099033997955E-3</v>
      </c>
      <c r="Z804" s="1">
        <f t="shared" si="171"/>
        <v>2.8851674068468558E-3</v>
      </c>
      <c r="AA804" s="24">
        <f t="shared" si="172"/>
        <v>1.703447167811456E-3</v>
      </c>
    </row>
    <row r="805" spans="1:27" x14ac:dyDescent="0.2">
      <c r="A805" s="18">
        <v>43178</v>
      </c>
      <c r="B805" s="1">
        <v>170.43983459472659</v>
      </c>
      <c r="C805" s="2">
        <v>90.155303955078125</v>
      </c>
      <c r="D805" s="2">
        <v>1544.930053710938</v>
      </c>
      <c r="E805" s="2">
        <v>1099.819946289062</v>
      </c>
      <c r="F805" s="2">
        <v>172.55999755859381</v>
      </c>
      <c r="G805" s="2">
        <v>313.48001098632812</v>
      </c>
      <c r="H805" s="2">
        <v>239.4000549316406</v>
      </c>
      <c r="I805" s="2">
        <v>100.2110977172852</v>
      </c>
      <c r="J805" s="2">
        <v>170.77000427246091</v>
      </c>
      <c r="K805" s="2">
        <v>991.1500244140625</v>
      </c>
      <c r="L805" s="2">
        <v>8630.650390625</v>
      </c>
      <c r="M805" s="2">
        <v>1.7280000448226931</v>
      </c>
      <c r="N805" s="3">
        <v>2712.919921875</v>
      </c>
      <c r="O805" s="1">
        <f t="shared" si="160"/>
        <v>-1.5279204101889099E-2</v>
      </c>
      <c r="P805" s="1">
        <f t="shared" si="161"/>
        <v>-1.8076142076723367E-2</v>
      </c>
      <c r="Q805" s="1">
        <f t="shared" si="162"/>
        <v>-1.7020003490430424E-2</v>
      </c>
      <c r="R805" s="1">
        <f t="shared" si="163"/>
        <v>-3.16184610754634E-2</v>
      </c>
      <c r="S805" s="1">
        <f t="shared" si="164"/>
        <v>-6.7696790897454395E-2</v>
      </c>
      <c r="T805" s="1">
        <f t="shared" si="165"/>
        <v>-1.560684889367181E-2</v>
      </c>
      <c r="U805" s="1">
        <f t="shared" si="166"/>
        <v>-3.7847289893010894E-2</v>
      </c>
      <c r="V805" s="1">
        <f t="shared" si="167"/>
        <v>-1.0701242837823921E-3</v>
      </c>
      <c r="W805" s="1">
        <f t="shared" si="168"/>
        <v>-2.7837864554839942E-2</v>
      </c>
      <c r="X805" s="1">
        <f t="shared" si="169"/>
        <v>-1.1588868215789416E-3</v>
      </c>
      <c r="Y805" s="1">
        <f t="shared" si="170"/>
        <v>3.5054992287845588E-2</v>
      </c>
      <c r="Z805" s="1">
        <f t="shared" si="171"/>
        <v>-5.753734326945259E-3</v>
      </c>
      <c r="AA805" s="24">
        <f t="shared" si="172"/>
        <v>-1.4204195388793028E-2</v>
      </c>
    </row>
    <row r="806" spans="1:27" x14ac:dyDescent="0.2">
      <c r="A806" s="18">
        <v>43179</v>
      </c>
      <c r="B806" s="1">
        <v>170.3815002441406</v>
      </c>
      <c r="C806" s="2">
        <v>90.388236999511719</v>
      </c>
      <c r="D806" s="2">
        <v>1586.510009765625</v>
      </c>
      <c r="E806" s="2">
        <v>1097.7099609375</v>
      </c>
      <c r="F806" s="2">
        <v>168.1499938964844</v>
      </c>
      <c r="G806" s="2">
        <v>317.5</v>
      </c>
      <c r="H806" s="2">
        <v>247.923095703125</v>
      </c>
      <c r="I806" s="2">
        <v>98.200218200683594</v>
      </c>
      <c r="J806" s="2">
        <v>171.4700012207031</v>
      </c>
      <c r="K806" s="2">
        <v>979.6500244140625</v>
      </c>
      <c r="L806" s="2">
        <v>8913.4697265625</v>
      </c>
      <c r="M806" s="2">
        <v>1.7580000162124629</v>
      </c>
      <c r="N806" s="3">
        <v>2716.93994140625</v>
      </c>
      <c r="O806" s="1">
        <f t="shared" si="160"/>
        <v>-3.4225772821649958E-4</v>
      </c>
      <c r="P806" s="1">
        <f t="shared" si="161"/>
        <v>2.5836865299644352E-3</v>
      </c>
      <c r="Q806" s="1">
        <f t="shared" si="162"/>
        <v>2.6913811375998353E-2</v>
      </c>
      <c r="R806" s="1">
        <f t="shared" si="163"/>
        <v>-1.9184825286006069E-3</v>
      </c>
      <c r="S806" s="1">
        <f t="shared" si="164"/>
        <v>-2.5556349817471236E-2</v>
      </c>
      <c r="T806" s="1">
        <f t="shared" si="165"/>
        <v>1.2823749115688177E-2</v>
      </c>
      <c r="U806" s="1">
        <f t="shared" si="166"/>
        <v>3.5601665897353696E-2</v>
      </c>
      <c r="V806" s="1">
        <f t="shared" si="167"/>
        <v>-2.0066435378990444E-2</v>
      </c>
      <c r="W806" s="1">
        <f t="shared" si="168"/>
        <v>4.0990626616448367E-3</v>
      </c>
      <c r="X806" s="1">
        <f t="shared" si="169"/>
        <v>-1.1602683465400165E-2</v>
      </c>
      <c r="Y806" s="1">
        <f t="shared" si="170"/>
        <v>3.2769179973355378E-2</v>
      </c>
      <c r="Z806" s="1">
        <f t="shared" si="171"/>
        <v>1.7361094103934605E-2</v>
      </c>
      <c r="AA806" s="24">
        <f t="shared" si="172"/>
        <v>1.4818054520648882E-3</v>
      </c>
    </row>
    <row r="807" spans="1:27" x14ac:dyDescent="0.2">
      <c r="A807" s="18">
        <v>43180</v>
      </c>
      <c r="B807" s="1">
        <v>166.52156066894531</v>
      </c>
      <c r="C807" s="2">
        <v>89.75738525390625</v>
      </c>
      <c r="D807" s="2">
        <v>1581.859985351562</v>
      </c>
      <c r="E807" s="2">
        <v>1090.880004882812</v>
      </c>
      <c r="F807" s="2">
        <v>169.38999938964841</v>
      </c>
      <c r="G807" s="2">
        <v>316.48001098632812</v>
      </c>
      <c r="H807" s="2">
        <v>246.90986633300781</v>
      </c>
      <c r="I807" s="2">
        <v>98.493072509765625</v>
      </c>
      <c r="J807" s="2">
        <v>170.3399963378906</v>
      </c>
      <c r="K807" s="2">
        <v>990.20001220703125</v>
      </c>
      <c r="L807" s="2">
        <v>8929.2802734375</v>
      </c>
      <c r="M807" s="2">
        <v>1.7100000381469731</v>
      </c>
      <c r="N807" s="3">
        <v>2711.929931640625</v>
      </c>
      <c r="O807" s="1">
        <f t="shared" si="160"/>
        <v>-2.2654687097274917E-2</v>
      </c>
      <c r="P807" s="1">
        <f t="shared" si="161"/>
        <v>-6.9793566789988493E-3</v>
      </c>
      <c r="Q807" s="1">
        <f t="shared" si="162"/>
        <v>-2.9309770410776981E-3</v>
      </c>
      <c r="R807" s="1">
        <f t="shared" si="163"/>
        <v>-6.222004261357772E-3</v>
      </c>
      <c r="S807" s="1">
        <f t="shared" si="164"/>
        <v>7.374401059612179E-3</v>
      </c>
      <c r="T807" s="1">
        <f t="shared" si="165"/>
        <v>-3.21256382258861E-3</v>
      </c>
      <c r="U807" s="1">
        <f t="shared" si="166"/>
        <v>-4.0868696288404172E-3</v>
      </c>
      <c r="V807" s="1">
        <f t="shared" si="167"/>
        <v>2.98221648024799E-3</v>
      </c>
      <c r="W807" s="1">
        <f t="shared" si="168"/>
        <v>-6.5901024947101483E-3</v>
      </c>
      <c r="X807" s="1">
        <f t="shared" si="169"/>
        <v>1.0769139519267501E-2</v>
      </c>
      <c r="Y807" s="1">
        <f t="shared" si="170"/>
        <v>1.7737814072429359E-3</v>
      </c>
      <c r="Z807" s="1">
        <f t="shared" si="171"/>
        <v>-2.7303741537445303E-2</v>
      </c>
      <c r="AA807" s="24">
        <f t="shared" si="172"/>
        <v>-1.8439898833508828E-3</v>
      </c>
    </row>
    <row r="808" spans="1:27" x14ac:dyDescent="0.2">
      <c r="A808" s="18">
        <v>43181</v>
      </c>
      <c r="B808" s="1">
        <v>164.16865539550781</v>
      </c>
      <c r="C808" s="2">
        <v>87.146575927734375</v>
      </c>
      <c r="D808" s="2">
        <v>1544.920043945312</v>
      </c>
      <c r="E808" s="2">
        <v>1049.079956054688</v>
      </c>
      <c r="F808" s="2">
        <v>164.88999938964841</v>
      </c>
      <c r="G808" s="2">
        <v>306.70001220703119</v>
      </c>
      <c r="H808" s="2">
        <v>240.24440002441409</v>
      </c>
      <c r="I808" s="2">
        <v>97.409538269042969</v>
      </c>
      <c r="J808" s="2">
        <v>166.1000061035156</v>
      </c>
      <c r="K808" s="2">
        <v>985.54998779296875</v>
      </c>
      <c r="L808" s="2">
        <v>8728.4697265625</v>
      </c>
      <c r="M808" s="2">
        <v>1.682999968528748</v>
      </c>
      <c r="N808" s="3">
        <v>2643.68994140625</v>
      </c>
      <c r="O808" s="1">
        <f t="shared" si="160"/>
        <v>-1.4129733495083063E-2</v>
      </c>
      <c r="P808" s="1">
        <f t="shared" si="161"/>
        <v>-2.9087403992288818E-2</v>
      </c>
      <c r="Q808" s="1">
        <f t="shared" si="162"/>
        <v>-2.3352219379922046E-2</v>
      </c>
      <c r="R808" s="1">
        <f t="shared" si="163"/>
        <v>-3.8317733060488579E-2</v>
      </c>
      <c r="S808" s="1">
        <f t="shared" si="164"/>
        <v>-2.6565913077599257E-2</v>
      </c>
      <c r="T808" s="1">
        <f t="shared" si="165"/>
        <v>-3.0902421763753796E-2</v>
      </c>
      <c r="U808" s="1">
        <f t="shared" si="166"/>
        <v>-2.699554459927489E-2</v>
      </c>
      <c r="V808" s="1">
        <f t="shared" si="167"/>
        <v>-1.1001121328763741E-2</v>
      </c>
      <c r="W808" s="1">
        <f t="shared" si="168"/>
        <v>-2.4891336888163695E-2</v>
      </c>
      <c r="X808" s="1">
        <f t="shared" si="169"/>
        <v>-4.6960456036535536E-3</v>
      </c>
      <c r="Y808" s="1">
        <f t="shared" si="170"/>
        <v>-2.2488995834565095E-2</v>
      </c>
      <c r="Z808" s="1">
        <f t="shared" si="171"/>
        <v>-1.5789514044387665E-2</v>
      </c>
      <c r="AA808" s="24">
        <f t="shared" si="172"/>
        <v>-2.5162888405856454E-2</v>
      </c>
    </row>
    <row r="809" spans="1:27" x14ac:dyDescent="0.2">
      <c r="A809" s="18">
        <v>43182</v>
      </c>
      <c r="B809" s="1">
        <v>160.3670349121094</v>
      </c>
      <c r="C809" s="2">
        <v>84.613426208496094</v>
      </c>
      <c r="D809" s="2">
        <v>1495.56005859375</v>
      </c>
      <c r="E809" s="2">
        <v>1021.570007324219</v>
      </c>
      <c r="F809" s="2">
        <v>159.38999938964841</v>
      </c>
      <c r="G809" s="2">
        <v>300.94000244140619</v>
      </c>
      <c r="H809" s="2">
        <v>231.42338562011719</v>
      </c>
      <c r="I809" s="2">
        <v>96.42364501953125</v>
      </c>
      <c r="J809" s="2">
        <v>160.92999267578119</v>
      </c>
      <c r="K809" s="2">
        <v>975.04998779296875</v>
      </c>
      <c r="L809" s="2">
        <v>8879.6201171875</v>
      </c>
      <c r="M809" s="2">
        <v>1.687999963760376</v>
      </c>
      <c r="N809" s="3">
        <v>2588.260009765625</v>
      </c>
      <c r="O809" s="1">
        <f t="shared" si="160"/>
        <v>-2.3156798563280678E-2</v>
      </c>
      <c r="P809" s="1">
        <f t="shared" si="161"/>
        <v>-2.9067690752863085E-2</v>
      </c>
      <c r="Q809" s="1">
        <f t="shared" si="162"/>
        <v>-3.1949864036659004E-2</v>
      </c>
      <c r="R809" s="1">
        <f t="shared" si="163"/>
        <v>-2.6222928549628044E-2</v>
      </c>
      <c r="S809" s="1">
        <f t="shared" si="164"/>
        <v>-3.3355570503721399E-2</v>
      </c>
      <c r="T809" s="1">
        <f t="shared" si="165"/>
        <v>-1.8780598423115857E-2</v>
      </c>
      <c r="U809" s="1">
        <f t="shared" si="166"/>
        <v>-3.6716836702127109E-2</v>
      </c>
      <c r="V809" s="1">
        <f t="shared" si="167"/>
        <v>-1.0121116135349162E-2</v>
      </c>
      <c r="W809" s="1">
        <f t="shared" si="168"/>
        <v>-3.1125907512082773E-2</v>
      </c>
      <c r="X809" s="1">
        <f t="shared" si="169"/>
        <v>-1.0653949703265275E-2</v>
      </c>
      <c r="Y809" s="1">
        <f t="shared" si="170"/>
        <v>1.7316940467241304E-2</v>
      </c>
      <c r="Z809" s="1">
        <f t="shared" si="171"/>
        <v>2.9708825461232102E-3</v>
      </c>
      <c r="AA809" s="24">
        <f t="shared" si="172"/>
        <v>-2.0966880711866032E-2</v>
      </c>
    </row>
    <row r="810" spans="1:27" x14ac:dyDescent="0.2">
      <c r="A810" s="18">
        <v>43185</v>
      </c>
      <c r="B810" s="1">
        <v>167.97999572753909</v>
      </c>
      <c r="C810" s="2">
        <v>91.019111633300781</v>
      </c>
      <c r="D810" s="2">
        <v>1555.859985351562</v>
      </c>
      <c r="E810" s="2">
        <v>1053.2099609375</v>
      </c>
      <c r="F810" s="2">
        <v>160.05999755859381</v>
      </c>
      <c r="G810" s="2">
        <v>320.35000610351562</v>
      </c>
      <c r="H810" s="2">
        <v>242.85694885253909</v>
      </c>
      <c r="I810" s="2">
        <v>95.642730712890625</v>
      </c>
      <c r="J810" s="2">
        <v>166.1000061035156</v>
      </c>
      <c r="K810" s="2">
        <v>970.3499755859375</v>
      </c>
      <c r="L810" s="2">
        <v>7833.0400390625</v>
      </c>
      <c r="M810" s="2">
        <v>1.705000042915344</v>
      </c>
      <c r="N810" s="3">
        <v>2658.550048828125</v>
      </c>
      <c r="O810" s="1">
        <f t="shared" si="160"/>
        <v>4.7472105595779412E-2</v>
      </c>
      <c r="P810" s="1">
        <f t="shared" si="161"/>
        <v>7.5705307205270467E-2</v>
      </c>
      <c r="Q810" s="1">
        <f t="shared" si="162"/>
        <v>4.0319294709241671E-2</v>
      </c>
      <c r="R810" s="1">
        <f t="shared" si="163"/>
        <v>3.0971889725066371E-2</v>
      </c>
      <c r="S810" s="1">
        <f t="shared" si="164"/>
        <v>4.2035144708640892E-3</v>
      </c>
      <c r="T810" s="1">
        <f t="shared" si="165"/>
        <v>6.4497918205103311E-2</v>
      </c>
      <c r="U810" s="1">
        <f t="shared" si="166"/>
        <v>4.9405392639057411E-2</v>
      </c>
      <c r="V810" s="1">
        <f t="shared" si="167"/>
        <v>-8.0987843436373108E-3</v>
      </c>
      <c r="W810" s="1">
        <f t="shared" si="168"/>
        <v>3.2125853868335108E-2</v>
      </c>
      <c r="X810" s="1">
        <f t="shared" si="169"/>
        <v>-4.8202782071407047E-3</v>
      </c>
      <c r="Y810" s="1">
        <f t="shared" si="170"/>
        <v>-0.1178631590442959</v>
      </c>
      <c r="Z810" s="1">
        <f t="shared" si="171"/>
        <v>1.0071137156363985E-2</v>
      </c>
      <c r="AA810" s="24">
        <f t="shared" si="172"/>
        <v>2.7157255761512511E-2</v>
      </c>
    </row>
    <row r="811" spans="1:27" x14ac:dyDescent="0.2">
      <c r="A811" s="18">
        <v>43186</v>
      </c>
      <c r="B811" s="1">
        <v>163.67277526855469</v>
      </c>
      <c r="C811" s="2">
        <v>86.83599853515625</v>
      </c>
      <c r="D811" s="2">
        <v>1497.050048828125</v>
      </c>
      <c r="E811" s="2">
        <v>1005.099975585938</v>
      </c>
      <c r="F811" s="2">
        <v>152.2200012207031</v>
      </c>
      <c r="G811" s="2">
        <v>300.69000244140619</v>
      </c>
      <c r="H811" s="2">
        <v>224.0228271484375</v>
      </c>
      <c r="I811" s="2">
        <v>95.105850219726562</v>
      </c>
      <c r="J811" s="2">
        <v>160.3399963378906</v>
      </c>
      <c r="K811" s="2">
        <v>975.29998779296875</v>
      </c>
      <c r="L811" s="2">
        <v>7954.47998046875</v>
      </c>
      <c r="M811" s="2">
        <v>1.7330000400543211</v>
      </c>
      <c r="N811" s="3">
        <v>2612.6201171875</v>
      </c>
      <c r="O811" s="1">
        <f t="shared" si="160"/>
        <v>-2.5641270202022448E-2</v>
      </c>
      <c r="P811" s="1">
        <f t="shared" si="161"/>
        <v>-4.5958623667933907E-2</v>
      </c>
      <c r="Q811" s="1">
        <f t="shared" si="162"/>
        <v>-3.7798990318623327E-2</v>
      </c>
      <c r="R811" s="1">
        <f t="shared" si="163"/>
        <v>-4.5679386955985168E-2</v>
      </c>
      <c r="S811" s="1">
        <f t="shared" si="164"/>
        <v>-4.8981609755558653E-2</v>
      </c>
      <c r="T811" s="1">
        <f t="shared" si="165"/>
        <v>-6.1370386413405087E-2</v>
      </c>
      <c r="U811" s="1">
        <f t="shared" si="166"/>
        <v>-7.7552327792512643E-2</v>
      </c>
      <c r="V811" s="1">
        <f t="shared" si="167"/>
        <v>-5.6133956983696054E-3</v>
      </c>
      <c r="W811" s="1">
        <f t="shared" si="168"/>
        <v>-3.4677962395951334E-2</v>
      </c>
      <c r="X811" s="1">
        <f t="shared" si="169"/>
        <v>5.1012648338990552E-3</v>
      </c>
      <c r="Y811" s="1">
        <f t="shared" si="170"/>
        <v>1.5503551724572073E-2</v>
      </c>
      <c r="Z811" s="1">
        <f t="shared" si="171"/>
        <v>1.6422285298656414E-2</v>
      </c>
      <c r="AA811" s="24">
        <f t="shared" si="172"/>
        <v>-1.7276308813847896E-2</v>
      </c>
    </row>
    <row r="812" spans="1:27" x14ac:dyDescent="0.2">
      <c r="A812" s="18">
        <v>43187</v>
      </c>
      <c r="B812" s="1">
        <v>161.86436462402341</v>
      </c>
      <c r="C812" s="2">
        <v>86.758346557617188</v>
      </c>
      <c r="D812" s="2">
        <v>1431.420043945312</v>
      </c>
      <c r="E812" s="2">
        <v>1004.559997558594</v>
      </c>
      <c r="F812" s="2">
        <v>153.0299987792969</v>
      </c>
      <c r="G812" s="2">
        <v>285.76998901367188</v>
      </c>
      <c r="H812" s="2">
        <v>219.8805236816406</v>
      </c>
      <c r="I812" s="2">
        <v>94.83251953125</v>
      </c>
      <c r="J812" s="2">
        <v>159.58000183105469</v>
      </c>
      <c r="K812" s="2">
        <v>964.20001220703125</v>
      </c>
      <c r="L812" s="2">
        <v>7165.7001953125</v>
      </c>
      <c r="M812" s="2">
        <v>1.695000052452087</v>
      </c>
      <c r="N812" s="3">
        <v>2605</v>
      </c>
      <c r="O812" s="1">
        <f t="shared" si="160"/>
        <v>-1.1048939822545512E-2</v>
      </c>
      <c r="P812" s="1">
        <f t="shared" si="161"/>
        <v>-8.9423716948022758E-4</v>
      </c>
      <c r="Q812" s="1">
        <f t="shared" si="162"/>
        <v>-4.3839552948939486E-2</v>
      </c>
      <c r="R812" s="1">
        <f t="shared" si="163"/>
        <v>-5.3723812601746967E-4</v>
      </c>
      <c r="S812" s="1">
        <f t="shared" si="164"/>
        <v>5.3212294842870378E-3</v>
      </c>
      <c r="T812" s="1">
        <f t="shared" si="165"/>
        <v>-4.9619253405811858E-2</v>
      </c>
      <c r="U812" s="1">
        <f t="shared" si="166"/>
        <v>-1.8490541877021371E-2</v>
      </c>
      <c r="V812" s="1">
        <f t="shared" si="167"/>
        <v>-2.8739629354563867E-3</v>
      </c>
      <c r="W812" s="1">
        <f t="shared" si="168"/>
        <v>-4.7398935025191324E-3</v>
      </c>
      <c r="X812" s="1">
        <f t="shared" si="169"/>
        <v>-1.1381088613623302E-2</v>
      </c>
      <c r="Y812" s="1">
        <f t="shared" si="170"/>
        <v>-9.9161703479423213E-2</v>
      </c>
      <c r="Z812" s="1">
        <f t="shared" si="171"/>
        <v>-2.1927286049596928E-2</v>
      </c>
      <c r="AA812" s="24">
        <f t="shared" si="172"/>
        <v>-2.9166571662562202E-3</v>
      </c>
    </row>
    <row r="813" spans="1:27" x14ac:dyDescent="0.2">
      <c r="A813" s="18">
        <v>43188</v>
      </c>
      <c r="B813" s="1">
        <v>163.12831115722659</v>
      </c>
      <c r="C813" s="2">
        <v>88.583000183105469</v>
      </c>
      <c r="D813" s="2">
        <v>1447.339965820312</v>
      </c>
      <c r="E813" s="2">
        <v>1031.7900390625</v>
      </c>
      <c r="F813" s="2">
        <v>159.78999328613281</v>
      </c>
      <c r="G813" s="2">
        <v>295.35000610351562</v>
      </c>
      <c r="H813" s="2">
        <v>230.0525207519531</v>
      </c>
      <c r="I813" s="2">
        <v>94.686103820800781</v>
      </c>
      <c r="J813" s="2">
        <v>162.97999572753909</v>
      </c>
      <c r="K813" s="2">
        <v>944.79998779296875</v>
      </c>
      <c r="L813" s="2">
        <v>6890.52001953125</v>
      </c>
      <c r="M813" s="2">
        <v>1.669999957084656</v>
      </c>
      <c r="N813" s="3">
        <v>2640.8701171875</v>
      </c>
      <c r="O813" s="1">
        <f t="shared" si="160"/>
        <v>7.8086769508474152E-3</v>
      </c>
      <c r="P813" s="1">
        <f t="shared" si="161"/>
        <v>2.103144766914733E-2</v>
      </c>
      <c r="Q813" s="1">
        <f t="shared" si="162"/>
        <v>1.1121768164654933E-2</v>
      </c>
      <c r="R813" s="1">
        <f t="shared" si="163"/>
        <v>2.7106436220916352E-2</v>
      </c>
      <c r="S813" s="1">
        <f t="shared" si="164"/>
        <v>4.4174309356071584E-2</v>
      </c>
      <c r="T813" s="1">
        <f t="shared" si="165"/>
        <v>3.3523524016321415E-2</v>
      </c>
      <c r="U813" s="1">
        <f t="shared" si="166"/>
        <v>4.6261473731253666E-2</v>
      </c>
      <c r="V813" s="1">
        <f t="shared" si="167"/>
        <v>-1.5439398971254237E-3</v>
      </c>
      <c r="W813" s="1">
        <f t="shared" si="168"/>
        <v>2.1305889569320335E-2</v>
      </c>
      <c r="X813" s="1">
        <f t="shared" si="169"/>
        <v>-2.0120332056059897E-2</v>
      </c>
      <c r="Y813" s="1">
        <f t="shared" si="170"/>
        <v>-3.840241264367461E-2</v>
      </c>
      <c r="Z813" s="1">
        <f t="shared" si="171"/>
        <v>-1.4749318344423834E-2</v>
      </c>
      <c r="AA813" s="24">
        <f t="shared" si="172"/>
        <v>1.3769718690019195E-2</v>
      </c>
    </row>
    <row r="814" spans="1:27" x14ac:dyDescent="0.2">
      <c r="A814" s="18">
        <v>43192</v>
      </c>
      <c r="B814" s="1">
        <v>162.0588073730469</v>
      </c>
      <c r="C814" s="2">
        <v>85.913963317871094</v>
      </c>
      <c r="D814" s="2">
        <v>1371.989990234375</v>
      </c>
      <c r="E814" s="2">
        <v>1006.469970703125</v>
      </c>
      <c r="F814" s="2">
        <v>155.38999938964841</v>
      </c>
      <c r="G814" s="2">
        <v>280.29000854492188</v>
      </c>
      <c r="H814" s="2">
        <v>219.5824890136719</v>
      </c>
      <c r="I814" s="2">
        <v>93.046173095703125</v>
      </c>
      <c r="J814" s="2">
        <v>156.30999755859381</v>
      </c>
      <c r="K814" s="2">
        <v>928.5</v>
      </c>
      <c r="L814" s="2">
        <v>7456.10986328125</v>
      </c>
      <c r="M814" s="2">
        <v>1.682999968528748</v>
      </c>
      <c r="N814" s="3">
        <v>2581.8798828125</v>
      </c>
      <c r="O814" s="1">
        <f t="shared" si="160"/>
        <v>-6.5562119572787347E-3</v>
      </c>
      <c r="P814" s="1">
        <f t="shared" si="161"/>
        <v>-3.0130350741308654E-2</v>
      </c>
      <c r="Q814" s="1">
        <f t="shared" si="162"/>
        <v>-5.206100665038349E-2</v>
      </c>
      <c r="R814" s="1">
        <f t="shared" si="163"/>
        <v>-2.4539942624742905E-2</v>
      </c>
      <c r="S814" s="1">
        <f t="shared" si="164"/>
        <v>-2.753610414517893E-2</v>
      </c>
      <c r="T814" s="1">
        <f t="shared" si="165"/>
        <v>-5.0990341111811111E-2</v>
      </c>
      <c r="U814" s="1">
        <f t="shared" si="166"/>
        <v>-4.551148452561482E-2</v>
      </c>
      <c r="V814" s="1">
        <f t="shared" si="167"/>
        <v>-1.7319655777592535E-2</v>
      </c>
      <c r="W814" s="1">
        <f t="shared" si="168"/>
        <v>-4.0925256741912164E-2</v>
      </c>
      <c r="X814" s="1">
        <f t="shared" si="169"/>
        <v>-1.7252315837815724E-2</v>
      </c>
      <c r="Y814" s="1">
        <f t="shared" si="170"/>
        <v>8.2082316305130743E-2</v>
      </c>
      <c r="Z814" s="1">
        <f t="shared" si="171"/>
        <v>7.7844381905172177E-3</v>
      </c>
      <c r="AA814" s="24">
        <f t="shared" si="172"/>
        <v>-2.2337423560165104E-2</v>
      </c>
    </row>
    <row r="815" spans="1:27" x14ac:dyDescent="0.2">
      <c r="A815" s="18">
        <v>43193</v>
      </c>
      <c r="B815" s="1">
        <v>163.72142028808591</v>
      </c>
      <c r="C815" s="2">
        <v>87.068923950195312</v>
      </c>
      <c r="D815" s="2">
        <v>1392.050048828125</v>
      </c>
      <c r="E815" s="2">
        <v>1013.409973144531</v>
      </c>
      <c r="F815" s="2">
        <v>156.11000061035159</v>
      </c>
      <c r="G815" s="2">
        <v>283.67001342773438</v>
      </c>
      <c r="H815" s="2">
        <v>223.85395812988281</v>
      </c>
      <c r="I815" s="2">
        <v>94.754432678222656</v>
      </c>
      <c r="J815" s="2">
        <v>158.36000061035159</v>
      </c>
      <c r="K815" s="2">
        <v>928.79998779296875</v>
      </c>
      <c r="L815" s="2">
        <v>6853.83984375</v>
      </c>
      <c r="M815" s="2">
        <v>1.7130000591278081</v>
      </c>
      <c r="N815" s="3">
        <v>2614.449951171875</v>
      </c>
      <c r="O815" s="1">
        <f t="shared" si="160"/>
        <v>1.0259318465869027E-2</v>
      </c>
      <c r="P815" s="1">
        <f t="shared" si="161"/>
        <v>1.3443223752243938E-2</v>
      </c>
      <c r="Q815" s="1">
        <f t="shared" si="162"/>
        <v>1.4621140632609997E-2</v>
      </c>
      <c r="R815" s="1">
        <f t="shared" si="163"/>
        <v>6.8953894735257482E-3</v>
      </c>
      <c r="S815" s="1">
        <f t="shared" si="164"/>
        <v>4.633510673346164E-3</v>
      </c>
      <c r="T815" s="1">
        <f t="shared" si="165"/>
        <v>1.2058956009025179E-2</v>
      </c>
      <c r="U815" s="1">
        <f t="shared" si="166"/>
        <v>1.9452685573415396E-2</v>
      </c>
      <c r="V815" s="1">
        <f t="shared" si="167"/>
        <v>1.8359267508643251E-2</v>
      </c>
      <c r="W815" s="1">
        <f t="shared" si="168"/>
        <v>1.3114983582475759E-2</v>
      </c>
      <c r="X815" s="1">
        <f t="shared" si="169"/>
        <v>3.2308863001473398E-4</v>
      </c>
      <c r="Y815" s="1">
        <f t="shared" si="170"/>
        <v>-8.0775368197995689E-2</v>
      </c>
      <c r="Z815" s="1">
        <f t="shared" si="171"/>
        <v>1.7825366108167984E-2</v>
      </c>
      <c r="AA815" s="24">
        <f t="shared" si="172"/>
        <v>1.2614865848792123E-2</v>
      </c>
    </row>
    <row r="816" spans="1:27" x14ac:dyDescent="0.2">
      <c r="A816" s="18">
        <v>43194</v>
      </c>
      <c r="B816" s="1">
        <v>166.8521423339844</v>
      </c>
      <c r="C816" s="2">
        <v>89.611801147460938</v>
      </c>
      <c r="D816" s="2">
        <v>1410.569946289062</v>
      </c>
      <c r="E816" s="2">
        <v>1025.140014648438</v>
      </c>
      <c r="F816" s="2">
        <v>155.1000061035156</v>
      </c>
      <c r="G816" s="2">
        <v>288.94000244140619</v>
      </c>
      <c r="H816" s="2">
        <v>224.73805236816409</v>
      </c>
      <c r="I816" s="2">
        <v>94.549430847167969</v>
      </c>
      <c r="J816" s="2">
        <v>162.1199951171875</v>
      </c>
      <c r="K816" s="2">
        <v>918.9000244140625</v>
      </c>
      <c r="L816" s="2">
        <v>6811.47021484375</v>
      </c>
      <c r="M816" s="2">
        <v>1.6679999828338621</v>
      </c>
      <c r="N816" s="3">
        <v>2644.68994140625</v>
      </c>
      <c r="O816" s="1">
        <f t="shared" si="160"/>
        <v>1.9122250713374145E-2</v>
      </c>
      <c r="P816" s="1">
        <f t="shared" si="161"/>
        <v>2.9205336208360411E-2</v>
      </c>
      <c r="Q816" s="1">
        <f t="shared" si="162"/>
        <v>1.3304045696149958E-2</v>
      </c>
      <c r="R816" s="1">
        <f t="shared" si="163"/>
        <v>1.1574823432524139E-2</v>
      </c>
      <c r="S816" s="1">
        <f t="shared" si="164"/>
        <v>-6.4697617249834805E-3</v>
      </c>
      <c r="T816" s="1">
        <f t="shared" si="165"/>
        <v>1.8577885445104858E-2</v>
      </c>
      <c r="U816" s="1">
        <f t="shared" si="166"/>
        <v>3.9494241945381425E-3</v>
      </c>
      <c r="V816" s="1">
        <f t="shared" si="167"/>
        <v>-2.1635065005439769E-3</v>
      </c>
      <c r="W816" s="1">
        <f t="shared" si="168"/>
        <v>2.3743334758424606E-2</v>
      </c>
      <c r="X816" s="1">
        <f t="shared" si="169"/>
        <v>-1.0658875440374138E-2</v>
      </c>
      <c r="Y816" s="1">
        <f t="shared" si="170"/>
        <v>-6.181881962836755E-3</v>
      </c>
      <c r="Z816" s="1">
        <f t="shared" si="171"/>
        <v>-2.6269745908157338E-2</v>
      </c>
      <c r="AA816" s="24">
        <f t="shared" si="172"/>
        <v>1.1566482739828521E-2</v>
      </c>
    </row>
    <row r="817" spans="1:27" x14ac:dyDescent="0.2">
      <c r="A817" s="18">
        <v>43195</v>
      </c>
      <c r="B817" s="1">
        <v>168.0091247558594</v>
      </c>
      <c r="C817" s="2">
        <v>89.660324096679688</v>
      </c>
      <c r="D817" s="2">
        <v>1451.75</v>
      </c>
      <c r="E817" s="2">
        <v>1027.81005859375</v>
      </c>
      <c r="F817" s="2">
        <v>159.3399963378906</v>
      </c>
      <c r="G817" s="2">
        <v>293.97000122070312</v>
      </c>
      <c r="H817" s="2">
        <v>219.9103088378906</v>
      </c>
      <c r="I817" s="2">
        <v>95.896514892578125</v>
      </c>
      <c r="J817" s="2">
        <v>157.6600036621094</v>
      </c>
      <c r="K817" s="2">
        <v>901.0999755859375</v>
      </c>
      <c r="L817" s="2">
        <v>6636.31982421875</v>
      </c>
      <c r="M817" s="2">
        <v>1.674999952316284</v>
      </c>
      <c r="N817" s="3">
        <v>2662.840087890625</v>
      </c>
      <c r="O817" s="1">
        <f t="shared" si="160"/>
        <v>6.9341778037173007E-3</v>
      </c>
      <c r="P817" s="1">
        <f t="shared" si="161"/>
        <v>5.414794546858559E-4</v>
      </c>
      <c r="Q817" s="1">
        <f t="shared" si="162"/>
        <v>2.919391116993153E-2</v>
      </c>
      <c r="R817" s="1">
        <f t="shared" si="163"/>
        <v>2.604565139550985E-3</v>
      </c>
      <c r="S817" s="1">
        <f t="shared" si="164"/>
        <v>2.7337137766101582E-2</v>
      </c>
      <c r="T817" s="1">
        <f t="shared" si="165"/>
        <v>1.7408454131639273E-2</v>
      </c>
      <c r="U817" s="1">
        <f t="shared" si="166"/>
        <v>-2.1481647097149059E-2</v>
      </c>
      <c r="V817" s="1">
        <f t="shared" si="167"/>
        <v>1.4247405122804091E-2</v>
      </c>
      <c r="W817" s="1">
        <f t="shared" si="168"/>
        <v>-2.7510434180893051E-2</v>
      </c>
      <c r="X817" s="1">
        <f t="shared" si="169"/>
        <v>-1.9371039672651191E-2</v>
      </c>
      <c r="Y817" s="1">
        <f t="shared" si="170"/>
        <v>-2.5714036045156208E-2</v>
      </c>
      <c r="Z817" s="1">
        <f t="shared" si="171"/>
        <v>4.1966244331306246E-3</v>
      </c>
      <c r="AA817" s="24">
        <f t="shared" si="172"/>
        <v>6.8628636575538415E-3</v>
      </c>
    </row>
    <row r="818" spans="1:27" x14ac:dyDescent="0.2">
      <c r="A818" s="18">
        <v>43196</v>
      </c>
      <c r="B818" s="1">
        <v>163.7117004394531</v>
      </c>
      <c r="C818" s="2">
        <v>87.573623657226562</v>
      </c>
      <c r="D818" s="2">
        <v>1405.22998046875</v>
      </c>
      <c r="E818" s="2">
        <v>1007.039978027344</v>
      </c>
      <c r="F818" s="2">
        <v>157.19999694824219</v>
      </c>
      <c r="G818" s="2">
        <v>288.85000610351562</v>
      </c>
      <c r="H818" s="2">
        <v>212.82763671875</v>
      </c>
      <c r="I818" s="2">
        <v>93.944221496582031</v>
      </c>
      <c r="J818" s="2">
        <v>154.25</v>
      </c>
      <c r="K818" s="2">
        <v>896.1500244140625</v>
      </c>
      <c r="L818" s="2">
        <v>6911.08984375</v>
      </c>
      <c r="M818" s="2">
        <v>1.679999947547913</v>
      </c>
      <c r="N818" s="3">
        <v>2604.469970703125</v>
      </c>
      <c r="O818" s="1">
        <f t="shared" si="160"/>
        <v>-2.5578517373095466E-2</v>
      </c>
      <c r="P818" s="1">
        <f t="shared" si="161"/>
        <v>-2.3273398356256858E-2</v>
      </c>
      <c r="Q818" s="1">
        <f t="shared" si="162"/>
        <v>-3.2044098178921954E-2</v>
      </c>
      <c r="R818" s="1">
        <f t="shared" si="163"/>
        <v>-2.020809233451526E-2</v>
      </c>
      <c r="S818" s="1">
        <f t="shared" si="164"/>
        <v>-1.3430396879829276E-2</v>
      </c>
      <c r="T818" s="1">
        <f t="shared" si="165"/>
        <v>-1.7416726522865744E-2</v>
      </c>
      <c r="U818" s="1">
        <f t="shared" si="166"/>
        <v>-3.2207094594922658E-2</v>
      </c>
      <c r="V818" s="1">
        <f t="shared" si="167"/>
        <v>-2.0358335213568779E-2</v>
      </c>
      <c r="W818" s="1">
        <f t="shared" si="168"/>
        <v>-2.1628844240150991E-2</v>
      </c>
      <c r="X818" s="1">
        <f t="shared" si="169"/>
        <v>-5.493231945385757E-3</v>
      </c>
      <c r="Y818" s="1">
        <f t="shared" si="170"/>
        <v>4.1403974915207975E-2</v>
      </c>
      <c r="Z818" s="1">
        <f t="shared" si="171"/>
        <v>2.9850718650556995E-3</v>
      </c>
      <c r="AA818" s="24">
        <f t="shared" si="172"/>
        <v>-2.1920248779842444E-2</v>
      </c>
    </row>
    <row r="819" spans="1:27" x14ac:dyDescent="0.2">
      <c r="A819" s="18">
        <v>43199</v>
      </c>
      <c r="B819" s="1">
        <v>165.33538818359381</v>
      </c>
      <c r="C819" s="2">
        <v>88.09771728515625</v>
      </c>
      <c r="D819" s="2">
        <v>1406.079956054688</v>
      </c>
      <c r="E819" s="2">
        <v>1015.450012207031</v>
      </c>
      <c r="F819" s="2">
        <v>157.92999267578119</v>
      </c>
      <c r="G819" s="2">
        <v>289.92999267578119</v>
      </c>
      <c r="H819" s="2">
        <v>213.9799499511719</v>
      </c>
      <c r="I819" s="2">
        <v>94.012557983398438</v>
      </c>
      <c r="J819" s="2">
        <v>156.75999450683591</v>
      </c>
      <c r="K819" s="2">
        <v>933.5</v>
      </c>
      <c r="L819" s="2">
        <v>6834.759765625</v>
      </c>
      <c r="M819" s="2">
        <v>1.674999952316284</v>
      </c>
      <c r="N819" s="3">
        <v>2613.159912109375</v>
      </c>
      <c r="O819" s="1">
        <f t="shared" si="160"/>
        <v>9.9179700643401425E-3</v>
      </c>
      <c r="P819" s="1">
        <f t="shared" si="161"/>
        <v>5.9846059354704551E-3</v>
      </c>
      <c r="Q819" s="1">
        <f t="shared" si="162"/>
        <v>6.0486582107688314E-4</v>
      </c>
      <c r="R819" s="1">
        <f t="shared" si="163"/>
        <v>8.3512416221660501E-3</v>
      </c>
      <c r="S819" s="1">
        <f t="shared" si="164"/>
        <v>4.6437388149527248E-3</v>
      </c>
      <c r="T819" s="1">
        <f t="shared" si="165"/>
        <v>3.7389182947724642E-3</v>
      </c>
      <c r="U819" s="1">
        <f t="shared" si="166"/>
        <v>5.4143026262358784E-3</v>
      </c>
      <c r="V819" s="1">
        <f t="shared" si="167"/>
        <v>7.2741554219901694E-4</v>
      </c>
      <c r="W819" s="1">
        <f t="shared" si="168"/>
        <v>1.6272249639130765E-2</v>
      </c>
      <c r="X819" s="1">
        <f t="shared" si="169"/>
        <v>4.1678262086036755E-2</v>
      </c>
      <c r="Y819" s="1">
        <f t="shared" si="170"/>
        <v>-1.1044579053480108E-2</v>
      </c>
      <c r="Z819" s="1">
        <f t="shared" si="171"/>
        <v>-2.9761877307954432E-3</v>
      </c>
      <c r="AA819" s="24">
        <f t="shared" si="172"/>
        <v>3.3365488963206236E-3</v>
      </c>
    </row>
    <row r="820" spans="1:27" x14ac:dyDescent="0.2">
      <c r="A820" s="18">
        <v>43200</v>
      </c>
      <c r="B820" s="1">
        <v>168.44667053222659</v>
      </c>
      <c r="C820" s="2">
        <v>90.145599365234375</v>
      </c>
      <c r="D820" s="2">
        <v>1436.219970703125</v>
      </c>
      <c r="E820" s="2">
        <v>1031.640014648438</v>
      </c>
      <c r="F820" s="2">
        <v>165.03999328613281</v>
      </c>
      <c r="G820" s="2">
        <v>298.07000732421881</v>
      </c>
      <c r="H820" s="2">
        <v>226.39695739746091</v>
      </c>
      <c r="I820" s="2">
        <v>94.617767333984375</v>
      </c>
      <c r="J820" s="2">
        <v>161.16999816894531</v>
      </c>
      <c r="K820" s="2">
        <v>950.75</v>
      </c>
      <c r="L820" s="2">
        <v>6968.31982421875</v>
      </c>
      <c r="M820" s="2">
        <v>1.695000052452087</v>
      </c>
      <c r="N820" s="3">
        <v>2656.8701171875</v>
      </c>
      <c r="O820" s="1">
        <f t="shared" si="160"/>
        <v>1.8818006131741782E-2</v>
      </c>
      <c r="P820" s="1">
        <f t="shared" si="161"/>
        <v>2.3245574836513683E-2</v>
      </c>
      <c r="Q820" s="1">
        <f t="shared" si="162"/>
        <v>2.143549128813893E-2</v>
      </c>
      <c r="R820" s="1">
        <f t="shared" si="163"/>
        <v>1.5943672506555817E-2</v>
      </c>
      <c r="S820" s="1">
        <f t="shared" si="164"/>
        <v>4.5019951498053601E-2</v>
      </c>
      <c r="T820" s="1">
        <f t="shared" si="165"/>
        <v>2.8075793653884906E-2</v>
      </c>
      <c r="U820" s="1">
        <f t="shared" si="166"/>
        <v>5.8028836108815041E-2</v>
      </c>
      <c r="V820" s="1">
        <f t="shared" si="167"/>
        <v>6.4375373202036901E-3</v>
      </c>
      <c r="W820" s="1">
        <f t="shared" si="168"/>
        <v>2.8132200922711181E-2</v>
      </c>
      <c r="X820" s="1">
        <f t="shared" si="169"/>
        <v>1.8478843063738593E-2</v>
      </c>
      <c r="Y820" s="1">
        <f t="shared" si="170"/>
        <v>1.9541295257440083E-2</v>
      </c>
      <c r="Z820" s="1">
        <f t="shared" si="171"/>
        <v>1.1940358629948467E-2</v>
      </c>
      <c r="AA820" s="24">
        <f t="shared" si="172"/>
        <v>1.67269537832615E-2</v>
      </c>
    </row>
    <row r="821" spans="1:27" x14ac:dyDescent="0.2">
      <c r="A821" s="18">
        <v>43201</v>
      </c>
      <c r="B821" s="1">
        <v>167.65911865234381</v>
      </c>
      <c r="C821" s="2">
        <v>89.155632019042969</v>
      </c>
      <c r="D821" s="2">
        <v>1427.050048828125</v>
      </c>
      <c r="E821" s="2">
        <v>1019.969970703125</v>
      </c>
      <c r="F821" s="2">
        <v>166.32000732421881</v>
      </c>
      <c r="G821" s="2">
        <v>303.67001342773438</v>
      </c>
      <c r="H821" s="2">
        <v>224.73805236816409</v>
      </c>
      <c r="I821" s="2">
        <v>93.895423889160156</v>
      </c>
      <c r="J821" s="2">
        <v>158.88999938964841</v>
      </c>
      <c r="K821" s="2">
        <v>961.95001220703125</v>
      </c>
      <c r="L821" s="2">
        <v>7889.25</v>
      </c>
      <c r="M821" s="2">
        <v>1.692999958992004</v>
      </c>
      <c r="N821" s="3">
        <v>2642.18994140625</v>
      </c>
      <c r="O821" s="1">
        <f t="shared" si="160"/>
        <v>-4.6753781324049282E-3</v>
      </c>
      <c r="P821" s="1">
        <f t="shared" si="161"/>
        <v>-1.0981871030447676E-2</v>
      </c>
      <c r="Q821" s="1">
        <f t="shared" si="162"/>
        <v>-6.3847614307372957E-3</v>
      </c>
      <c r="R821" s="1">
        <f t="shared" si="163"/>
        <v>-1.1312128048164061E-2</v>
      </c>
      <c r="S821" s="1">
        <f t="shared" si="164"/>
        <v>7.7557809631438879E-3</v>
      </c>
      <c r="T821" s="1">
        <f t="shared" si="165"/>
        <v>1.8787553144937075E-2</v>
      </c>
      <c r="U821" s="1">
        <f t="shared" si="166"/>
        <v>-7.3274175075792591E-3</v>
      </c>
      <c r="V821" s="1">
        <f t="shared" si="167"/>
        <v>-7.6343319566447576E-3</v>
      </c>
      <c r="W821" s="1">
        <f t="shared" si="168"/>
        <v>-1.4146545915493025E-2</v>
      </c>
      <c r="X821" s="1">
        <f t="shared" si="169"/>
        <v>1.1780186386569858E-2</v>
      </c>
      <c r="Y821" s="1">
        <f t="shared" si="170"/>
        <v>0.13215957347142848</v>
      </c>
      <c r="Z821" s="1">
        <f t="shared" si="171"/>
        <v>-1.1799961051266461E-3</v>
      </c>
      <c r="AA821" s="24">
        <f t="shared" si="172"/>
        <v>-5.5253644829240667E-3</v>
      </c>
    </row>
    <row r="822" spans="1:27" x14ac:dyDescent="0.2">
      <c r="A822" s="18">
        <v>43202</v>
      </c>
      <c r="B822" s="1">
        <v>169.31199645996091</v>
      </c>
      <c r="C822" s="2">
        <v>90.824996948242188</v>
      </c>
      <c r="D822" s="2">
        <v>1448.5</v>
      </c>
      <c r="E822" s="2">
        <v>1032.510009765625</v>
      </c>
      <c r="F822" s="2">
        <v>163.8699951171875</v>
      </c>
      <c r="G822" s="2">
        <v>309.25</v>
      </c>
      <c r="H822" s="2">
        <v>233.04254150390619</v>
      </c>
      <c r="I822" s="2">
        <v>94.324928283691406</v>
      </c>
      <c r="J822" s="2">
        <v>161.97999572753909</v>
      </c>
      <c r="K822" s="2">
        <v>960.1500244140625</v>
      </c>
      <c r="L822" s="2">
        <v>7895.9599609375</v>
      </c>
      <c r="M822" s="2">
        <v>1.705000042915344</v>
      </c>
      <c r="N822" s="3">
        <v>2663.989990234375</v>
      </c>
      <c r="O822" s="1">
        <f t="shared" si="160"/>
        <v>9.8585619494069299E-3</v>
      </c>
      <c r="P822" s="1">
        <f t="shared" si="161"/>
        <v>1.8724166846157964E-2</v>
      </c>
      <c r="Q822" s="1">
        <f t="shared" si="162"/>
        <v>1.5030973293115757E-2</v>
      </c>
      <c r="R822" s="1">
        <f t="shared" si="163"/>
        <v>1.2294517900223401E-2</v>
      </c>
      <c r="S822" s="1">
        <f t="shared" si="164"/>
        <v>-1.4730712476793806E-2</v>
      </c>
      <c r="T822" s="1">
        <f t="shared" si="165"/>
        <v>1.8375164901138774E-2</v>
      </c>
      <c r="U822" s="1">
        <f t="shared" si="166"/>
        <v>3.6951860391393643E-2</v>
      </c>
      <c r="V822" s="1">
        <f t="shared" si="167"/>
        <v>4.5742846322123221E-3</v>
      </c>
      <c r="W822" s="1">
        <f t="shared" si="168"/>
        <v>1.944739347825819E-2</v>
      </c>
      <c r="X822" s="1">
        <f t="shared" si="169"/>
        <v>-1.8711864131474298E-3</v>
      </c>
      <c r="Y822" s="1">
        <f t="shared" si="170"/>
        <v>8.5051949646675062E-4</v>
      </c>
      <c r="Z822" s="1">
        <f t="shared" si="171"/>
        <v>7.0880591931525849E-3</v>
      </c>
      <c r="AA822" s="24">
        <f t="shared" si="172"/>
        <v>8.2507500639876774E-3</v>
      </c>
    </row>
    <row r="823" spans="1:27" x14ac:dyDescent="0.2">
      <c r="A823" s="18">
        <v>43203</v>
      </c>
      <c r="B823" s="1">
        <v>169.88560485839841</v>
      </c>
      <c r="C823" s="2">
        <v>90.339714050292969</v>
      </c>
      <c r="D823" s="2">
        <v>1430.7900390625</v>
      </c>
      <c r="E823" s="2">
        <v>1029.27001953125</v>
      </c>
      <c r="F823" s="2">
        <v>164.52000427246091</v>
      </c>
      <c r="G823" s="2">
        <v>311.64999389648438</v>
      </c>
      <c r="H823" s="2">
        <v>229.96311950683591</v>
      </c>
      <c r="I823" s="2">
        <v>93.983283996582031</v>
      </c>
      <c r="J823" s="2">
        <v>161.38999938964841</v>
      </c>
      <c r="K823" s="2">
        <v>981.95001220703125</v>
      </c>
      <c r="L823" s="2">
        <v>7986.240234375</v>
      </c>
      <c r="M823" s="2">
        <v>1.718000054359436</v>
      </c>
      <c r="N823" s="3">
        <v>2656.300048828125</v>
      </c>
      <c r="O823" s="1">
        <f t="shared" si="160"/>
        <v>3.3878780619844839E-3</v>
      </c>
      <c r="P823" s="1">
        <f t="shared" si="161"/>
        <v>-5.3430543821076926E-3</v>
      </c>
      <c r="Q823" s="1">
        <f t="shared" si="162"/>
        <v>-1.2226414178460487E-2</v>
      </c>
      <c r="R823" s="1">
        <f t="shared" si="163"/>
        <v>-3.1379746479266446E-3</v>
      </c>
      <c r="S823" s="1">
        <f t="shared" si="164"/>
        <v>3.9666148449482019E-3</v>
      </c>
      <c r="T823" s="1">
        <f t="shared" si="165"/>
        <v>7.7606916620351907E-3</v>
      </c>
      <c r="U823" s="1">
        <f t="shared" si="166"/>
        <v>-1.3213990789826102E-2</v>
      </c>
      <c r="V823" s="1">
        <f t="shared" si="167"/>
        <v>-3.6219936057819702E-3</v>
      </c>
      <c r="W823" s="1">
        <f t="shared" si="168"/>
        <v>-3.6424024784090792E-3</v>
      </c>
      <c r="X823" s="1">
        <f t="shared" si="169"/>
        <v>2.2704772419573027E-2</v>
      </c>
      <c r="Y823" s="1">
        <f t="shared" si="170"/>
        <v>1.1433729892771805E-2</v>
      </c>
      <c r="Z823" s="1">
        <f t="shared" si="171"/>
        <v>7.6246399512480689E-3</v>
      </c>
      <c r="AA823" s="24">
        <f t="shared" si="172"/>
        <v>-2.8866254882486952E-3</v>
      </c>
    </row>
    <row r="824" spans="1:27" x14ac:dyDescent="0.2">
      <c r="A824" s="18">
        <v>43206</v>
      </c>
      <c r="B824" s="1">
        <v>170.94541931152341</v>
      </c>
      <c r="C824" s="2">
        <v>91.397628784179688</v>
      </c>
      <c r="D824" s="2">
        <v>1441.5</v>
      </c>
      <c r="E824" s="2">
        <v>1037.97998046875</v>
      </c>
      <c r="F824" s="2">
        <v>164.83000183105469</v>
      </c>
      <c r="G824" s="2">
        <v>307.77999877929688</v>
      </c>
      <c r="H824" s="2">
        <v>229.95318603515619</v>
      </c>
      <c r="I824" s="2">
        <v>95.115608215332031</v>
      </c>
      <c r="J824" s="2">
        <v>158.69999694824219</v>
      </c>
      <c r="K824" s="2">
        <v>1004.75</v>
      </c>
      <c r="L824" s="2">
        <v>7902.08984375</v>
      </c>
      <c r="M824" s="2">
        <v>1.7130000591278081</v>
      </c>
      <c r="N824" s="3">
        <v>2677.840087890625</v>
      </c>
      <c r="O824" s="1">
        <f t="shared" si="160"/>
        <v>6.2384005637696749E-3</v>
      </c>
      <c r="P824" s="1">
        <f t="shared" si="161"/>
        <v>1.1710406049080024E-2</v>
      </c>
      <c r="Q824" s="1">
        <f t="shared" si="162"/>
        <v>7.4853477065841556E-3</v>
      </c>
      <c r="R824" s="1">
        <f t="shared" si="163"/>
        <v>8.4622701256436006E-3</v>
      </c>
      <c r="S824" s="1">
        <f t="shared" si="164"/>
        <v>1.8842545012360823E-3</v>
      </c>
      <c r="T824" s="1">
        <f t="shared" si="165"/>
        <v>-1.2417760927256549E-2</v>
      </c>
      <c r="U824" s="1">
        <f t="shared" si="166"/>
        <v>-4.3195933769779593E-5</v>
      </c>
      <c r="V824" s="1">
        <f t="shared" si="167"/>
        <v>1.2048144846600328E-2</v>
      </c>
      <c r="W824" s="1">
        <f t="shared" si="168"/>
        <v>-1.6667714552198953E-2</v>
      </c>
      <c r="X824" s="1">
        <f t="shared" si="169"/>
        <v>2.3219092122340745E-2</v>
      </c>
      <c r="Y824" s="1">
        <f t="shared" si="170"/>
        <v>-1.0536922025309647E-2</v>
      </c>
      <c r="Z824" s="1">
        <f t="shared" si="171"/>
        <v>-2.9103580171260246E-3</v>
      </c>
      <c r="AA824" s="24">
        <f t="shared" si="172"/>
        <v>8.1090383866848637E-3</v>
      </c>
    </row>
    <row r="825" spans="1:27" x14ac:dyDescent="0.2">
      <c r="A825" s="18">
        <v>43207</v>
      </c>
      <c r="B825" s="1">
        <v>173.2983093261719</v>
      </c>
      <c r="C825" s="2">
        <v>93.241683959960938</v>
      </c>
      <c r="D825" s="2">
        <v>1503.829956054688</v>
      </c>
      <c r="E825" s="2">
        <v>1074.160034179688</v>
      </c>
      <c r="F825" s="2">
        <v>168.6600036621094</v>
      </c>
      <c r="G825" s="2">
        <v>336.05999755859381</v>
      </c>
      <c r="H825" s="2">
        <v>235.96299743652341</v>
      </c>
      <c r="I825" s="2">
        <v>95.379165649414062</v>
      </c>
      <c r="J825" s="2">
        <v>164.99000549316409</v>
      </c>
      <c r="K825" s="2">
        <v>1006</v>
      </c>
      <c r="L825" s="2">
        <v>8163.419921875</v>
      </c>
      <c r="M825" s="2">
        <v>1.754999995231628</v>
      </c>
      <c r="N825" s="3">
        <v>2706.389892578125</v>
      </c>
      <c r="O825" s="1">
        <f t="shared" si="160"/>
        <v>1.376398399047285E-2</v>
      </c>
      <c r="P825" s="1">
        <f t="shared" si="161"/>
        <v>2.0176181814691052E-2</v>
      </c>
      <c r="Q825" s="1">
        <f t="shared" si="162"/>
        <v>4.3239650402142171E-2</v>
      </c>
      <c r="R825" s="1">
        <f t="shared" si="163"/>
        <v>3.485621533336225E-2</v>
      </c>
      <c r="S825" s="1">
        <f t="shared" si="164"/>
        <v>2.3236072247213579E-2</v>
      </c>
      <c r="T825" s="1">
        <f t="shared" si="165"/>
        <v>9.1883809511533521E-2</v>
      </c>
      <c r="U825" s="1">
        <f t="shared" si="166"/>
        <v>2.6134934266352827E-2</v>
      </c>
      <c r="V825" s="1">
        <f t="shared" si="167"/>
        <v>2.7709167719913719E-3</v>
      </c>
      <c r="W825" s="1">
        <f t="shared" si="168"/>
        <v>3.9634585166206993E-2</v>
      </c>
      <c r="X825" s="1">
        <f t="shared" si="169"/>
        <v>1.2440905697934657E-3</v>
      </c>
      <c r="Y825" s="1">
        <f t="shared" si="170"/>
        <v>3.3071008213313879E-2</v>
      </c>
      <c r="Z825" s="1">
        <f t="shared" si="171"/>
        <v>2.4518350644543885E-2</v>
      </c>
      <c r="AA825" s="24">
        <f t="shared" si="172"/>
        <v>1.0661504701720004E-2</v>
      </c>
    </row>
    <row r="826" spans="1:27" x14ac:dyDescent="0.2">
      <c r="A826" s="18">
        <v>43208</v>
      </c>
      <c r="B826" s="1">
        <v>172.9093933105469</v>
      </c>
      <c r="C826" s="2">
        <v>93.600799560546875</v>
      </c>
      <c r="D826" s="2">
        <v>1527.839965820312</v>
      </c>
      <c r="E826" s="2">
        <v>1072.079956054688</v>
      </c>
      <c r="F826" s="2">
        <v>166.36000061035159</v>
      </c>
      <c r="G826" s="2">
        <v>334.51998901367188</v>
      </c>
      <c r="H826" s="2">
        <v>234.8008117675781</v>
      </c>
      <c r="I826" s="2">
        <v>96.374832153320312</v>
      </c>
      <c r="J826" s="2">
        <v>163.36000061035159</v>
      </c>
      <c r="K826" s="2">
        <v>1035.949951171875</v>
      </c>
      <c r="L826" s="2">
        <v>8294.3095703125</v>
      </c>
      <c r="M826" s="2">
        <v>1.7699999809265139</v>
      </c>
      <c r="N826" s="3">
        <v>2708.639892578125</v>
      </c>
      <c r="O826" s="1">
        <f t="shared" si="160"/>
        <v>-2.2441997105292488E-3</v>
      </c>
      <c r="P826" s="1">
        <f t="shared" si="161"/>
        <v>3.8514491087500158E-3</v>
      </c>
      <c r="Q826" s="1">
        <f t="shared" si="162"/>
        <v>1.5965907361371157E-2</v>
      </c>
      <c r="R826" s="1">
        <f t="shared" si="163"/>
        <v>-1.9364694820250827E-3</v>
      </c>
      <c r="S826" s="1">
        <f t="shared" si="164"/>
        <v>-1.3636920442416156E-2</v>
      </c>
      <c r="T826" s="1">
        <f t="shared" si="165"/>
        <v>-4.5825404871444597E-3</v>
      </c>
      <c r="U826" s="1">
        <f t="shared" si="166"/>
        <v>-4.9252877848271481E-3</v>
      </c>
      <c r="V826" s="1">
        <f t="shared" si="167"/>
        <v>1.0439035581062184E-2</v>
      </c>
      <c r="W826" s="1">
        <f t="shared" si="168"/>
        <v>-9.8794158951648336E-3</v>
      </c>
      <c r="X826" s="1">
        <f t="shared" si="169"/>
        <v>2.9771323232480107E-2</v>
      </c>
      <c r="Y826" s="1">
        <f t="shared" si="170"/>
        <v>1.6033678248838168E-2</v>
      </c>
      <c r="Z826" s="1">
        <f t="shared" si="171"/>
        <v>8.5470004191687821E-3</v>
      </c>
      <c r="AA826" s="24">
        <f t="shared" si="172"/>
        <v>8.3136580068177146E-4</v>
      </c>
    </row>
    <row r="827" spans="1:27" x14ac:dyDescent="0.2">
      <c r="A827" s="18">
        <v>43209</v>
      </c>
      <c r="B827" s="1">
        <v>168.0091247558594</v>
      </c>
      <c r="C827" s="2">
        <v>93.280509948730469</v>
      </c>
      <c r="D827" s="2">
        <v>1556.910034179688</v>
      </c>
      <c r="E827" s="2">
        <v>1087.699951171875</v>
      </c>
      <c r="F827" s="2">
        <v>168.1000061035156</v>
      </c>
      <c r="G827" s="2">
        <v>332.70001220703119</v>
      </c>
      <c r="H827" s="2">
        <v>227.5194396972656</v>
      </c>
      <c r="I827" s="2">
        <v>96.062469482421875</v>
      </c>
      <c r="J827" s="2">
        <v>159.55000305175781</v>
      </c>
      <c r="K827" s="2">
        <v>1027.449951171875</v>
      </c>
      <c r="L827" s="2">
        <v>8845.830078125</v>
      </c>
      <c r="M827" s="2">
        <v>1.782999992370605</v>
      </c>
      <c r="N827" s="3">
        <v>2693.1298828125</v>
      </c>
      <c r="O827" s="1">
        <f t="shared" si="160"/>
        <v>-2.8340094548169326E-2</v>
      </c>
      <c r="P827" s="1">
        <f t="shared" si="161"/>
        <v>-3.421868331468958E-3</v>
      </c>
      <c r="Q827" s="1">
        <f t="shared" si="162"/>
        <v>1.9026906619613149E-2</v>
      </c>
      <c r="R827" s="1">
        <f t="shared" si="163"/>
        <v>1.4569804265970543E-2</v>
      </c>
      <c r="S827" s="1">
        <f t="shared" si="164"/>
        <v>1.04592779921866E-2</v>
      </c>
      <c r="T827" s="1">
        <f t="shared" si="165"/>
        <v>-5.4405621978131924E-3</v>
      </c>
      <c r="U827" s="1">
        <f t="shared" si="166"/>
        <v>-3.1010847089915972E-2</v>
      </c>
      <c r="V827" s="1">
        <f t="shared" si="167"/>
        <v>-3.2411228525047742E-3</v>
      </c>
      <c r="W827" s="1">
        <f t="shared" si="168"/>
        <v>-2.3322707788679731E-2</v>
      </c>
      <c r="X827" s="1">
        <f t="shared" si="169"/>
        <v>-8.2050295869841028E-3</v>
      </c>
      <c r="Y827" s="1">
        <f t="shared" si="170"/>
        <v>6.6493841728133107E-2</v>
      </c>
      <c r="Z827" s="1">
        <f t="shared" si="171"/>
        <v>7.3446393130955911E-3</v>
      </c>
      <c r="AA827" s="24">
        <f t="shared" si="172"/>
        <v>-5.7261246901529894E-3</v>
      </c>
    </row>
    <row r="828" spans="1:27" x14ac:dyDescent="0.2">
      <c r="A828" s="18">
        <v>43210</v>
      </c>
      <c r="B828" s="1">
        <v>161.12541198730469</v>
      </c>
      <c r="C828" s="2">
        <v>92.20318603515625</v>
      </c>
      <c r="D828" s="2">
        <v>1527.489990234375</v>
      </c>
      <c r="E828" s="2">
        <v>1072.9599609375</v>
      </c>
      <c r="F828" s="2">
        <v>166.2799987792969</v>
      </c>
      <c r="G828" s="2">
        <v>327.76998901367188</v>
      </c>
      <c r="H828" s="2">
        <v>227.19163513183591</v>
      </c>
      <c r="I828" s="2">
        <v>95.125358581542969</v>
      </c>
      <c r="J828" s="2">
        <v>158.1499938964844</v>
      </c>
      <c r="K828" s="2">
        <v>1031.199951171875</v>
      </c>
      <c r="L828" s="2">
        <v>8895.580078125</v>
      </c>
      <c r="M828" s="2">
        <v>1.764999985694885</v>
      </c>
      <c r="N828" s="3">
        <v>2670.139892578125</v>
      </c>
      <c r="O828" s="1">
        <f t="shared" si="160"/>
        <v>-4.0972255397185742E-2</v>
      </c>
      <c r="P828" s="1">
        <f t="shared" si="161"/>
        <v>-1.1549292710410164E-2</v>
      </c>
      <c r="Q828" s="1">
        <f t="shared" si="162"/>
        <v>-1.8896431585280316E-2</v>
      </c>
      <c r="R828" s="1">
        <f t="shared" si="163"/>
        <v>-1.3551522383074777E-2</v>
      </c>
      <c r="S828" s="1">
        <f t="shared" si="164"/>
        <v>-1.0826931934184048E-2</v>
      </c>
      <c r="T828" s="1">
        <f t="shared" si="165"/>
        <v>-1.481822366237695E-2</v>
      </c>
      <c r="U828" s="1">
        <f t="shared" si="166"/>
        <v>-1.4407760755118515E-3</v>
      </c>
      <c r="V828" s="1">
        <f t="shared" si="167"/>
        <v>-9.7552239280126463E-3</v>
      </c>
      <c r="W828" s="1">
        <f t="shared" si="168"/>
        <v>-8.7747359980886452E-3</v>
      </c>
      <c r="X828" s="1">
        <f t="shared" si="169"/>
        <v>3.6498128164033083E-3</v>
      </c>
      <c r="Y828" s="1">
        <f t="shared" si="170"/>
        <v>5.6241188854653235E-3</v>
      </c>
      <c r="Z828" s="1">
        <f t="shared" si="171"/>
        <v>-1.0095348711576801E-2</v>
      </c>
      <c r="AA828" s="24">
        <f t="shared" si="172"/>
        <v>-8.53653230061302E-3</v>
      </c>
    </row>
    <row r="829" spans="1:27" x14ac:dyDescent="0.2">
      <c r="A829" s="18">
        <v>43213</v>
      </c>
      <c r="B829" s="1">
        <v>160.65875244140619</v>
      </c>
      <c r="C829" s="2">
        <v>92.542877197265625</v>
      </c>
      <c r="D829" s="2">
        <v>1517.859985351562</v>
      </c>
      <c r="E829" s="2">
        <v>1067.449951171875</v>
      </c>
      <c r="F829" s="2">
        <v>165.8399963378906</v>
      </c>
      <c r="G829" s="2">
        <v>318.69000244140619</v>
      </c>
      <c r="H829" s="2">
        <v>222.39373779296881</v>
      </c>
      <c r="I829" s="2">
        <v>94.588485717773438</v>
      </c>
      <c r="J829" s="2">
        <v>158.69000244140619</v>
      </c>
      <c r="K829" s="2">
        <v>980.54998779296875</v>
      </c>
      <c r="L829" s="2">
        <v>9697.5</v>
      </c>
      <c r="M829" s="2">
        <v>1.782999992370605</v>
      </c>
      <c r="N829" s="3">
        <v>2670.2900390625</v>
      </c>
      <c r="O829" s="1">
        <f t="shared" si="160"/>
        <v>-2.8962504433208691E-3</v>
      </c>
      <c r="P829" s="1">
        <f t="shared" si="161"/>
        <v>3.6841586144307215E-3</v>
      </c>
      <c r="Q829" s="1">
        <f t="shared" si="162"/>
        <v>-6.3044634952634793E-3</v>
      </c>
      <c r="R829" s="1">
        <f t="shared" si="163"/>
        <v>-5.135335861750745E-3</v>
      </c>
      <c r="S829" s="1">
        <f t="shared" si="164"/>
        <v>-2.6461537445060523E-3</v>
      </c>
      <c r="T829" s="1">
        <f t="shared" si="165"/>
        <v>-2.7702312220802328E-2</v>
      </c>
      <c r="U829" s="1">
        <f t="shared" si="166"/>
        <v>-2.111828340899502E-2</v>
      </c>
      <c r="V829" s="1">
        <f t="shared" si="167"/>
        <v>-5.6438458868915964E-3</v>
      </c>
      <c r="W829" s="1">
        <f t="shared" si="168"/>
        <v>3.4145340863891427E-3</v>
      </c>
      <c r="X829" s="1">
        <f t="shared" si="169"/>
        <v>-4.9117499783962071E-2</v>
      </c>
      <c r="Y829" s="1">
        <f t="shared" si="170"/>
        <v>9.0148131412699062E-2</v>
      </c>
      <c r="Z829" s="1">
        <f t="shared" si="171"/>
        <v>1.0198304148219872E-2</v>
      </c>
      <c r="AA829" s="24">
        <f t="shared" si="172"/>
        <v>5.6231692126873511E-5</v>
      </c>
    </row>
    <row r="830" spans="1:27" x14ac:dyDescent="0.2">
      <c r="A830" s="18">
        <v>43214</v>
      </c>
      <c r="B830" s="1">
        <v>158.4225158691406</v>
      </c>
      <c r="C830" s="2">
        <v>90.378532409667969</v>
      </c>
      <c r="D830" s="2">
        <v>1460.089965820312</v>
      </c>
      <c r="E830" s="2">
        <v>1019.97998046875</v>
      </c>
      <c r="F830" s="2">
        <v>159.69000244140619</v>
      </c>
      <c r="G830" s="2">
        <v>307.01998901367188</v>
      </c>
      <c r="H830" s="2">
        <v>219.73149108886719</v>
      </c>
      <c r="I830" s="2">
        <v>94.500633239746094</v>
      </c>
      <c r="J830" s="2">
        <v>155.66999816894531</v>
      </c>
      <c r="K830" s="2">
        <v>972.6500244140625</v>
      </c>
      <c r="L830" s="2">
        <v>8845.740234375</v>
      </c>
      <c r="M830" s="2">
        <v>1.822999954223633</v>
      </c>
      <c r="N830" s="3">
        <v>2634.56005859375</v>
      </c>
      <c r="O830" s="1">
        <f t="shared" si="160"/>
        <v>-1.3919170529356428E-2</v>
      </c>
      <c r="P830" s="1">
        <f t="shared" si="161"/>
        <v>-2.3387481059013449E-2</v>
      </c>
      <c r="Q830" s="1">
        <f t="shared" si="162"/>
        <v>-3.806017688638752E-2</v>
      </c>
      <c r="R830" s="1">
        <f t="shared" si="163"/>
        <v>-4.4470441589332776E-2</v>
      </c>
      <c r="S830" s="1">
        <f t="shared" si="164"/>
        <v>-3.7083900339421771E-2</v>
      </c>
      <c r="T830" s="1">
        <f t="shared" si="165"/>
        <v>-3.6618699483300987E-2</v>
      </c>
      <c r="U830" s="1">
        <f t="shared" si="166"/>
        <v>-1.1970870810130263E-2</v>
      </c>
      <c r="V830" s="1">
        <f t="shared" si="167"/>
        <v>-9.2878617688707532E-4</v>
      </c>
      <c r="W830" s="1">
        <f t="shared" si="168"/>
        <v>-1.9030841426673772E-2</v>
      </c>
      <c r="X830" s="1">
        <f t="shared" si="169"/>
        <v>-8.0566656236339407E-3</v>
      </c>
      <c r="Y830" s="1">
        <f t="shared" si="170"/>
        <v>-8.7832922467130703E-2</v>
      </c>
      <c r="Z830" s="1">
        <f t="shared" si="171"/>
        <v>2.2434078532914459E-2</v>
      </c>
      <c r="AA830" s="24">
        <f t="shared" si="172"/>
        <v>-1.338056164164636E-2</v>
      </c>
    </row>
    <row r="831" spans="1:27" x14ac:dyDescent="0.2">
      <c r="A831" s="18">
        <v>43215</v>
      </c>
      <c r="B831" s="1">
        <v>159.11280822753909</v>
      </c>
      <c r="C831" s="2">
        <v>89.592384338378906</v>
      </c>
      <c r="D831" s="2">
        <v>1460.170043945312</v>
      </c>
      <c r="E831" s="2">
        <v>1021.179992675781</v>
      </c>
      <c r="F831" s="2">
        <v>159.69000244140619</v>
      </c>
      <c r="G831" s="2">
        <v>305.760009765625</v>
      </c>
      <c r="H831" s="2">
        <v>215.22163391113281</v>
      </c>
      <c r="I831" s="2">
        <v>96.072212219238281</v>
      </c>
      <c r="J831" s="2">
        <v>155.1499938964844</v>
      </c>
      <c r="K831" s="2">
        <v>968.5</v>
      </c>
      <c r="L831" s="2">
        <v>9281.509765625</v>
      </c>
      <c r="M831" s="2">
        <v>1.815000057220459</v>
      </c>
      <c r="N831" s="3">
        <v>2639.39990234375</v>
      </c>
      <c r="O831" s="1">
        <f t="shared" si="160"/>
        <v>4.3572869336874209E-3</v>
      </c>
      <c r="P831" s="1">
        <f t="shared" si="161"/>
        <v>-8.6983938589045851E-3</v>
      </c>
      <c r="Q831" s="1">
        <f t="shared" si="162"/>
        <v>5.4844651271146461E-5</v>
      </c>
      <c r="R831" s="1">
        <f t="shared" si="163"/>
        <v>1.1765056471790825E-3</v>
      </c>
      <c r="S831" s="1">
        <f t="shared" si="164"/>
        <v>0</v>
      </c>
      <c r="T831" s="1">
        <f t="shared" si="165"/>
        <v>-4.1038997235803842E-3</v>
      </c>
      <c r="U831" s="1">
        <f t="shared" si="166"/>
        <v>-2.0524400737400139E-2</v>
      </c>
      <c r="V831" s="1">
        <f t="shared" si="167"/>
        <v>1.6630353952286514E-2</v>
      </c>
      <c r="W831" s="1">
        <f t="shared" si="168"/>
        <v>-3.3404270480980047E-3</v>
      </c>
      <c r="X831" s="1">
        <f t="shared" si="169"/>
        <v>-4.2667190766406682E-3</v>
      </c>
      <c r="Y831" s="1">
        <f t="shared" si="170"/>
        <v>4.9263206888732425E-2</v>
      </c>
      <c r="Z831" s="1">
        <f t="shared" si="171"/>
        <v>-4.3883144289934561E-3</v>
      </c>
      <c r="AA831" s="24">
        <f t="shared" si="172"/>
        <v>1.837059563023713E-3</v>
      </c>
    </row>
    <row r="832" spans="1:27" x14ac:dyDescent="0.2">
      <c r="A832" s="18">
        <v>43216</v>
      </c>
      <c r="B832" s="1">
        <v>159.66700744628909</v>
      </c>
      <c r="C832" s="2">
        <v>91.484977722167969</v>
      </c>
      <c r="D832" s="2">
        <v>1517.9599609375</v>
      </c>
      <c r="E832" s="2">
        <v>1040.0400390625</v>
      </c>
      <c r="F832" s="2">
        <v>174.1600036621094</v>
      </c>
      <c r="G832" s="2">
        <v>313.98001098632812</v>
      </c>
      <c r="H832" s="2">
        <v>223.72479248046881</v>
      </c>
      <c r="I832" s="2">
        <v>93.065689086914062</v>
      </c>
      <c r="J832" s="2">
        <v>158.80999755859381</v>
      </c>
      <c r="K832" s="2">
        <v>980.04998779296875</v>
      </c>
      <c r="L832" s="2">
        <v>8987.0498046875</v>
      </c>
      <c r="M832" s="2">
        <v>1.7849999666213989</v>
      </c>
      <c r="N832" s="3">
        <v>2666.93994140625</v>
      </c>
      <c r="O832" s="1">
        <f t="shared" si="160"/>
        <v>3.4830584974496759E-3</v>
      </c>
      <c r="P832" s="1">
        <f t="shared" si="161"/>
        <v>2.1124489517334144E-2</v>
      </c>
      <c r="Q832" s="1">
        <f t="shared" si="162"/>
        <v>3.9577525392893387E-2</v>
      </c>
      <c r="R832" s="1">
        <f t="shared" si="163"/>
        <v>1.8468875733944179E-2</v>
      </c>
      <c r="S832" s="1">
        <f t="shared" si="164"/>
        <v>9.0613069068068874E-2</v>
      </c>
      <c r="T832" s="1">
        <f t="shared" si="165"/>
        <v>2.6883833588977168E-2</v>
      </c>
      <c r="U832" s="1">
        <f t="shared" si="166"/>
        <v>3.9508846832967626E-2</v>
      </c>
      <c r="V832" s="1">
        <f t="shared" si="167"/>
        <v>-3.1294409308107562E-2</v>
      </c>
      <c r="W832" s="1">
        <f t="shared" si="168"/>
        <v>2.3590098653509139E-2</v>
      </c>
      <c r="X832" s="1">
        <f t="shared" si="169"/>
        <v>1.1925645630324055E-2</v>
      </c>
      <c r="Y832" s="1">
        <f t="shared" si="170"/>
        <v>-3.1725437819185576E-2</v>
      </c>
      <c r="Z832" s="1">
        <f t="shared" si="171"/>
        <v>-1.6528975015572711E-2</v>
      </c>
      <c r="AA832" s="24">
        <f t="shared" si="172"/>
        <v>1.0434204774367295E-2</v>
      </c>
    </row>
    <row r="833" spans="1:27" x14ac:dyDescent="0.2">
      <c r="A833" s="18">
        <v>43217</v>
      </c>
      <c r="B833" s="1">
        <v>157.81968688964841</v>
      </c>
      <c r="C833" s="2">
        <v>92.999053955078125</v>
      </c>
      <c r="D833" s="2">
        <v>1572.619995117188</v>
      </c>
      <c r="E833" s="2">
        <v>1030.050048828125</v>
      </c>
      <c r="F833" s="2">
        <v>173.5899963378906</v>
      </c>
      <c r="G833" s="2">
        <v>311.760009765625</v>
      </c>
      <c r="H833" s="2">
        <v>224.82746887207031</v>
      </c>
      <c r="I833" s="2">
        <v>93.953994750976562</v>
      </c>
      <c r="J833" s="2">
        <v>156.05000305175781</v>
      </c>
      <c r="K833" s="2">
        <v>965.20001220703125</v>
      </c>
      <c r="L833" s="2">
        <v>9348.48046875</v>
      </c>
      <c r="M833" s="2">
        <v>1.7699999809265139</v>
      </c>
      <c r="N833" s="3">
        <v>2669.909912109375</v>
      </c>
      <c r="O833" s="1">
        <f t="shared" si="160"/>
        <v>-1.1569832654764967E-2</v>
      </c>
      <c r="P833" s="1">
        <f t="shared" si="161"/>
        <v>1.6549998377966224E-2</v>
      </c>
      <c r="Q833" s="1">
        <f t="shared" si="162"/>
        <v>3.6008877431740416E-2</v>
      </c>
      <c r="R833" s="1">
        <f t="shared" si="163"/>
        <v>-9.6053900418873184E-3</v>
      </c>
      <c r="S833" s="1">
        <f t="shared" si="164"/>
        <v>-3.2728945351004901E-3</v>
      </c>
      <c r="T833" s="1">
        <f t="shared" si="165"/>
        <v>-7.0705176859165997E-3</v>
      </c>
      <c r="U833" s="1">
        <f t="shared" si="166"/>
        <v>4.9287179099641865E-3</v>
      </c>
      <c r="V833" s="1">
        <f t="shared" si="167"/>
        <v>9.5449318946416728E-3</v>
      </c>
      <c r="W833" s="1">
        <f t="shared" si="168"/>
        <v>-1.7379223910747088E-2</v>
      </c>
      <c r="X833" s="1">
        <f t="shared" si="169"/>
        <v>-1.5152263426255419E-2</v>
      </c>
      <c r="Y833" s="1">
        <f t="shared" si="170"/>
        <v>4.0216831097785066E-2</v>
      </c>
      <c r="Z833" s="1">
        <f t="shared" si="171"/>
        <v>-8.4033534876062355E-3</v>
      </c>
      <c r="AA833" s="24">
        <f t="shared" si="172"/>
        <v>1.1136248915897262E-3</v>
      </c>
    </row>
    <row r="834" spans="1:27" x14ac:dyDescent="0.2">
      <c r="A834" s="18">
        <v>43220</v>
      </c>
      <c r="B834" s="1">
        <v>160.67817687988281</v>
      </c>
      <c r="C834" s="2">
        <v>90.766754150390625</v>
      </c>
      <c r="D834" s="2">
        <v>1566.130004882812</v>
      </c>
      <c r="E834" s="2">
        <v>1017.330017089844</v>
      </c>
      <c r="F834" s="2">
        <v>172</v>
      </c>
      <c r="G834" s="2">
        <v>312.45999145507812</v>
      </c>
      <c r="H834" s="2">
        <v>223.40693664550781</v>
      </c>
      <c r="I834" s="2">
        <v>93.456146240234375</v>
      </c>
      <c r="J834" s="2">
        <v>153.1600036621094</v>
      </c>
      <c r="K834" s="2">
        <v>962.75</v>
      </c>
      <c r="L834" s="2">
        <v>9119.009765625</v>
      </c>
      <c r="M834" s="2">
        <v>1.763000011444092</v>
      </c>
      <c r="N834" s="3">
        <v>2648.050048828125</v>
      </c>
      <c r="O834" s="1">
        <f t="shared" si="160"/>
        <v>1.8112379048332183E-2</v>
      </c>
      <c r="P834" s="1">
        <f t="shared" si="161"/>
        <v>-2.4003467882219298E-2</v>
      </c>
      <c r="Q834" s="1">
        <f t="shared" si="162"/>
        <v>-4.1268648844137168E-3</v>
      </c>
      <c r="R834" s="1">
        <f t="shared" si="163"/>
        <v>-1.2348945328192973E-2</v>
      </c>
      <c r="S834" s="1">
        <f t="shared" si="164"/>
        <v>-9.159492893793808E-3</v>
      </c>
      <c r="T834" s="1">
        <f t="shared" si="165"/>
        <v>2.2452581072838207E-3</v>
      </c>
      <c r="U834" s="1">
        <f t="shared" si="166"/>
        <v>-6.318321483087086E-3</v>
      </c>
      <c r="V834" s="1">
        <f t="shared" si="167"/>
        <v>-5.2988541047320759E-3</v>
      </c>
      <c r="W834" s="1">
        <f t="shared" si="168"/>
        <v>-1.8519700949251927E-2</v>
      </c>
      <c r="X834" s="1">
        <f t="shared" si="169"/>
        <v>-2.5383466390858089E-3</v>
      </c>
      <c r="Y834" s="1">
        <f t="shared" si="170"/>
        <v>-2.4546310375474611E-2</v>
      </c>
      <c r="Z834" s="1">
        <f t="shared" si="171"/>
        <v>-3.9547850609341628E-3</v>
      </c>
      <c r="AA834" s="24">
        <f t="shared" si="172"/>
        <v>-8.1874909644346072E-3</v>
      </c>
    </row>
    <row r="835" spans="1:27" x14ac:dyDescent="0.2">
      <c r="A835" s="18">
        <v>43221</v>
      </c>
      <c r="B835" s="1">
        <v>164.41169738769531</v>
      </c>
      <c r="C835" s="2">
        <v>92.20318603515625</v>
      </c>
      <c r="D835" s="2">
        <v>1582.260009765625</v>
      </c>
      <c r="E835" s="2">
        <v>1037.31005859375</v>
      </c>
      <c r="F835" s="2">
        <v>173.86000061035159</v>
      </c>
      <c r="G835" s="2">
        <v>313.29998779296881</v>
      </c>
      <c r="H835" s="2">
        <v>225.632080078125</v>
      </c>
      <c r="I835" s="2">
        <v>93.905174255371094</v>
      </c>
      <c r="J835" s="2">
        <v>152.47999572753909</v>
      </c>
      <c r="K835" s="2">
        <v>938.45001220703125</v>
      </c>
      <c r="L835" s="2">
        <v>9235.919921875</v>
      </c>
      <c r="M835" s="2">
        <v>1.809999942779541</v>
      </c>
      <c r="N835" s="3">
        <v>2654.800048828125</v>
      </c>
      <c r="O835" s="1">
        <f t="shared" si="160"/>
        <v>2.3236014873404542E-2</v>
      </c>
      <c r="P835" s="1">
        <f t="shared" si="161"/>
        <v>1.5825528831686642E-2</v>
      </c>
      <c r="Q835" s="1">
        <f t="shared" si="162"/>
        <v>1.0299275815241149E-2</v>
      </c>
      <c r="R835" s="1">
        <f t="shared" si="163"/>
        <v>1.9639685419939212E-2</v>
      </c>
      <c r="S835" s="1">
        <f t="shared" si="164"/>
        <v>1.081395703692789E-2</v>
      </c>
      <c r="T835" s="1">
        <f t="shared" si="165"/>
        <v>2.6883324613142801E-3</v>
      </c>
      <c r="U835" s="1">
        <f t="shared" si="166"/>
        <v>9.9600462994930972E-3</v>
      </c>
      <c r="V835" s="1">
        <f t="shared" si="167"/>
        <v>4.8046921813196253E-3</v>
      </c>
      <c r="W835" s="1">
        <f t="shared" si="168"/>
        <v>-4.439853214358136E-3</v>
      </c>
      <c r="X835" s="1">
        <f t="shared" si="169"/>
        <v>-2.5240184672000732E-2</v>
      </c>
      <c r="Y835" s="1">
        <f t="shared" si="170"/>
        <v>1.2820488107240013E-2</v>
      </c>
      <c r="Z835" s="1">
        <f t="shared" si="171"/>
        <v>2.6659064679727784E-2</v>
      </c>
      <c r="AA835" s="24">
        <f t="shared" si="172"/>
        <v>2.5490454770622506E-3</v>
      </c>
    </row>
    <row r="836" spans="1:27" x14ac:dyDescent="0.2">
      <c r="A836" s="18">
        <v>43222</v>
      </c>
      <c r="B836" s="1">
        <v>171.67462158203119</v>
      </c>
      <c r="C836" s="2">
        <v>90.757064819335938</v>
      </c>
      <c r="D836" s="2">
        <v>1569.680053710938</v>
      </c>
      <c r="E836" s="2">
        <v>1024.380004882812</v>
      </c>
      <c r="F836" s="2">
        <v>176.07000732421881</v>
      </c>
      <c r="G836" s="2">
        <v>313.3599853515625</v>
      </c>
      <c r="H836" s="2">
        <v>224.80757141113281</v>
      </c>
      <c r="I836" s="2">
        <v>95.408447265625</v>
      </c>
      <c r="J836" s="2">
        <v>149.4700012207031</v>
      </c>
      <c r="K836" s="2">
        <v>962.3499755859375</v>
      </c>
      <c r="L836" s="2">
        <v>9743.8603515625</v>
      </c>
      <c r="M836" s="2">
        <v>1.7849999666213989</v>
      </c>
      <c r="N836" s="3">
        <v>2635.669921875</v>
      </c>
      <c r="O836" s="1">
        <f t="shared" si="160"/>
        <v>4.4175227856259935E-2</v>
      </c>
      <c r="P836" s="1">
        <f t="shared" si="161"/>
        <v>-1.5684069911303444E-2</v>
      </c>
      <c r="Q836" s="1">
        <f t="shared" si="162"/>
        <v>-7.9506250407924695E-3</v>
      </c>
      <c r="R836" s="1">
        <f t="shared" si="163"/>
        <v>-1.2464984412150493E-2</v>
      </c>
      <c r="S836" s="1">
        <f t="shared" si="164"/>
        <v>1.2711415541865723E-2</v>
      </c>
      <c r="T836" s="1">
        <f t="shared" si="165"/>
        <v>1.9150194998829306E-4</v>
      </c>
      <c r="U836" s="1">
        <f t="shared" si="166"/>
        <v>-3.6542173732861949E-3</v>
      </c>
      <c r="V836" s="1">
        <f t="shared" si="167"/>
        <v>1.6008415107838569E-2</v>
      </c>
      <c r="W836" s="1">
        <f t="shared" si="168"/>
        <v>-1.9740258336670258E-2</v>
      </c>
      <c r="X836" s="1">
        <f t="shared" si="169"/>
        <v>2.5467486885847768E-2</v>
      </c>
      <c r="Y836" s="1">
        <f t="shared" si="170"/>
        <v>5.4996192472875238E-2</v>
      </c>
      <c r="Z836" s="1">
        <f t="shared" si="171"/>
        <v>-1.3812141960485746E-2</v>
      </c>
      <c r="AA836" s="24">
        <f t="shared" si="172"/>
        <v>-7.2058635683577288E-3</v>
      </c>
    </row>
    <row r="837" spans="1:27" x14ac:dyDescent="0.2">
      <c r="A837" s="18">
        <v>43223</v>
      </c>
      <c r="B837" s="1">
        <v>171.98573303222659</v>
      </c>
      <c r="C837" s="2">
        <v>91.300567626953125</v>
      </c>
      <c r="D837" s="2">
        <v>1572.079956054688</v>
      </c>
      <c r="E837" s="2">
        <v>1023.719970703125</v>
      </c>
      <c r="F837" s="2">
        <v>174.02000427246091</v>
      </c>
      <c r="G837" s="2">
        <v>311.69000244140619</v>
      </c>
      <c r="H837" s="2">
        <v>231.44325256347659</v>
      </c>
      <c r="I837" s="2">
        <v>93.553779602050781</v>
      </c>
      <c r="J837" s="2">
        <v>149.63999938964841</v>
      </c>
      <c r="K837" s="2">
        <v>960.9000244140625</v>
      </c>
      <c r="L837" s="2">
        <v>9700.759765625</v>
      </c>
      <c r="M837" s="2">
        <v>1.7879999876022341</v>
      </c>
      <c r="N837" s="3">
        <v>2629.72998046875</v>
      </c>
      <c r="O837" s="1">
        <f t="shared" si="160"/>
        <v>1.8122157330444644E-3</v>
      </c>
      <c r="P837" s="1">
        <f t="shared" si="161"/>
        <v>5.9885454504187141E-3</v>
      </c>
      <c r="Q837" s="1">
        <f t="shared" si="162"/>
        <v>1.5289117919772277E-3</v>
      </c>
      <c r="R837" s="1">
        <f t="shared" si="163"/>
        <v>-6.4432552035464941E-4</v>
      </c>
      <c r="S837" s="1">
        <f t="shared" si="164"/>
        <v>-1.1643113344017686E-2</v>
      </c>
      <c r="T837" s="1">
        <f t="shared" si="165"/>
        <v>-5.3292793854413656E-3</v>
      </c>
      <c r="U837" s="1">
        <f t="shared" si="166"/>
        <v>2.9517160434993972E-2</v>
      </c>
      <c r="V837" s="1">
        <f t="shared" si="167"/>
        <v>-1.9439239571844902E-2</v>
      </c>
      <c r="W837" s="1">
        <f t="shared" si="168"/>
        <v>1.1373397173810584E-3</v>
      </c>
      <c r="X837" s="1">
        <f t="shared" si="169"/>
        <v>-1.5066776210932442E-3</v>
      </c>
      <c r="Y837" s="1">
        <f t="shared" si="170"/>
        <v>-4.4233583387295328E-3</v>
      </c>
      <c r="Z837" s="1">
        <f t="shared" si="171"/>
        <v>1.6806840543048818E-3</v>
      </c>
      <c r="AA837" s="24">
        <f t="shared" si="172"/>
        <v>-2.2536742393085563E-3</v>
      </c>
    </row>
    <row r="838" spans="1:27" x14ac:dyDescent="0.2">
      <c r="A838" s="18">
        <v>43224</v>
      </c>
      <c r="B838" s="1">
        <v>178.73332214355469</v>
      </c>
      <c r="C838" s="2">
        <v>92.358482360839844</v>
      </c>
      <c r="D838" s="2">
        <v>1580.949951171875</v>
      </c>
      <c r="E838" s="2">
        <v>1048.2099609375</v>
      </c>
      <c r="F838" s="2">
        <v>176.61000061035159</v>
      </c>
      <c r="G838" s="2">
        <v>320.08999633789062</v>
      </c>
      <c r="H838" s="2">
        <v>237.4729309082031</v>
      </c>
      <c r="I838" s="2">
        <v>95.222976684570312</v>
      </c>
      <c r="J838" s="2">
        <v>149.38999938964841</v>
      </c>
      <c r="K838" s="2">
        <v>959.45001220703125</v>
      </c>
      <c r="L838" s="2">
        <v>9858.150390625</v>
      </c>
      <c r="M838" s="2">
        <v>1.7929999828338621</v>
      </c>
      <c r="N838" s="3">
        <v>2663.419921875</v>
      </c>
      <c r="O838" s="1">
        <f t="shared" ref="O838:O901" si="173">(B838/B837)-1</f>
        <v>3.9233423565800951E-2</v>
      </c>
      <c r="P838" s="1">
        <f t="shared" si="161"/>
        <v>1.1587164914562909E-2</v>
      </c>
      <c r="Q838" s="1">
        <f t="shared" si="162"/>
        <v>5.6422035552488037E-3</v>
      </c>
      <c r="R838" s="1">
        <f t="shared" si="163"/>
        <v>2.3922548094430951E-2</v>
      </c>
      <c r="S838" s="1">
        <f t="shared" si="164"/>
        <v>1.4883325332158748E-2</v>
      </c>
      <c r="T838" s="1">
        <f t="shared" si="165"/>
        <v>2.6949834228525038E-2</v>
      </c>
      <c r="U838" s="1">
        <f t="shared" si="166"/>
        <v>2.6052512993753218E-2</v>
      </c>
      <c r="V838" s="1">
        <f t="shared" si="167"/>
        <v>1.7842112735795279E-2</v>
      </c>
      <c r="W838" s="1">
        <f t="shared" si="168"/>
        <v>-1.6706762965764677E-3</v>
      </c>
      <c r="X838" s="1">
        <f t="shared" si="169"/>
        <v>-1.5090146427204632E-3</v>
      </c>
      <c r="Y838" s="1">
        <f t="shared" si="170"/>
        <v>1.6224566817716557E-2</v>
      </c>
      <c r="Z838" s="1">
        <f t="shared" si="171"/>
        <v>2.7964179341708473E-3</v>
      </c>
      <c r="AA838" s="24">
        <f t="shared" si="172"/>
        <v>1.2811178963797909E-2</v>
      </c>
    </row>
    <row r="839" spans="1:27" x14ac:dyDescent="0.2">
      <c r="A839" s="18">
        <v>43227</v>
      </c>
      <c r="B839" s="1">
        <v>180.0264587402344</v>
      </c>
      <c r="C839" s="2">
        <v>93.38726806640625</v>
      </c>
      <c r="D839" s="2">
        <v>1600.140014648438</v>
      </c>
      <c r="E839" s="2">
        <v>1054.7900390625</v>
      </c>
      <c r="F839" s="2">
        <v>177.9700012207031</v>
      </c>
      <c r="G839" s="2">
        <v>326.260009765625</v>
      </c>
      <c r="H839" s="2">
        <v>247.02906799316409</v>
      </c>
      <c r="I839" s="2">
        <v>95.291305541992188</v>
      </c>
      <c r="J839" s="2">
        <v>149.5</v>
      </c>
      <c r="K839" s="2">
        <v>964.29998779296875</v>
      </c>
      <c r="L839" s="2">
        <v>9234.8203125</v>
      </c>
      <c r="M839" s="2">
        <v>1.7929999828338621</v>
      </c>
      <c r="N839" s="3">
        <v>2672.6298828125</v>
      </c>
      <c r="O839" s="1">
        <f t="shared" si="173"/>
        <v>7.2350056563101894E-3</v>
      </c>
      <c r="P839" s="1">
        <f t="shared" si="161"/>
        <v>1.1139049487052022E-2</v>
      </c>
      <c r="Q839" s="1">
        <f t="shared" si="162"/>
        <v>1.2138311818371106E-2</v>
      </c>
      <c r="R839" s="1">
        <f t="shared" si="163"/>
        <v>6.2774428503951096E-3</v>
      </c>
      <c r="S839" s="1">
        <f t="shared" si="164"/>
        <v>7.700586635249751E-3</v>
      </c>
      <c r="T839" s="1">
        <f t="shared" si="165"/>
        <v>1.9275870843590059E-2</v>
      </c>
      <c r="U839" s="1">
        <f t="shared" si="166"/>
        <v>4.0240953141118085E-2</v>
      </c>
      <c r="V839" s="1">
        <f t="shared" si="167"/>
        <v>7.1756691295443709E-4</v>
      </c>
      <c r="W839" s="1">
        <f t="shared" si="168"/>
        <v>7.3633182141374931E-4</v>
      </c>
      <c r="X839" s="1">
        <f t="shared" si="169"/>
        <v>5.0549539050825931E-3</v>
      </c>
      <c r="Y839" s="1">
        <f t="shared" si="170"/>
        <v>-6.3229921783074072E-2</v>
      </c>
      <c r="Z839" s="1">
        <f t="shared" si="171"/>
        <v>0</v>
      </c>
      <c r="AA839" s="24">
        <f t="shared" si="172"/>
        <v>3.4579455015175675E-3</v>
      </c>
    </row>
    <row r="840" spans="1:27" x14ac:dyDescent="0.2">
      <c r="A840" s="18">
        <v>43228</v>
      </c>
      <c r="B840" s="1">
        <v>180.89176940917969</v>
      </c>
      <c r="C840" s="2">
        <v>92.989341735839844</v>
      </c>
      <c r="D840" s="2">
        <v>1592.390014648438</v>
      </c>
      <c r="E840" s="2">
        <v>1053.910034179688</v>
      </c>
      <c r="F840" s="2">
        <v>178.91999816894531</v>
      </c>
      <c r="G840" s="2">
        <v>326.8900146484375</v>
      </c>
      <c r="H840" s="2">
        <v>248.7376403808594</v>
      </c>
      <c r="I840" s="2">
        <v>95.076560974121094</v>
      </c>
      <c r="J840" s="2">
        <v>148.27000427246091</v>
      </c>
      <c r="K840" s="2">
        <v>965.5999755859375</v>
      </c>
      <c r="L840" s="2">
        <v>9325.1796875</v>
      </c>
      <c r="M840" s="2">
        <v>1.8350000381469731</v>
      </c>
      <c r="N840" s="3">
        <v>2671.919921875</v>
      </c>
      <c r="O840" s="1">
        <f t="shared" si="173"/>
        <v>4.8065749612609121E-3</v>
      </c>
      <c r="P840" s="1">
        <f t="shared" si="161"/>
        <v>-4.2610340660511614E-3</v>
      </c>
      <c r="Q840" s="1">
        <f t="shared" si="162"/>
        <v>-4.8433261646185777E-3</v>
      </c>
      <c r="R840" s="1">
        <f t="shared" si="163"/>
        <v>-8.3429388809375116E-4</v>
      </c>
      <c r="S840" s="1">
        <f t="shared" si="164"/>
        <v>5.3379611267412308E-3</v>
      </c>
      <c r="T840" s="1">
        <f t="shared" si="165"/>
        <v>1.9309902039943427E-3</v>
      </c>
      <c r="U840" s="1">
        <f t="shared" si="166"/>
        <v>6.9164831555070805E-3</v>
      </c>
      <c r="V840" s="1">
        <f t="shared" si="167"/>
        <v>-2.2535588808410001E-3</v>
      </c>
      <c r="W840" s="1">
        <f t="shared" si="168"/>
        <v>-8.2273961708300147E-3</v>
      </c>
      <c r="X840" s="1">
        <f t="shared" si="169"/>
        <v>1.3481155339887252E-3</v>
      </c>
      <c r="Y840" s="1">
        <f t="shared" si="170"/>
        <v>9.7846381350477074E-3</v>
      </c>
      <c r="Z840" s="1">
        <f t="shared" si="171"/>
        <v>2.3424459406145237E-2</v>
      </c>
      <c r="AA840" s="24">
        <f t="shared" si="172"/>
        <v>-2.6564132282802522E-4</v>
      </c>
    </row>
    <row r="841" spans="1:27" x14ac:dyDescent="0.2">
      <c r="A841" s="18">
        <v>43229</v>
      </c>
      <c r="B841" s="1">
        <v>182.16545104980469</v>
      </c>
      <c r="C841" s="2">
        <v>94.086067199707031</v>
      </c>
      <c r="D841" s="2">
        <v>1608</v>
      </c>
      <c r="E841" s="2">
        <v>1082.760009765625</v>
      </c>
      <c r="F841" s="2">
        <v>182.6600036621094</v>
      </c>
      <c r="G841" s="2">
        <v>330.29998779296881</v>
      </c>
      <c r="H841" s="2">
        <v>254.08192443847659</v>
      </c>
      <c r="I841" s="2">
        <v>97.731674194335938</v>
      </c>
      <c r="J841" s="2">
        <v>149.07000732421881</v>
      </c>
      <c r="K841" s="2">
        <v>972.79998779296875</v>
      </c>
      <c r="L841" s="2">
        <v>9043.9404296875</v>
      </c>
      <c r="M841" s="2">
        <v>1.845000028610229</v>
      </c>
      <c r="N841" s="3">
        <v>2697.7900390625</v>
      </c>
      <c r="O841" s="1">
        <f t="shared" si="173"/>
        <v>7.0411254463651485E-3</v>
      </c>
      <c r="P841" s="1">
        <f t="shared" si="161"/>
        <v>1.1794098585865109E-2</v>
      </c>
      <c r="Q841" s="1">
        <f t="shared" si="162"/>
        <v>9.8028656346531573E-3</v>
      </c>
      <c r="R841" s="1">
        <f t="shared" si="163"/>
        <v>2.7374229915547277E-2</v>
      </c>
      <c r="S841" s="1">
        <f t="shared" si="164"/>
        <v>2.0903227875246122E-2</v>
      </c>
      <c r="T841" s="1">
        <f t="shared" si="165"/>
        <v>1.0431561050277649E-2</v>
      </c>
      <c r="U841" s="1">
        <f t="shared" si="166"/>
        <v>2.148562658001496E-2</v>
      </c>
      <c r="V841" s="1">
        <f t="shared" si="167"/>
        <v>2.792605446612173E-2</v>
      </c>
      <c r="W841" s="1">
        <f t="shared" si="168"/>
        <v>5.3955825770923838E-3</v>
      </c>
      <c r="X841" s="1">
        <f t="shared" si="169"/>
        <v>7.4565165586941706E-3</v>
      </c>
      <c r="Y841" s="1">
        <f t="shared" si="170"/>
        <v>-3.0159124782280555E-2</v>
      </c>
      <c r="Z841" s="1">
        <f t="shared" si="171"/>
        <v>5.4495859702292648E-3</v>
      </c>
      <c r="AA841" s="24">
        <f t="shared" si="172"/>
        <v>9.6822202550688186E-3</v>
      </c>
    </row>
    <row r="842" spans="1:27" x14ac:dyDescent="0.2">
      <c r="A842" s="18">
        <v>43230</v>
      </c>
      <c r="B842" s="1">
        <v>184.7711486816406</v>
      </c>
      <c r="C842" s="2">
        <v>95.027519226074219</v>
      </c>
      <c r="D842" s="2">
        <v>1609.079956054688</v>
      </c>
      <c r="E842" s="2">
        <v>1097.569946289062</v>
      </c>
      <c r="F842" s="2">
        <v>185.5299987792969</v>
      </c>
      <c r="G842" s="2">
        <v>329.60000610351562</v>
      </c>
      <c r="H842" s="2">
        <v>258.40301513671881</v>
      </c>
      <c r="I842" s="2">
        <v>99.049468994140625</v>
      </c>
      <c r="J842" s="2">
        <v>151.00999450683591</v>
      </c>
      <c r="K842" s="2">
        <v>996.0999755859375</v>
      </c>
      <c r="L842" s="2">
        <v>8441.490234375</v>
      </c>
      <c r="M842" s="2">
        <v>1.845000028610229</v>
      </c>
      <c r="N842" s="3">
        <v>2723.070068359375</v>
      </c>
      <c r="O842" s="1">
        <f t="shared" si="173"/>
        <v>1.4304016578442713E-2</v>
      </c>
      <c r="P842" s="1">
        <f t="shared" si="161"/>
        <v>1.0006285249109848E-2</v>
      </c>
      <c r="Q842" s="1">
        <f t="shared" si="162"/>
        <v>6.7161446187058438E-4</v>
      </c>
      <c r="R842" s="1">
        <f t="shared" si="163"/>
        <v>1.3677949305352266E-2</v>
      </c>
      <c r="S842" s="1">
        <f t="shared" si="164"/>
        <v>1.5712225225268828E-2</v>
      </c>
      <c r="T842" s="1">
        <f t="shared" si="165"/>
        <v>-2.1192301402442881E-3</v>
      </c>
      <c r="U842" s="1">
        <f t="shared" si="166"/>
        <v>1.7006682816150143E-2</v>
      </c>
      <c r="V842" s="1">
        <f t="shared" si="167"/>
        <v>1.3483804617777206E-2</v>
      </c>
      <c r="W842" s="1">
        <f t="shared" si="168"/>
        <v>1.3013933637218811E-2</v>
      </c>
      <c r="X842" s="1">
        <f t="shared" si="169"/>
        <v>2.3951468015362964E-2</v>
      </c>
      <c r="Y842" s="1">
        <f t="shared" si="170"/>
        <v>-6.6613684598685108E-2</v>
      </c>
      <c r="Z842" s="1">
        <f t="shared" si="171"/>
        <v>0</v>
      </c>
      <c r="AA842" s="24">
        <f t="shared" si="172"/>
        <v>9.3706437235048234E-3</v>
      </c>
    </row>
    <row r="843" spans="1:27" x14ac:dyDescent="0.2">
      <c r="A843" s="18">
        <v>43231</v>
      </c>
      <c r="B843" s="1">
        <v>184.06842041015619</v>
      </c>
      <c r="C843" s="2">
        <v>94.823692321777344</v>
      </c>
      <c r="D843" s="2">
        <v>1602.910034179688</v>
      </c>
      <c r="E843" s="2">
        <v>1098.260009765625</v>
      </c>
      <c r="F843" s="2">
        <v>186.99000549316409</v>
      </c>
      <c r="G843" s="2">
        <v>326.45999145507812</v>
      </c>
      <c r="H843" s="2">
        <v>252.8402404785156</v>
      </c>
      <c r="I843" s="2">
        <v>99.352066040039062</v>
      </c>
      <c r="J843" s="2">
        <v>155.9700012207031</v>
      </c>
      <c r="K843" s="2">
        <v>987.4000244140625</v>
      </c>
      <c r="L843" s="2">
        <v>8504.8896484375</v>
      </c>
      <c r="M843" s="2">
        <v>1.860000014305115</v>
      </c>
      <c r="N843" s="3">
        <v>2727.719970703125</v>
      </c>
      <c r="O843" s="1">
        <f t="shared" si="173"/>
        <v>-3.8032359299513541E-3</v>
      </c>
      <c r="P843" s="1">
        <f t="shared" si="161"/>
        <v>-2.1449250275803466E-3</v>
      </c>
      <c r="Q843" s="1">
        <f t="shared" si="162"/>
        <v>-3.8344408255063245E-3</v>
      </c>
      <c r="R843" s="1">
        <f t="shared" si="163"/>
        <v>6.2871936216546409E-4</v>
      </c>
      <c r="S843" s="1">
        <f t="shared" si="164"/>
        <v>7.8693835146519397E-3</v>
      </c>
      <c r="T843" s="1">
        <f t="shared" si="165"/>
        <v>-9.5267432957854004E-3</v>
      </c>
      <c r="U843" s="1">
        <f t="shared" si="166"/>
        <v>-2.1527514511624379E-2</v>
      </c>
      <c r="V843" s="1">
        <f t="shared" si="167"/>
        <v>3.0550092693211184E-3</v>
      </c>
      <c r="W843" s="1">
        <f t="shared" si="168"/>
        <v>3.2845552574618964E-2</v>
      </c>
      <c r="X843" s="1">
        <f t="shared" si="169"/>
        <v>-8.7340140398631805E-3</v>
      </c>
      <c r="Y843" s="1">
        <f t="shared" si="170"/>
        <v>7.5104528113210112E-3</v>
      </c>
      <c r="Z843" s="1">
        <f t="shared" si="171"/>
        <v>8.1300734212914616E-3</v>
      </c>
      <c r="AA843" s="24">
        <f t="shared" si="172"/>
        <v>1.7075955546570487E-3</v>
      </c>
    </row>
    <row r="844" spans="1:27" x14ac:dyDescent="0.2">
      <c r="A844" s="18">
        <v>43234</v>
      </c>
      <c r="B844" s="1">
        <v>183.63896179199219</v>
      </c>
      <c r="C844" s="2">
        <v>95.143989562988281</v>
      </c>
      <c r="D844" s="2">
        <v>1601.5400390625</v>
      </c>
      <c r="E844" s="2">
        <v>1100.199951171875</v>
      </c>
      <c r="F844" s="2">
        <v>186.63999938964841</v>
      </c>
      <c r="G844" s="2">
        <v>328.52999877929688</v>
      </c>
      <c r="H844" s="2">
        <v>253.66471862792969</v>
      </c>
      <c r="I844" s="2">
        <v>99.352066040039062</v>
      </c>
      <c r="J844" s="2">
        <v>157.46000671386719</v>
      </c>
      <c r="K844" s="2">
        <v>997.9000244140625</v>
      </c>
      <c r="L844" s="2">
        <v>8510.3798828125</v>
      </c>
      <c r="M844" s="2">
        <v>1.8550000190734861</v>
      </c>
      <c r="N844" s="3">
        <v>2730.1298828125</v>
      </c>
      <c r="O844" s="1">
        <f t="shared" si="173"/>
        <v>-2.333146648442197E-3</v>
      </c>
      <c r="P844" s="1">
        <f t="shared" si="161"/>
        <v>3.377818700879498E-3</v>
      </c>
      <c r="Q844" s="1">
        <f t="shared" si="162"/>
        <v>-8.5469245807612282E-4</v>
      </c>
      <c r="R844" s="1">
        <f t="shared" si="163"/>
        <v>1.7663771684301999E-3</v>
      </c>
      <c r="S844" s="1">
        <f t="shared" si="164"/>
        <v>-1.8717904338928504E-3</v>
      </c>
      <c r="T844" s="1">
        <f t="shared" si="165"/>
        <v>6.3407687876007035E-3</v>
      </c>
      <c r="U844" s="1">
        <f t="shared" si="166"/>
        <v>3.2608660229627162E-3</v>
      </c>
      <c r="V844" s="1">
        <f t="shared" si="167"/>
        <v>0</v>
      </c>
      <c r="W844" s="1">
        <f t="shared" si="168"/>
        <v>9.5531543341829117E-3</v>
      </c>
      <c r="X844" s="1">
        <f t="shared" si="169"/>
        <v>1.0633987989043137E-2</v>
      </c>
      <c r="Y844" s="1">
        <f t="shared" si="170"/>
        <v>6.4553857862326147E-4</v>
      </c>
      <c r="Z844" s="1">
        <f t="shared" si="171"/>
        <v>-2.6881694586958771E-3</v>
      </c>
      <c r="AA844" s="24">
        <f t="shared" si="172"/>
        <v>8.8348955730732648E-4</v>
      </c>
    </row>
    <row r="845" spans="1:27" x14ac:dyDescent="0.2">
      <c r="A845" s="18">
        <v>43235</v>
      </c>
      <c r="B845" s="1">
        <v>181.969970703125</v>
      </c>
      <c r="C845" s="2">
        <v>94.45489501953125</v>
      </c>
      <c r="D845" s="2">
        <v>1576.119995117188</v>
      </c>
      <c r="E845" s="2">
        <v>1079.22998046875</v>
      </c>
      <c r="F845" s="2">
        <v>184.32000732421881</v>
      </c>
      <c r="G845" s="2">
        <v>326.1300048828125</v>
      </c>
      <c r="H845" s="2">
        <v>243.92979431152341</v>
      </c>
      <c r="I845" s="2">
        <v>98.649238586425781</v>
      </c>
      <c r="J845" s="2">
        <v>155.53999328613281</v>
      </c>
      <c r="K845" s="2">
        <v>985.4000244140625</v>
      </c>
      <c r="L845" s="2">
        <v>8368.830078125</v>
      </c>
      <c r="M845" s="2">
        <v>1.875</v>
      </c>
      <c r="N845" s="3">
        <v>2711.449951171875</v>
      </c>
      <c r="O845" s="1">
        <f t="shared" si="173"/>
        <v>-9.0884367488291984E-3</v>
      </c>
      <c r="P845" s="1">
        <f t="shared" si="161"/>
        <v>-7.2426492374574325E-3</v>
      </c>
      <c r="Q845" s="1">
        <f t="shared" si="162"/>
        <v>-1.5872250037652691E-2</v>
      </c>
      <c r="R845" s="1">
        <f t="shared" si="163"/>
        <v>-1.906014509525189E-2</v>
      </c>
      <c r="S845" s="1">
        <f t="shared" si="164"/>
        <v>-1.2430304720405405E-2</v>
      </c>
      <c r="T845" s="1">
        <f t="shared" si="165"/>
        <v>-7.3052503740964614E-3</v>
      </c>
      <c r="U845" s="1">
        <f t="shared" si="166"/>
        <v>-3.8377131707800771E-2</v>
      </c>
      <c r="V845" s="1">
        <f t="shared" si="167"/>
        <v>-7.074110097821662E-3</v>
      </c>
      <c r="W845" s="1">
        <f t="shared" si="168"/>
        <v>-1.2193657728107321E-2</v>
      </c>
      <c r="X845" s="1">
        <f t="shared" si="169"/>
        <v>-1.2526304934544541E-2</v>
      </c>
      <c r="Y845" s="1">
        <f t="shared" si="170"/>
        <v>-1.6632607079429262E-2</v>
      </c>
      <c r="Z845" s="1">
        <f t="shared" si="171"/>
        <v>1.0781660765967649E-2</v>
      </c>
      <c r="AA845" s="24">
        <f t="shared" si="172"/>
        <v>-6.8421402799274667E-3</v>
      </c>
    </row>
    <row r="846" spans="1:27" x14ac:dyDescent="0.2">
      <c r="A846" s="18">
        <v>43236</v>
      </c>
      <c r="B846" s="1">
        <v>183.66822814941409</v>
      </c>
      <c r="C846" s="2">
        <v>94.698577880859375</v>
      </c>
      <c r="D846" s="2">
        <v>1587.280029296875</v>
      </c>
      <c r="E846" s="2">
        <v>1081.77001953125</v>
      </c>
      <c r="F846" s="2">
        <v>183.19999694824219</v>
      </c>
      <c r="G846" s="2">
        <v>328.19000244140619</v>
      </c>
      <c r="H846" s="2">
        <v>244.3768005371094</v>
      </c>
      <c r="I846" s="2">
        <v>100.4648818969727</v>
      </c>
      <c r="J846" s="2">
        <v>156.1600036621094</v>
      </c>
      <c r="K846" s="2">
        <v>984.70001220703125</v>
      </c>
      <c r="L846" s="2">
        <v>8094.31982421875</v>
      </c>
      <c r="M846" s="2">
        <v>1.8650000095367429</v>
      </c>
      <c r="N846" s="3">
        <v>2722.4599609375</v>
      </c>
      <c r="O846" s="1">
        <f t="shared" si="173"/>
        <v>9.332624716743565E-3</v>
      </c>
      <c r="P846" s="1">
        <f t="shared" si="161"/>
        <v>2.5798860003787283E-3</v>
      </c>
      <c r="Q846" s="1">
        <f t="shared" si="162"/>
        <v>7.0807008440099128E-3</v>
      </c>
      <c r="R846" s="1">
        <f t="shared" si="163"/>
        <v>2.3535660688343008E-3</v>
      </c>
      <c r="S846" s="1">
        <f t="shared" si="164"/>
        <v>-6.0764449407085808E-3</v>
      </c>
      <c r="T846" s="1">
        <f t="shared" si="165"/>
        <v>6.3164919748304182E-3</v>
      </c>
      <c r="U846" s="1">
        <f t="shared" si="166"/>
        <v>1.832519995548898E-3</v>
      </c>
      <c r="V846" s="1">
        <f t="shared" si="167"/>
        <v>1.8405041301522651E-2</v>
      </c>
      <c r="W846" s="1">
        <f t="shared" si="168"/>
        <v>3.9861797784446207E-3</v>
      </c>
      <c r="X846" s="1">
        <f t="shared" si="169"/>
        <v>-7.1038379306664901E-4</v>
      </c>
      <c r="Y846" s="1">
        <f t="shared" si="170"/>
        <v>-3.2801508854120809E-2</v>
      </c>
      <c r="Z846" s="1">
        <f t="shared" si="171"/>
        <v>-5.3333282470704457E-3</v>
      </c>
      <c r="AA846" s="24">
        <f t="shared" si="172"/>
        <v>4.0605616787676713E-3</v>
      </c>
    </row>
    <row r="847" spans="1:27" x14ac:dyDescent="0.2">
      <c r="A847" s="18">
        <v>43237</v>
      </c>
      <c r="B847" s="1">
        <v>182.50679016113281</v>
      </c>
      <c r="C847" s="2">
        <v>93.753059387207031</v>
      </c>
      <c r="D847" s="2">
        <v>1581.760009765625</v>
      </c>
      <c r="E847" s="2">
        <v>1078.589965820312</v>
      </c>
      <c r="F847" s="2">
        <v>183.75999450683591</v>
      </c>
      <c r="G847" s="2">
        <v>325.22000122070312</v>
      </c>
      <c r="H847" s="2">
        <v>246.06550598144531</v>
      </c>
      <c r="I847" s="2">
        <v>100.6405792236328</v>
      </c>
      <c r="J847" s="2">
        <v>156.3399963378906</v>
      </c>
      <c r="K847" s="2">
        <v>979.70001220703125</v>
      </c>
      <c r="L847" s="2">
        <v>8250.9697265625</v>
      </c>
      <c r="M847" s="2">
        <v>1.8630000352859499</v>
      </c>
      <c r="N847" s="3">
        <v>2720.1298828125</v>
      </c>
      <c r="O847" s="1">
        <f t="shared" si="173"/>
        <v>-6.3235650497833751E-3</v>
      </c>
      <c r="P847" s="1">
        <f t="shared" si="161"/>
        <v>-9.9845057318801445E-3</v>
      </c>
      <c r="Q847" s="1">
        <f t="shared" si="162"/>
        <v>-3.477659536669897E-3</v>
      </c>
      <c r="R847" s="1">
        <f t="shared" si="163"/>
        <v>-2.9396763207728549E-3</v>
      </c>
      <c r="S847" s="1">
        <f t="shared" si="164"/>
        <v>3.0567552834181999E-3</v>
      </c>
      <c r="T847" s="1">
        <f t="shared" si="165"/>
        <v>-9.0496395338347524E-3</v>
      </c>
      <c r="U847" s="1">
        <f t="shared" si="166"/>
        <v>6.9102526942996789E-3</v>
      </c>
      <c r="V847" s="1">
        <f t="shared" si="167"/>
        <v>1.7488432111061325E-3</v>
      </c>
      <c r="W847" s="1">
        <f t="shared" si="168"/>
        <v>1.1526170053801632E-3</v>
      </c>
      <c r="X847" s="1">
        <f t="shared" si="169"/>
        <v>-5.0776885731862453E-3</v>
      </c>
      <c r="Y847" s="1">
        <f t="shared" si="170"/>
        <v>1.9353065575076878E-2</v>
      </c>
      <c r="Z847" s="1">
        <f t="shared" si="171"/>
        <v>-1.0723722469523356E-3</v>
      </c>
      <c r="AA847" s="24">
        <f t="shared" si="172"/>
        <v>-8.5587232078065956E-4</v>
      </c>
    </row>
    <row r="848" spans="1:27" x14ac:dyDescent="0.2">
      <c r="A848" s="18">
        <v>43238</v>
      </c>
      <c r="B848" s="1">
        <v>181.84307861328119</v>
      </c>
      <c r="C848" s="2">
        <v>93.928512573242188</v>
      </c>
      <c r="D848" s="2">
        <v>1574.369995117188</v>
      </c>
      <c r="E848" s="2">
        <v>1066.359985351562</v>
      </c>
      <c r="F848" s="2">
        <v>182.67999267578119</v>
      </c>
      <c r="G848" s="2">
        <v>324.17999267578119</v>
      </c>
      <c r="H848" s="2">
        <v>244.3072509765625</v>
      </c>
      <c r="I848" s="2">
        <v>100.3770370483398</v>
      </c>
      <c r="J848" s="2">
        <v>157.24000549316409</v>
      </c>
      <c r="K848" s="2">
        <v>962.4000244140625</v>
      </c>
      <c r="L848" s="2">
        <v>8247.1796875</v>
      </c>
      <c r="M848" s="2">
        <v>1.8550000190734861</v>
      </c>
      <c r="N848" s="3">
        <v>2712.969970703125</v>
      </c>
      <c r="O848" s="1">
        <f t="shared" si="173"/>
        <v>-3.6366402985096302E-3</v>
      </c>
      <c r="P848" s="1">
        <f t="shared" si="161"/>
        <v>1.8714395794863226E-3</v>
      </c>
      <c r="Q848" s="1">
        <f t="shared" si="162"/>
        <v>-4.6720201565420005E-3</v>
      </c>
      <c r="R848" s="1">
        <f t="shared" si="163"/>
        <v>-1.1338859859917783E-2</v>
      </c>
      <c r="S848" s="1">
        <f t="shared" si="164"/>
        <v>-5.8772413111632948E-3</v>
      </c>
      <c r="T848" s="1">
        <f t="shared" si="165"/>
        <v>-3.1978615737602301E-3</v>
      </c>
      <c r="U848" s="1">
        <f t="shared" si="166"/>
        <v>-7.1454753394626369E-3</v>
      </c>
      <c r="V848" s="1">
        <f t="shared" si="167"/>
        <v>-2.6186472427526253E-3</v>
      </c>
      <c r="W848" s="1">
        <f t="shared" si="168"/>
        <v>5.7567428447953262E-3</v>
      </c>
      <c r="X848" s="1">
        <f t="shared" si="169"/>
        <v>-1.7658454197623241E-2</v>
      </c>
      <c r="Y848" s="1">
        <f t="shared" si="170"/>
        <v>-4.5934468166797249E-4</v>
      </c>
      <c r="Z848" s="1">
        <f t="shared" si="171"/>
        <v>-4.2941578426948235E-3</v>
      </c>
      <c r="AA848" s="24">
        <f t="shared" si="172"/>
        <v>-2.6321949384167098E-3</v>
      </c>
    </row>
    <row r="849" spans="1:27" x14ac:dyDescent="0.2">
      <c r="A849" s="18">
        <v>43241</v>
      </c>
      <c r="B849" s="1">
        <v>183.1314392089844</v>
      </c>
      <c r="C849" s="2">
        <v>95.137229919433594</v>
      </c>
      <c r="D849" s="2">
        <v>1585.4599609375</v>
      </c>
      <c r="E849" s="2">
        <v>1079.579956054688</v>
      </c>
      <c r="F849" s="2">
        <v>184.49000549316409</v>
      </c>
      <c r="G849" s="2">
        <v>331.82000732421881</v>
      </c>
      <c r="H849" s="2">
        <v>242.6185607910156</v>
      </c>
      <c r="I849" s="2">
        <v>101.382453918457</v>
      </c>
      <c r="J849" s="2">
        <v>156.2200012207031</v>
      </c>
      <c r="K849" s="2">
        <v>992.5999755859375</v>
      </c>
      <c r="L849" s="2">
        <v>8041.77978515625</v>
      </c>
      <c r="M849" s="2">
        <v>1.8630000352859499</v>
      </c>
      <c r="N849" s="3">
        <v>2733.010009765625</v>
      </c>
      <c r="O849" s="1">
        <f t="shared" si="173"/>
        <v>7.0850131087096813E-3</v>
      </c>
      <c r="P849" s="1">
        <f t="shared" si="161"/>
        <v>1.2868481711012736E-2</v>
      </c>
      <c r="Q849" s="1">
        <f t="shared" si="162"/>
        <v>7.0440657880339597E-3</v>
      </c>
      <c r="R849" s="1">
        <f t="shared" si="163"/>
        <v>1.2397286924422213E-2</v>
      </c>
      <c r="S849" s="1">
        <f t="shared" si="164"/>
        <v>9.9081064700681232E-3</v>
      </c>
      <c r="T849" s="1">
        <f t="shared" si="165"/>
        <v>2.3567199768798064E-2</v>
      </c>
      <c r="U849" s="1">
        <f t="shared" si="166"/>
        <v>-6.9121574525388141E-3</v>
      </c>
      <c r="V849" s="1">
        <f t="shared" si="167"/>
        <v>1.001640315038399E-2</v>
      </c>
      <c r="W849" s="1">
        <f t="shared" si="168"/>
        <v>-6.4869259528570478E-3</v>
      </c>
      <c r="X849" s="1">
        <f t="shared" si="169"/>
        <v>3.1379832092441662E-2</v>
      </c>
      <c r="Y849" s="1">
        <f t="shared" si="170"/>
        <v>-2.4905471946375601E-2</v>
      </c>
      <c r="Z849" s="1">
        <f t="shared" si="171"/>
        <v>4.3126771591406321E-3</v>
      </c>
      <c r="AA849" s="24">
        <f t="shared" si="172"/>
        <v>7.3867529972351242E-3</v>
      </c>
    </row>
    <row r="850" spans="1:27" x14ac:dyDescent="0.2">
      <c r="A850" s="18">
        <v>43242</v>
      </c>
      <c r="B850" s="1">
        <v>182.67268371582031</v>
      </c>
      <c r="C850" s="2">
        <v>95.039756774902344</v>
      </c>
      <c r="D850" s="2">
        <v>1581.400024414062</v>
      </c>
      <c r="E850" s="2">
        <v>1069.72998046875</v>
      </c>
      <c r="F850" s="2">
        <v>183.80000305175781</v>
      </c>
      <c r="G850" s="2">
        <v>331.6199951171875</v>
      </c>
      <c r="H850" s="2">
        <v>241.0887451171875</v>
      </c>
      <c r="I850" s="2">
        <v>100.9431991577148</v>
      </c>
      <c r="J850" s="2">
        <v>156.2799987792969</v>
      </c>
      <c r="K850" s="2">
        <v>989</v>
      </c>
      <c r="L850" s="2">
        <v>7557.81982421875</v>
      </c>
      <c r="M850" s="2">
        <v>1.89300000667572</v>
      </c>
      <c r="N850" s="3">
        <v>2724.43994140625</v>
      </c>
      <c r="O850" s="1">
        <f t="shared" si="173"/>
        <v>-2.5050613654631348E-3</v>
      </c>
      <c r="P850" s="1">
        <f t="shared" si="161"/>
        <v>-1.0245531072724523E-3</v>
      </c>
      <c r="Q850" s="1">
        <f t="shared" si="162"/>
        <v>-2.5607310329283095E-3</v>
      </c>
      <c r="R850" s="1">
        <f t="shared" si="163"/>
        <v>-9.1238963179111066E-3</v>
      </c>
      <c r="S850" s="1">
        <f t="shared" si="164"/>
        <v>-3.7400532324871616E-3</v>
      </c>
      <c r="T850" s="1">
        <f t="shared" si="165"/>
        <v>-6.0277319816903763E-4</v>
      </c>
      <c r="U850" s="1">
        <f t="shared" si="166"/>
        <v>-6.3054354491280939E-3</v>
      </c>
      <c r="V850" s="1">
        <f t="shared" si="167"/>
        <v>-4.3326507079370913E-3</v>
      </c>
      <c r="W850" s="1">
        <f t="shared" si="168"/>
        <v>3.8405811115715949E-4</v>
      </c>
      <c r="X850" s="1">
        <f t="shared" si="169"/>
        <v>-3.6268140988139352E-3</v>
      </c>
      <c r="Y850" s="1">
        <f t="shared" si="170"/>
        <v>-6.0180703011888936E-2</v>
      </c>
      <c r="Z850" s="1">
        <f t="shared" si="171"/>
        <v>1.6103043919247995E-2</v>
      </c>
      <c r="AA850" s="24">
        <f t="shared" si="172"/>
        <v>-3.1357617896576873E-3</v>
      </c>
    </row>
    <row r="851" spans="1:27" x14ac:dyDescent="0.2">
      <c r="A851" s="18">
        <v>43243</v>
      </c>
      <c r="B851" s="1">
        <v>183.8439636230469</v>
      </c>
      <c r="C851" s="2">
        <v>96.170478820800781</v>
      </c>
      <c r="D851" s="2">
        <v>1601.859985351562</v>
      </c>
      <c r="E851" s="2">
        <v>1079.68994140625</v>
      </c>
      <c r="F851" s="2">
        <v>186.8999938964844</v>
      </c>
      <c r="G851" s="2">
        <v>344.72000122070312</v>
      </c>
      <c r="H851" s="2">
        <v>246.0487060546875</v>
      </c>
      <c r="I851" s="2">
        <v>101.0408172607422</v>
      </c>
      <c r="J851" s="2">
        <v>156.97999572753909</v>
      </c>
      <c r="K851" s="2">
        <v>973.29998779296875</v>
      </c>
      <c r="L851" s="2">
        <v>7587.33984375</v>
      </c>
      <c r="M851" s="2">
        <v>1.873000025749207</v>
      </c>
      <c r="N851" s="3">
        <v>2733.2900390625</v>
      </c>
      <c r="O851" s="1">
        <f t="shared" si="173"/>
        <v>6.4119050719630977E-3</v>
      </c>
      <c r="P851" s="1">
        <f t="shared" si="161"/>
        <v>1.1897358371576017E-2</v>
      </c>
      <c r="Q851" s="1">
        <f t="shared" si="162"/>
        <v>1.2937878222861965E-2</v>
      </c>
      <c r="R851" s="1">
        <f t="shared" si="163"/>
        <v>9.3107243130043926E-3</v>
      </c>
      <c r="S851" s="1">
        <f t="shared" si="164"/>
        <v>1.686610877723238E-2</v>
      </c>
      <c r="T851" s="1">
        <f t="shared" si="165"/>
        <v>3.9503064641462249E-2</v>
      </c>
      <c r="U851" s="1">
        <f t="shared" si="166"/>
        <v>2.0573174973759434E-2</v>
      </c>
      <c r="V851" s="1">
        <f t="shared" si="167"/>
        <v>9.670597310362794E-4</v>
      </c>
      <c r="W851" s="1">
        <f t="shared" si="168"/>
        <v>4.479120512604684E-3</v>
      </c>
      <c r="X851" s="1">
        <f t="shared" si="169"/>
        <v>-1.5874633171922392E-2</v>
      </c>
      <c r="Y851" s="1">
        <f t="shared" si="170"/>
        <v>3.9058908809461723E-3</v>
      </c>
      <c r="Z851" s="1">
        <f t="shared" si="171"/>
        <v>-1.056523024616085E-2</v>
      </c>
      <c r="AA851" s="24">
        <f t="shared" si="172"/>
        <v>3.2484098921563564E-3</v>
      </c>
    </row>
    <row r="852" spans="1:27" x14ac:dyDescent="0.2">
      <c r="A852" s="18">
        <v>43244</v>
      </c>
      <c r="B852" s="1">
        <v>183.63896179199219</v>
      </c>
      <c r="C852" s="2">
        <v>95.829315185546875</v>
      </c>
      <c r="D852" s="2">
        <v>1603.069946289062</v>
      </c>
      <c r="E852" s="2">
        <v>1079.239990234375</v>
      </c>
      <c r="F852" s="2">
        <v>185.92999267578119</v>
      </c>
      <c r="G852" s="2">
        <v>349.29000854492188</v>
      </c>
      <c r="H852" s="2">
        <v>246.19779968261719</v>
      </c>
      <c r="I852" s="2">
        <v>101.12864685058589</v>
      </c>
      <c r="J852" s="2">
        <v>156.9700012207031</v>
      </c>
      <c r="K852" s="2">
        <v>969.70001220703125</v>
      </c>
      <c r="L852" s="2">
        <v>7480.14013671875</v>
      </c>
      <c r="M852" s="2">
        <v>1.860000014305115</v>
      </c>
      <c r="N852" s="3">
        <v>2727.760009765625</v>
      </c>
      <c r="O852" s="1">
        <f t="shared" si="173"/>
        <v>-1.1150860056251544E-3</v>
      </c>
      <c r="P852" s="1">
        <f t="shared" si="161"/>
        <v>-3.5474881630735977E-3</v>
      </c>
      <c r="Q852" s="1">
        <f t="shared" si="162"/>
        <v>7.5534750138261941E-4</v>
      </c>
      <c r="R852" s="1">
        <f t="shared" si="163"/>
        <v>-4.1674109817946281E-4</v>
      </c>
      <c r="S852" s="1">
        <f t="shared" si="164"/>
        <v>-5.1899478458006243E-3</v>
      </c>
      <c r="T852" s="1">
        <f t="shared" si="165"/>
        <v>1.325715742642064E-2</v>
      </c>
      <c r="U852" s="1">
        <f t="shared" si="166"/>
        <v>6.0595168460886306E-4</v>
      </c>
      <c r="V852" s="1">
        <f t="shared" si="167"/>
        <v>8.6924860887704902E-4</v>
      </c>
      <c r="W852" s="1">
        <f t="shared" si="168"/>
        <v>-6.3667391438482213E-5</v>
      </c>
      <c r="X852" s="1">
        <f t="shared" si="169"/>
        <v>-3.6987317693291111E-3</v>
      </c>
      <c r="Y852" s="1">
        <f t="shared" si="170"/>
        <v>-1.4128760440268784E-2</v>
      </c>
      <c r="Z852" s="1">
        <f t="shared" si="171"/>
        <v>-6.9407428005197058E-3</v>
      </c>
      <c r="AA852" s="24">
        <f t="shared" si="172"/>
        <v>-2.0232134964980331E-3</v>
      </c>
    </row>
    <row r="853" spans="1:27" x14ac:dyDescent="0.2">
      <c r="A853" s="18">
        <v>43245</v>
      </c>
      <c r="B853" s="1">
        <v>184.05865478515619</v>
      </c>
      <c r="C853" s="2">
        <v>95.8780517578125</v>
      </c>
      <c r="D853" s="2">
        <v>1610.150024414062</v>
      </c>
      <c r="E853" s="2">
        <v>1075.660034179688</v>
      </c>
      <c r="F853" s="2">
        <v>184.91999816894531</v>
      </c>
      <c r="G853" s="2">
        <v>351.29000854492188</v>
      </c>
      <c r="H853" s="2">
        <v>247.77821350097659</v>
      </c>
      <c r="I853" s="2">
        <v>101.2165145874023</v>
      </c>
      <c r="J853" s="2">
        <v>157.5</v>
      </c>
      <c r="K853" s="2">
        <v>979</v>
      </c>
      <c r="L853" s="2">
        <v>7355.8798828125</v>
      </c>
      <c r="M853" s="2">
        <v>1.8530000448226931</v>
      </c>
      <c r="N853" s="3">
        <v>2721.330078125</v>
      </c>
      <c r="O853" s="1">
        <f t="shared" si="173"/>
        <v>2.2854245584300603E-3</v>
      </c>
      <c r="P853" s="1">
        <f t="shared" ref="P853:P916" si="174">(C853/C852)-1</f>
        <v>5.0857686054905926E-4</v>
      </c>
      <c r="Q853" s="1">
        <f t="shared" ref="Q853:Q916" si="175">(D853/D852)-1</f>
        <v>4.4165746737312439E-3</v>
      </c>
      <c r="R853" s="1">
        <f t="shared" ref="R853:R916" si="176">(E853/E852)-1</f>
        <v>-3.3171084161823794E-3</v>
      </c>
      <c r="S853" s="1">
        <f t="shared" ref="S853:S916" si="177">(F853/F852)-1</f>
        <v>-5.432122554842822E-3</v>
      </c>
      <c r="T853" s="1">
        <f t="shared" ref="T853:T916" si="178">(G853/G852)-1</f>
        <v>5.7259009736110311E-3</v>
      </c>
      <c r="U853" s="1">
        <f t="shared" ref="U853:U916" si="179">(H853/H852)-1</f>
        <v>6.4192849018016584E-3</v>
      </c>
      <c r="V853" s="1">
        <f t="shared" ref="V853:V916" si="180">(I853/I852)-1</f>
        <v>8.6887088429277171E-4</v>
      </c>
      <c r="W853" s="1">
        <f t="shared" ref="W853:W916" si="181">(J853/J852)-1</f>
        <v>3.376433555299041E-3</v>
      </c>
      <c r="X853" s="1">
        <f t="shared" ref="X853:X916" si="182">(K853/K852)-1</f>
        <v>9.5905823201982709E-3</v>
      </c>
      <c r="Y853" s="1">
        <f t="shared" ref="Y853:Y916" si="183">(L853/L852)-1</f>
        <v>-1.6612022186092146E-2</v>
      </c>
      <c r="Z853" s="1">
        <f t="shared" ref="Z853:Z916" si="184">(M853/M852)-1</f>
        <v>-3.7634244239708181E-3</v>
      </c>
      <c r="AA853" s="24">
        <f t="shared" ref="AA853:AA916" si="185">(N853/N852)-1</f>
        <v>-2.3572204364039617E-3</v>
      </c>
    </row>
    <row r="854" spans="1:27" x14ac:dyDescent="0.2">
      <c r="A854" s="18">
        <v>43249</v>
      </c>
      <c r="B854" s="1">
        <v>183.39497375488281</v>
      </c>
      <c r="C854" s="2">
        <v>95.536872863769531</v>
      </c>
      <c r="D854" s="2">
        <v>1612.869995117188</v>
      </c>
      <c r="E854" s="2">
        <v>1060.319946289062</v>
      </c>
      <c r="F854" s="2">
        <v>185.74000549316409</v>
      </c>
      <c r="G854" s="2">
        <v>349.73001098632812</v>
      </c>
      <c r="H854" s="2">
        <v>247.09239196777341</v>
      </c>
      <c r="I854" s="2">
        <v>100.816291809082</v>
      </c>
      <c r="J854" s="2">
        <v>155.24000549316409</v>
      </c>
      <c r="K854" s="2">
        <v>974.5</v>
      </c>
      <c r="L854" s="2">
        <v>7406.52001953125</v>
      </c>
      <c r="M854" s="2">
        <v>1.8400000333786011</v>
      </c>
      <c r="N854" s="3">
        <v>2689.860107421875</v>
      </c>
      <c r="O854" s="1">
        <f t="shared" si="173"/>
        <v>-3.6058126744872299E-3</v>
      </c>
      <c r="P854" s="1">
        <f t="shared" si="174"/>
        <v>-3.5584671130446388E-3</v>
      </c>
      <c r="Q854" s="1">
        <f t="shared" si="175"/>
        <v>1.689265386382699E-3</v>
      </c>
      <c r="R854" s="1">
        <f t="shared" si="176"/>
        <v>-1.4261093099293687E-2</v>
      </c>
      <c r="S854" s="1">
        <f t="shared" si="177"/>
        <v>4.4343896405927286E-3</v>
      </c>
      <c r="T854" s="1">
        <f t="shared" si="178"/>
        <v>-4.4407683698588496E-3</v>
      </c>
      <c r="U854" s="1">
        <f t="shared" si="179"/>
        <v>-2.7678847284952068E-3</v>
      </c>
      <c r="V854" s="1">
        <f t="shared" si="180"/>
        <v>-3.9541252724593079E-3</v>
      </c>
      <c r="W854" s="1">
        <f t="shared" si="181"/>
        <v>-1.4349171471974009E-2</v>
      </c>
      <c r="X854" s="1">
        <f t="shared" si="182"/>
        <v>-4.5965270684371617E-3</v>
      </c>
      <c r="Y854" s="1">
        <f t="shared" si="183"/>
        <v>6.8843071835735792E-3</v>
      </c>
      <c r="Z854" s="1">
        <f t="shared" si="184"/>
        <v>-7.0156563030930874E-3</v>
      </c>
      <c r="AA854" s="24">
        <f t="shared" si="185"/>
        <v>-1.1564187290653005E-2</v>
      </c>
    </row>
    <row r="855" spans="1:27" x14ac:dyDescent="0.2">
      <c r="A855" s="18">
        <v>43252</v>
      </c>
      <c r="B855" s="1">
        <v>185.6788330078125</v>
      </c>
      <c r="C855" s="2">
        <v>98.246734619140625</v>
      </c>
      <c r="D855" s="2">
        <v>1641.5400390625</v>
      </c>
      <c r="E855" s="2">
        <v>1119.5</v>
      </c>
      <c r="F855" s="2">
        <v>193.99000549316409</v>
      </c>
      <c r="G855" s="2">
        <v>359.92999267578119</v>
      </c>
      <c r="H855" s="2">
        <v>256.06796264648438</v>
      </c>
      <c r="I855" s="2">
        <v>102.17238616943359</v>
      </c>
      <c r="J855" s="2">
        <v>152.05000305175781</v>
      </c>
      <c r="K855" s="2">
        <v>1002.099975585938</v>
      </c>
      <c r="L855" s="2">
        <v>7643.4501953125</v>
      </c>
      <c r="M855" s="2">
        <v>1.8680000305175779</v>
      </c>
      <c r="N855" s="3">
        <v>2734.6201171875</v>
      </c>
      <c r="O855" s="1">
        <f t="shared" si="173"/>
        <v>1.2453227076889117E-2</v>
      </c>
      <c r="P855" s="1">
        <f t="shared" si="174"/>
        <v>2.8364564111651447E-2</v>
      </c>
      <c r="Q855" s="1">
        <f t="shared" si="175"/>
        <v>1.7775793481252578E-2</v>
      </c>
      <c r="R855" s="1">
        <f t="shared" si="176"/>
        <v>5.58133928519009E-2</v>
      </c>
      <c r="S855" s="1">
        <f t="shared" si="177"/>
        <v>4.4416925573438792E-2</v>
      </c>
      <c r="T855" s="1">
        <f t="shared" si="178"/>
        <v>2.9165302859444298E-2</v>
      </c>
      <c r="U855" s="1">
        <f t="shared" si="179"/>
        <v>3.6324755316147428E-2</v>
      </c>
      <c r="V855" s="1">
        <f t="shared" si="180"/>
        <v>1.345114302477679E-2</v>
      </c>
      <c r="W855" s="1">
        <f t="shared" si="181"/>
        <v>-2.0548842621283869E-2</v>
      </c>
      <c r="X855" s="1">
        <f t="shared" si="182"/>
        <v>2.8322191468381774E-2</v>
      </c>
      <c r="Y855" s="1">
        <f t="shared" si="183"/>
        <v>3.1989405976957652E-2</v>
      </c>
      <c r="Z855" s="1">
        <f t="shared" si="184"/>
        <v>1.521738947339224E-2</v>
      </c>
      <c r="AA855" s="24">
        <f t="shared" si="185"/>
        <v>1.6640274206871641E-2</v>
      </c>
    </row>
    <row r="856" spans="1:27" x14ac:dyDescent="0.2">
      <c r="A856" s="18">
        <v>43255</v>
      </c>
      <c r="B856" s="1">
        <v>187.2307434082031</v>
      </c>
      <c r="C856" s="2">
        <v>99.104530334472656</v>
      </c>
      <c r="D856" s="2">
        <v>1665.27001953125</v>
      </c>
      <c r="E856" s="2">
        <v>1139.2900390625</v>
      </c>
      <c r="F856" s="2">
        <v>193.2799987792969</v>
      </c>
      <c r="G856" s="2">
        <v>361.80999755859381</v>
      </c>
      <c r="H856" s="2">
        <v>263.25439453125</v>
      </c>
      <c r="I856" s="2">
        <v>102.16258239746089</v>
      </c>
      <c r="J856" s="2">
        <v>149.6499938964844</v>
      </c>
      <c r="K856" s="2">
        <v>1000.5</v>
      </c>
      <c r="L856" s="2">
        <v>7633.759765625</v>
      </c>
      <c r="M856" s="2">
        <v>1.8650000095367429</v>
      </c>
      <c r="N856" s="3">
        <v>2746.8701171875</v>
      </c>
      <c r="O856" s="1">
        <f t="shared" si="173"/>
        <v>8.3580361598099007E-3</v>
      </c>
      <c r="P856" s="1">
        <f t="shared" si="174"/>
        <v>8.731035373921836E-3</v>
      </c>
      <c r="Q856" s="1">
        <f t="shared" si="175"/>
        <v>1.4455925474898823E-2</v>
      </c>
      <c r="R856" s="1">
        <f t="shared" si="176"/>
        <v>1.7677569506476143E-2</v>
      </c>
      <c r="S856" s="1">
        <f t="shared" si="177"/>
        <v>-3.6600169790304005E-3</v>
      </c>
      <c r="T856" s="1">
        <f t="shared" si="178"/>
        <v>5.2232515240986377E-3</v>
      </c>
      <c r="U856" s="1">
        <f t="shared" si="179"/>
        <v>2.8064548998997019E-2</v>
      </c>
      <c r="V856" s="1">
        <f t="shared" si="180"/>
        <v>-9.5953244709789942E-5</v>
      </c>
      <c r="W856" s="1">
        <f t="shared" si="181"/>
        <v>-1.5784341381804845E-2</v>
      </c>
      <c r="X856" s="1">
        <f t="shared" si="182"/>
        <v>-1.5966227172118375E-3</v>
      </c>
      <c r="Y856" s="1">
        <f t="shared" si="183"/>
        <v>-1.2678083116761663E-3</v>
      </c>
      <c r="Z856" s="1">
        <f t="shared" si="184"/>
        <v>-1.6060069228177598E-3</v>
      </c>
      <c r="AA856" s="24">
        <f t="shared" si="185"/>
        <v>4.4795984359973229E-3</v>
      </c>
    </row>
    <row r="857" spans="1:27" x14ac:dyDescent="0.2">
      <c r="A857" s="18">
        <v>43256</v>
      </c>
      <c r="B857" s="1">
        <v>188.67524719238281</v>
      </c>
      <c r="C857" s="2">
        <v>99.611412048339844</v>
      </c>
      <c r="D857" s="2">
        <v>1696.349975585938</v>
      </c>
      <c r="E857" s="2">
        <v>1139.660034179688</v>
      </c>
      <c r="F857" s="2">
        <v>192.94000244140619</v>
      </c>
      <c r="G857" s="2">
        <v>365.79998779296881</v>
      </c>
      <c r="H857" s="2">
        <v>263.47314453125</v>
      </c>
      <c r="I857" s="2">
        <v>102.1038284301758</v>
      </c>
      <c r="J857" s="2">
        <v>145.7200012207031</v>
      </c>
      <c r="K857" s="2">
        <v>998.70001220703125</v>
      </c>
      <c r="L857" s="2">
        <v>7653.97998046875</v>
      </c>
      <c r="M857" s="2">
        <v>1.9029999971389771</v>
      </c>
      <c r="N857" s="3">
        <v>2748.800048828125</v>
      </c>
      <c r="O857" s="1">
        <f t="shared" si="173"/>
        <v>7.7150993361725373E-3</v>
      </c>
      <c r="P857" s="1">
        <f t="shared" si="174"/>
        <v>5.114616982255793E-3</v>
      </c>
      <c r="Q857" s="1">
        <f t="shared" si="175"/>
        <v>1.8663613522230227E-2</v>
      </c>
      <c r="R857" s="1">
        <f t="shared" si="176"/>
        <v>3.2475937162801394E-4</v>
      </c>
      <c r="S857" s="1">
        <f t="shared" si="177"/>
        <v>-1.7590870242033541E-3</v>
      </c>
      <c r="T857" s="1">
        <f t="shared" si="178"/>
        <v>1.1027860648678889E-2</v>
      </c>
      <c r="U857" s="1">
        <f t="shared" si="179"/>
        <v>8.3094529301019904E-4</v>
      </c>
      <c r="V857" s="1">
        <f t="shared" si="180"/>
        <v>-5.7510260514481715E-4</v>
      </c>
      <c r="W857" s="1">
        <f t="shared" si="181"/>
        <v>-2.6261228440141116E-2</v>
      </c>
      <c r="X857" s="1">
        <f t="shared" si="182"/>
        <v>-1.7990882488443383E-3</v>
      </c>
      <c r="Y857" s="1">
        <f t="shared" si="183"/>
        <v>2.6487884691894781E-3</v>
      </c>
      <c r="Z857" s="1">
        <f t="shared" si="184"/>
        <v>2.0375328368857915E-2</v>
      </c>
      <c r="AA857" s="24">
        <f t="shared" si="185"/>
        <v>7.0259297247043939E-4</v>
      </c>
    </row>
    <row r="858" spans="1:27" x14ac:dyDescent="0.2">
      <c r="A858" s="18">
        <v>43257</v>
      </c>
      <c r="B858" s="1">
        <v>189.32917785644531</v>
      </c>
      <c r="C858" s="2">
        <v>99.903839111328125</v>
      </c>
      <c r="D858" s="2">
        <v>1695.75</v>
      </c>
      <c r="E858" s="2">
        <v>1136.880004882812</v>
      </c>
      <c r="F858" s="2">
        <v>191.3399963378906</v>
      </c>
      <c r="G858" s="2">
        <v>367.45001220703119</v>
      </c>
      <c r="H858" s="2">
        <v>263.55258178710938</v>
      </c>
      <c r="I858" s="2">
        <v>102.49558258056641</v>
      </c>
      <c r="J858" s="2">
        <v>145.9700012207031</v>
      </c>
      <c r="K858" s="2">
        <v>1027.099975585938</v>
      </c>
      <c r="L858" s="2">
        <v>7678.240234375</v>
      </c>
      <c r="M858" s="2">
        <v>1.8999999761581421</v>
      </c>
      <c r="N858" s="3">
        <v>2772.35009765625</v>
      </c>
      <c r="O858" s="1">
        <f t="shared" si="173"/>
        <v>3.465905961663962E-3</v>
      </c>
      <c r="P858" s="1">
        <f t="shared" si="174"/>
        <v>2.9356783221421434E-3</v>
      </c>
      <c r="Q858" s="1">
        <f t="shared" si="175"/>
        <v>-3.5368620542508555E-4</v>
      </c>
      <c r="R858" s="1">
        <f t="shared" si="176"/>
        <v>-2.4393496424369721E-3</v>
      </c>
      <c r="S858" s="1">
        <f t="shared" si="177"/>
        <v>-8.292765021610804E-3</v>
      </c>
      <c r="T858" s="1">
        <f t="shared" si="178"/>
        <v>4.5107284557817096E-3</v>
      </c>
      <c r="U858" s="1">
        <f t="shared" si="179"/>
        <v>3.0150039010878871E-4</v>
      </c>
      <c r="V858" s="1">
        <f t="shared" si="180"/>
        <v>3.8368213652097971E-3</v>
      </c>
      <c r="W858" s="1">
        <f t="shared" si="181"/>
        <v>1.7156189809617306E-3</v>
      </c>
      <c r="X858" s="1">
        <f t="shared" si="182"/>
        <v>2.8436931042131075E-2</v>
      </c>
      <c r="Y858" s="1">
        <f t="shared" si="183"/>
        <v>3.1696259943396754E-3</v>
      </c>
      <c r="Z858" s="1">
        <f t="shared" si="184"/>
        <v>-1.5764692513637879E-3</v>
      </c>
      <c r="AA858" s="24">
        <f t="shared" si="185"/>
        <v>8.5673924657287959E-3</v>
      </c>
    </row>
    <row r="859" spans="1:27" x14ac:dyDescent="0.2">
      <c r="A859" s="18">
        <v>43258</v>
      </c>
      <c r="B859" s="1">
        <v>188.82167053222659</v>
      </c>
      <c r="C859" s="2">
        <v>98.334465026855469</v>
      </c>
      <c r="D859" s="2">
        <v>1689.300048828125</v>
      </c>
      <c r="E859" s="2">
        <v>1123.859985351562</v>
      </c>
      <c r="F859" s="2">
        <v>188.17999267578119</v>
      </c>
      <c r="G859" s="2">
        <v>361.39999389648438</v>
      </c>
      <c r="H859" s="2">
        <v>261.316162109375</v>
      </c>
      <c r="I859" s="2">
        <v>103.15179443359381</v>
      </c>
      <c r="J859" s="2">
        <v>145.75</v>
      </c>
      <c r="K859" s="2">
        <v>1021.5</v>
      </c>
      <c r="L859" s="2">
        <v>7624.919921875</v>
      </c>
      <c r="M859" s="2">
        <v>1.8849999904632571</v>
      </c>
      <c r="N859" s="3">
        <v>2770.3701171875</v>
      </c>
      <c r="O859" s="1">
        <f t="shared" si="173"/>
        <v>-2.6805552634022733E-3</v>
      </c>
      <c r="P859" s="1">
        <f t="shared" si="174"/>
        <v>-1.5708846611228067E-2</v>
      </c>
      <c r="Q859" s="1">
        <f t="shared" si="175"/>
        <v>-3.8035979194309677E-3</v>
      </c>
      <c r="R859" s="1">
        <f t="shared" si="176"/>
        <v>-1.1452413161749719E-2</v>
      </c>
      <c r="S859" s="1">
        <f t="shared" si="177"/>
        <v>-1.651512345871009E-2</v>
      </c>
      <c r="T859" s="1">
        <f t="shared" si="178"/>
        <v>-1.6464874430696885E-2</v>
      </c>
      <c r="U859" s="1">
        <f t="shared" si="179"/>
        <v>-8.4856678791365159E-3</v>
      </c>
      <c r="V859" s="1">
        <f t="shared" si="180"/>
        <v>6.4023427791299881E-3</v>
      </c>
      <c r="W859" s="1">
        <f t="shared" si="181"/>
        <v>-1.5071673553695986E-3</v>
      </c>
      <c r="X859" s="1">
        <f t="shared" si="182"/>
        <v>-5.4522205423510606E-3</v>
      </c>
      <c r="Y859" s="1">
        <f t="shared" si="183"/>
        <v>-6.9443402228140938E-3</v>
      </c>
      <c r="Z859" s="1">
        <f t="shared" si="184"/>
        <v>-7.8947294121631817E-3</v>
      </c>
      <c r="AA859" s="24">
        <f t="shared" si="185"/>
        <v>-7.1418846790805013E-4</v>
      </c>
    </row>
    <row r="860" spans="1:27" x14ac:dyDescent="0.2">
      <c r="A860" s="18">
        <v>43259</v>
      </c>
      <c r="B860" s="1">
        <v>187.1038513183594</v>
      </c>
      <c r="C860" s="2">
        <v>99.065528869628906</v>
      </c>
      <c r="D860" s="2">
        <v>1683.989990234375</v>
      </c>
      <c r="E860" s="2">
        <v>1120.869995117188</v>
      </c>
      <c r="F860" s="2">
        <v>189.1000061035156</v>
      </c>
      <c r="G860" s="2">
        <v>360.57000732421881</v>
      </c>
      <c r="H860" s="2">
        <v>260.69989013671881</v>
      </c>
      <c r="I860" s="2">
        <v>103.22035217285161</v>
      </c>
      <c r="J860" s="2">
        <v>150.55000305175781</v>
      </c>
      <c r="K860" s="2">
        <v>1018</v>
      </c>
      <c r="L860" s="2">
        <v>7531.97998046875</v>
      </c>
      <c r="M860" s="2">
        <v>1.879999995231628</v>
      </c>
      <c r="N860" s="3">
        <v>2779.030029296875</v>
      </c>
      <c r="O860" s="1">
        <f t="shared" si="173"/>
        <v>-9.0975744946287795E-3</v>
      </c>
      <c r="P860" s="1">
        <f t="shared" si="174"/>
        <v>7.4344619922810384E-3</v>
      </c>
      <c r="Q860" s="1">
        <f t="shared" si="175"/>
        <v>-3.1433483929830253E-3</v>
      </c>
      <c r="R860" s="1">
        <f t="shared" si="176"/>
        <v>-2.6604650698003329E-3</v>
      </c>
      <c r="S860" s="1">
        <f t="shared" si="177"/>
        <v>4.8890076710732533E-3</v>
      </c>
      <c r="T860" s="1">
        <f t="shared" si="178"/>
        <v>-2.2965871230847812E-3</v>
      </c>
      <c r="U860" s="1">
        <f t="shared" si="179"/>
        <v>-2.3583385263337142E-3</v>
      </c>
      <c r="V860" s="1">
        <f t="shared" si="180"/>
        <v>6.646296328072232E-4</v>
      </c>
      <c r="W860" s="1">
        <f t="shared" si="181"/>
        <v>3.2933125569521771E-2</v>
      </c>
      <c r="X860" s="1">
        <f t="shared" si="182"/>
        <v>-3.4263338228095463E-3</v>
      </c>
      <c r="Y860" s="1">
        <f t="shared" si="183"/>
        <v>-1.2188972783781837E-2</v>
      </c>
      <c r="Z860" s="1">
        <f t="shared" si="184"/>
        <v>-2.6525173776792421E-3</v>
      </c>
      <c r="AA860" s="24">
        <f t="shared" si="185"/>
        <v>3.1259043893263616E-3</v>
      </c>
    </row>
    <row r="861" spans="1:27" x14ac:dyDescent="0.2">
      <c r="A861" s="18">
        <v>43262</v>
      </c>
      <c r="B861" s="1">
        <v>186.6451110839844</v>
      </c>
      <c r="C861" s="2">
        <v>98.500175476074219</v>
      </c>
      <c r="D861" s="2">
        <v>1689.119995117188</v>
      </c>
      <c r="E861" s="2">
        <v>1129.989990234375</v>
      </c>
      <c r="F861" s="2">
        <v>191.53999328613281</v>
      </c>
      <c r="G861" s="2">
        <v>361.45001220703119</v>
      </c>
      <c r="H861" s="2">
        <v>259.04986572265619</v>
      </c>
      <c r="I861" s="2">
        <v>104.2487411499023</v>
      </c>
      <c r="J861" s="2">
        <v>148.6300048828125</v>
      </c>
      <c r="K861" s="2">
        <v>1028.800048828125</v>
      </c>
      <c r="L861" s="2">
        <v>6582.35986328125</v>
      </c>
      <c r="M861" s="2">
        <v>1.8680000305175779</v>
      </c>
      <c r="N861" s="3">
        <v>2782</v>
      </c>
      <c r="O861" s="1">
        <f t="shared" si="173"/>
        <v>-2.4517947179742983E-3</v>
      </c>
      <c r="P861" s="1">
        <f t="shared" si="174"/>
        <v>-5.7068629220028422E-3</v>
      </c>
      <c r="Q861" s="1">
        <f t="shared" si="175"/>
        <v>3.0463392968855807E-3</v>
      </c>
      <c r="R861" s="1">
        <f t="shared" si="176"/>
        <v>8.1365324764837155E-3</v>
      </c>
      <c r="S861" s="1">
        <f t="shared" si="177"/>
        <v>1.2903157609003735E-2</v>
      </c>
      <c r="T861" s="1">
        <f t="shared" si="178"/>
        <v>2.4405936848239662E-3</v>
      </c>
      <c r="U861" s="1">
        <f t="shared" si="179"/>
        <v>-6.3292102393955885E-3</v>
      </c>
      <c r="V861" s="1">
        <f t="shared" si="180"/>
        <v>9.9630446457745769E-3</v>
      </c>
      <c r="W861" s="1">
        <f t="shared" si="181"/>
        <v>-1.2753225705915305E-2</v>
      </c>
      <c r="X861" s="1">
        <f t="shared" si="182"/>
        <v>1.0609085292853537E-2</v>
      </c>
      <c r="Y861" s="1">
        <f t="shared" si="183"/>
        <v>-0.12607841758076488</v>
      </c>
      <c r="Z861" s="1">
        <f t="shared" si="184"/>
        <v>-6.3829599704714468E-3</v>
      </c>
      <c r="AA861" s="24">
        <f t="shared" si="185"/>
        <v>1.0687076684365859E-3</v>
      </c>
    </row>
    <row r="862" spans="1:27" x14ac:dyDescent="0.2">
      <c r="A862" s="18">
        <v>43263</v>
      </c>
      <c r="B862" s="1">
        <v>187.66993713378909</v>
      </c>
      <c r="C862" s="2">
        <v>98.753616333007812</v>
      </c>
      <c r="D862" s="2">
        <v>1698.75</v>
      </c>
      <c r="E862" s="2">
        <v>1139.319946289062</v>
      </c>
      <c r="F862" s="2">
        <v>192.3999938964844</v>
      </c>
      <c r="G862" s="2">
        <v>363.82998657226562</v>
      </c>
      <c r="H862" s="2">
        <v>260.998046875</v>
      </c>
      <c r="I862" s="2">
        <v>104.1214141845703</v>
      </c>
      <c r="J862" s="2">
        <v>150.99000549316409</v>
      </c>
      <c r="K862" s="2">
        <v>1027.599975585938</v>
      </c>
      <c r="L862" s="2">
        <v>6349.89990234375</v>
      </c>
      <c r="M862" s="2">
        <v>1.888000011444092</v>
      </c>
      <c r="N862" s="3">
        <v>2786.85009765625</v>
      </c>
      <c r="O862" s="1">
        <f t="shared" si="173"/>
        <v>5.4907736069418345E-3</v>
      </c>
      <c r="P862" s="1">
        <f t="shared" si="174"/>
        <v>2.5729990399372404E-3</v>
      </c>
      <c r="Q862" s="1">
        <f t="shared" si="175"/>
        <v>5.7011964281103999E-3</v>
      </c>
      <c r="R862" s="1">
        <f t="shared" si="176"/>
        <v>8.2566714177281231E-3</v>
      </c>
      <c r="S862" s="1">
        <f t="shared" si="177"/>
        <v>4.4899271196428003E-3</v>
      </c>
      <c r="T862" s="1">
        <f t="shared" si="178"/>
        <v>6.5845187020527884E-3</v>
      </c>
      <c r="U862" s="1">
        <f t="shared" si="179"/>
        <v>7.5204870186251771E-3</v>
      </c>
      <c r="V862" s="1">
        <f t="shared" si="180"/>
        <v>-1.2213765262538701E-3</v>
      </c>
      <c r="W862" s="1">
        <f t="shared" si="181"/>
        <v>1.5878359233132855E-2</v>
      </c>
      <c r="X862" s="1">
        <f t="shared" si="182"/>
        <v>-1.1664786015066486E-3</v>
      </c>
      <c r="Y862" s="1">
        <f t="shared" si="183"/>
        <v>-3.5315595890501927E-2</v>
      </c>
      <c r="Z862" s="1">
        <f t="shared" si="184"/>
        <v>1.0706627730071583E-2</v>
      </c>
      <c r="AA862" s="24">
        <f t="shared" si="185"/>
        <v>1.7433852107295866E-3</v>
      </c>
    </row>
    <row r="863" spans="1:27" x14ac:dyDescent="0.2">
      <c r="A863" s="18">
        <v>43264</v>
      </c>
      <c r="B863" s="1">
        <v>186.12782287597659</v>
      </c>
      <c r="C863" s="2">
        <v>98.305221557617188</v>
      </c>
      <c r="D863" s="2">
        <v>1704.859985351562</v>
      </c>
      <c r="E863" s="2">
        <v>1134.7900390625</v>
      </c>
      <c r="F863" s="2">
        <v>192.4100036621094</v>
      </c>
      <c r="G863" s="2">
        <v>379.92999267578119</v>
      </c>
      <c r="H863" s="2">
        <v>260.81918334960938</v>
      </c>
      <c r="I863" s="2">
        <v>103.50437927246089</v>
      </c>
      <c r="J863" s="2">
        <v>151.94000244140619</v>
      </c>
      <c r="K863" s="2">
        <v>1019.5</v>
      </c>
      <c r="L863" s="2">
        <v>6675.35009765625</v>
      </c>
      <c r="M863" s="2">
        <v>1.8949999809265139</v>
      </c>
      <c r="N863" s="3">
        <v>2775.6298828125</v>
      </c>
      <c r="O863" s="1">
        <f t="shared" si="173"/>
        <v>-8.2171619033107879E-3</v>
      </c>
      <c r="P863" s="1">
        <f t="shared" si="174"/>
        <v>-4.5405403066819394E-3</v>
      </c>
      <c r="Q863" s="1">
        <f t="shared" si="175"/>
        <v>3.5967537021703855E-3</v>
      </c>
      <c r="R863" s="1">
        <f t="shared" si="176"/>
        <v>-3.9759746516477845E-3</v>
      </c>
      <c r="S863" s="1">
        <f t="shared" si="177"/>
        <v>5.2025810512112969E-5</v>
      </c>
      <c r="T863" s="1">
        <f t="shared" si="178"/>
        <v>4.4251454519177447E-2</v>
      </c>
      <c r="U863" s="1">
        <f t="shared" si="179"/>
        <v>-6.8530599187310859E-4</v>
      </c>
      <c r="V863" s="1">
        <f t="shared" si="180"/>
        <v>-5.9261095994683766E-3</v>
      </c>
      <c r="W863" s="1">
        <f t="shared" si="181"/>
        <v>6.2917869639067536E-3</v>
      </c>
      <c r="X863" s="1">
        <f t="shared" si="182"/>
        <v>-7.8824209598870043E-3</v>
      </c>
      <c r="Y863" s="1">
        <f t="shared" si="183"/>
        <v>5.125280718084646E-2</v>
      </c>
      <c r="Z863" s="1">
        <f t="shared" si="184"/>
        <v>3.707610932198957E-3</v>
      </c>
      <c r="AA863" s="24">
        <f t="shared" si="185"/>
        <v>-4.0261278685875812E-3</v>
      </c>
    </row>
    <row r="864" spans="1:27" x14ac:dyDescent="0.2">
      <c r="A864" s="18">
        <v>43265</v>
      </c>
      <c r="B864" s="1">
        <v>186.2254333496094</v>
      </c>
      <c r="C864" s="2">
        <v>98.86083984375</v>
      </c>
      <c r="D864" s="2">
        <v>1723.859985351562</v>
      </c>
      <c r="E864" s="2">
        <v>1152.119995117188</v>
      </c>
      <c r="F864" s="2">
        <v>196.80999755859381</v>
      </c>
      <c r="G864" s="2">
        <v>392.8699951171875</v>
      </c>
      <c r="H864" s="2">
        <v>265.30203247070312</v>
      </c>
      <c r="I864" s="2">
        <v>103.8275985717773</v>
      </c>
      <c r="J864" s="2">
        <v>154.99000549316409</v>
      </c>
      <c r="K864" s="2">
        <v>1018.900024414062</v>
      </c>
      <c r="L864" s="2">
        <v>6456.580078125</v>
      </c>
      <c r="M864" s="2">
        <v>1.8830000162124629</v>
      </c>
      <c r="N864" s="3">
        <v>2782.489990234375</v>
      </c>
      <c r="O864" s="1">
        <f t="shared" si="173"/>
        <v>5.2442709598476966E-4</v>
      </c>
      <c r="P864" s="1">
        <f t="shared" si="174"/>
        <v>5.6519712516711618E-3</v>
      </c>
      <c r="Q864" s="1">
        <f t="shared" si="175"/>
        <v>1.1144610210369832E-2</v>
      </c>
      <c r="R864" s="1">
        <f t="shared" si="176"/>
        <v>1.5271508788537558E-2</v>
      </c>
      <c r="S864" s="1">
        <f t="shared" si="177"/>
        <v>2.2867802155501327E-2</v>
      </c>
      <c r="T864" s="1">
        <f t="shared" si="178"/>
        <v>3.4058912670389851E-2</v>
      </c>
      <c r="U864" s="1">
        <f t="shared" si="179"/>
        <v>1.7187574408914497E-2</v>
      </c>
      <c r="V864" s="1">
        <f t="shared" si="180"/>
        <v>3.1227596512179989E-3</v>
      </c>
      <c r="W864" s="1">
        <f t="shared" si="181"/>
        <v>2.0073733070618438E-2</v>
      </c>
      <c r="X864" s="1">
        <f t="shared" si="182"/>
        <v>-5.8849983907593995E-4</v>
      </c>
      <c r="Y864" s="1">
        <f t="shared" si="183"/>
        <v>-3.2772815856963233E-2</v>
      </c>
      <c r="Z864" s="1">
        <f t="shared" si="184"/>
        <v>-6.3324352690409258E-3</v>
      </c>
      <c r="AA864" s="24">
        <f t="shared" si="185"/>
        <v>2.4715497784322249E-3</v>
      </c>
    </row>
    <row r="865" spans="1:27" x14ac:dyDescent="0.2">
      <c r="A865" s="18">
        <v>43266</v>
      </c>
      <c r="B865" s="1">
        <v>184.31243896484381</v>
      </c>
      <c r="C865" s="2">
        <v>97.603385925292969</v>
      </c>
      <c r="D865" s="2">
        <v>1715.969970703125</v>
      </c>
      <c r="E865" s="2">
        <v>1152.260009765625</v>
      </c>
      <c r="F865" s="2">
        <v>195.8500061035156</v>
      </c>
      <c r="G865" s="2">
        <v>391.98001098632812</v>
      </c>
      <c r="H865" s="2">
        <v>263.66195678710938</v>
      </c>
      <c r="I865" s="2">
        <v>104.3172988891602</v>
      </c>
      <c r="J865" s="2">
        <v>155.02000427246091</v>
      </c>
      <c r="K865" s="2">
        <v>993.79998779296875</v>
      </c>
      <c r="L865" s="2">
        <v>6550.16015625</v>
      </c>
      <c r="M865" s="2">
        <v>1.888000011444092</v>
      </c>
      <c r="N865" s="3">
        <v>2779.659912109375</v>
      </c>
      <c r="O865" s="1">
        <f t="shared" si="173"/>
        <v>-1.0272465744108339E-2</v>
      </c>
      <c r="P865" s="1">
        <f t="shared" si="174"/>
        <v>-1.2719433907747879E-2</v>
      </c>
      <c r="Q865" s="1">
        <f t="shared" si="175"/>
        <v>-4.576946338729404E-3</v>
      </c>
      <c r="R865" s="1">
        <f t="shared" si="176"/>
        <v>1.2152783480057217E-4</v>
      </c>
      <c r="S865" s="1">
        <f t="shared" si="177"/>
        <v>-4.8777575681459018E-3</v>
      </c>
      <c r="T865" s="1">
        <f t="shared" si="178"/>
        <v>-2.2653400410329594E-3</v>
      </c>
      <c r="U865" s="1">
        <f t="shared" si="179"/>
        <v>-6.1819190313774364E-3</v>
      </c>
      <c r="V865" s="1">
        <f t="shared" si="180"/>
        <v>4.7164754277193577E-3</v>
      </c>
      <c r="W865" s="1">
        <f t="shared" si="181"/>
        <v>1.9355299202272747E-4</v>
      </c>
      <c r="X865" s="1">
        <f t="shared" si="182"/>
        <v>-2.4634445008996364E-2</v>
      </c>
      <c r="Y865" s="1">
        <f t="shared" si="183"/>
        <v>1.4493753193281167E-2</v>
      </c>
      <c r="Z865" s="1">
        <f t="shared" si="184"/>
        <v>2.6553346726392313E-3</v>
      </c>
      <c r="AA865" s="24">
        <f t="shared" si="185"/>
        <v>-1.0171027155291279E-3</v>
      </c>
    </row>
    <row r="866" spans="1:27" x14ac:dyDescent="0.2">
      <c r="A866" s="18">
        <v>43269</v>
      </c>
      <c r="B866" s="1">
        <v>184.21479797363281</v>
      </c>
      <c r="C866" s="2">
        <v>98.314971923828125</v>
      </c>
      <c r="D866" s="2">
        <v>1723.7900390625</v>
      </c>
      <c r="E866" s="2">
        <v>1173.4599609375</v>
      </c>
      <c r="F866" s="2">
        <v>198.30999755859381</v>
      </c>
      <c r="G866" s="2">
        <v>390.39999389648438</v>
      </c>
      <c r="H866" s="2">
        <v>263.49295043945312</v>
      </c>
      <c r="I866" s="2">
        <v>103.76882171630859</v>
      </c>
      <c r="J866" s="2">
        <v>151.69000244140619</v>
      </c>
      <c r="K866" s="2">
        <v>994.9000244140625</v>
      </c>
      <c r="L866" s="2">
        <v>6769.93994140625</v>
      </c>
      <c r="M866" s="2">
        <v>1.8830000162124629</v>
      </c>
      <c r="N866" s="3">
        <v>2773.75</v>
      </c>
      <c r="O866" s="1">
        <f t="shared" si="173"/>
        <v>-5.2975801177268522E-4</v>
      </c>
      <c r="P866" s="1">
        <f t="shared" si="174"/>
        <v>7.2905872249127146E-3</v>
      </c>
      <c r="Q866" s="1">
        <f t="shared" si="175"/>
        <v>4.557229143217878E-3</v>
      </c>
      <c r="R866" s="1">
        <f t="shared" si="176"/>
        <v>1.8398582778367256E-2</v>
      </c>
      <c r="S866" s="1">
        <f t="shared" si="177"/>
        <v>1.2560589116234144E-2</v>
      </c>
      <c r="T866" s="1">
        <f t="shared" si="178"/>
        <v>-4.0308613846609109E-3</v>
      </c>
      <c r="U866" s="1">
        <f t="shared" si="179"/>
        <v>-6.4099633377412424E-4</v>
      </c>
      <c r="V866" s="1">
        <f t="shared" si="180"/>
        <v>-5.2577777481985777E-3</v>
      </c>
      <c r="W866" s="1">
        <f t="shared" si="181"/>
        <v>-2.1481110432702288E-2</v>
      </c>
      <c r="X866" s="1">
        <f t="shared" si="182"/>
        <v>1.1068994109535435E-3</v>
      </c>
      <c r="Y866" s="1">
        <f t="shared" si="183"/>
        <v>3.3553345248595434E-2</v>
      </c>
      <c r="Z866" s="1">
        <f t="shared" si="184"/>
        <v>-2.6483025430729112E-3</v>
      </c>
      <c r="AA866" s="24">
        <f t="shared" si="185"/>
        <v>-2.1261277624751163E-3</v>
      </c>
    </row>
    <row r="867" spans="1:27" x14ac:dyDescent="0.2">
      <c r="A867" s="18">
        <v>43270</v>
      </c>
      <c r="B867" s="1">
        <v>181.2379455566406</v>
      </c>
      <c r="C867" s="2">
        <v>98.314971923828125</v>
      </c>
      <c r="D867" s="2">
        <v>1734.780029296875</v>
      </c>
      <c r="E867" s="2">
        <v>1168.06005859375</v>
      </c>
      <c r="F867" s="2">
        <v>197.49000549316409</v>
      </c>
      <c r="G867" s="2">
        <v>404.98001098632812</v>
      </c>
      <c r="H867" s="2">
        <v>258.60263061523438</v>
      </c>
      <c r="I867" s="2">
        <v>103.34767150878911</v>
      </c>
      <c r="J867" s="2">
        <v>154.5</v>
      </c>
      <c r="K867" s="2">
        <v>970.29998779296875</v>
      </c>
      <c r="L867" s="2">
        <v>6776.5498046875</v>
      </c>
      <c r="M867" s="2">
        <v>1.8980000019073491</v>
      </c>
      <c r="N867" s="3">
        <v>2762.590087890625</v>
      </c>
      <c r="O867" s="1">
        <f t="shared" si="173"/>
        <v>-1.6159681251113667E-2</v>
      </c>
      <c r="P867" s="1">
        <f t="shared" si="174"/>
        <v>0</v>
      </c>
      <c r="Q867" s="1">
        <f t="shared" si="175"/>
        <v>6.3754807635110211E-3</v>
      </c>
      <c r="R867" s="1">
        <f t="shared" si="176"/>
        <v>-4.6016928770504784E-3</v>
      </c>
      <c r="S867" s="1">
        <f t="shared" si="177"/>
        <v>-4.1349002850319394E-3</v>
      </c>
      <c r="T867" s="1">
        <f t="shared" si="178"/>
        <v>3.7346355834497524E-2</v>
      </c>
      <c r="U867" s="1">
        <f t="shared" si="179"/>
        <v>-1.8559585051754479E-2</v>
      </c>
      <c r="V867" s="1">
        <f t="shared" si="180"/>
        <v>-4.0585428315921268E-3</v>
      </c>
      <c r="W867" s="1">
        <f t="shared" si="181"/>
        <v>1.8524606192680482E-2</v>
      </c>
      <c r="X867" s="1">
        <f t="shared" si="182"/>
        <v>-2.4726139328001051E-2</v>
      </c>
      <c r="Y867" s="1">
        <f t="shared" si="183"/>
        <v>9.7635478873647763E-4</v>
      </c>
      <c r="Z867" s="1">
        <f t="shared" si="184"/>
        <v>7.9660040179170277E-3</v>
      </c>
      <c r="AA867" s="24">
        <f t="shared" si="185"/>
        <v>-4.023402292699374E-3</v>
      </c>
    </row>
    <row r="868" spans="1:27" x14ac:dyDescent="0.2">
      <c r="A868" s="18">
        <v>43271</v>
      </c>
      <c r="B868" s="1">
        <v>182.0285339355469</v>
      </c>
      <c r="C868" s="2">
        <v>99.299484252929688</v>
      </c>
      <c r="D868" s="2">
        <v>1750.079956054688</v>
      </c>
      <c r="E868" s="2">
        <v>1169.839965820312</v>
      </c>
      <c r="F868" s="2">
        <v>202</v>
      </c>
      <c r="G868" s="2">
        <v>416.760009765625</v>
      </c>
      <c r="H868" s="2">
        <v>260.729736328125</v>
      </c>
      <c r="I868" s="2">
        <v>105.57094573974609</v>
      </c>
      <c r="J868" s="2">
        <v>157.6300048828125</v>
      </c>
      <c r="K868" s="2">
        <v>967.0999755859375</v>
      </c>
      <c r="L868" s="2">
        <v>6729.740234375</v>
      </c>
      <c r="M868" s="2">
        <v>1.888000011444092</v>
      </c>
      <c r="N868" s="3">
        <v>2767.320068359375</v>
      </c>
      <c r="O868" s="1">
        <f t="shared" si="173"/>
        <v>4.3621570332754711E-3</v>
      </c>
      <c r="P868" s="1">
        <f t="shared" si="174"/>
        <v>1.0013859637414413E-2</v>
      </c>
      <c r="Q868" s="1">
        <f t="shared" si="175"/>
        <v>8.8195197658658131E-3</v>
      </c>
      <c r="R868" s="1">
        <f t="shared" si="176"/>
        <v>1.5238148188243539E-3</v>
      </c>
      <c r="S868" s="1">
        <f t="shared" si="177"/>
        <v>2.2836570871390238E-2</v>
      </c>
      <c r="T868" s="1">
        <f t="shared" si="178"/>
        <v>2.9087852387100988E-2</v>
      </c>
      <c r="U868" s="1">
        <f t="shared" si="179"/>
        <v>8.2253831209300188E-3</v>
      </c>
      <c r="V868" s="1">
        <f t="shared" si="180"/>
        <v>2.1512572063782986E-2</v>
      </c>
      <c r="W868" s="1">
        <f t="shared" si="181"/>
        <v>2.0258931280339842E-2</v>
      </c>
      <c r="X868" s="1">
        <f t="shared" si="182"/>
        <v>-3.2979617100789005E-3</v>
      </c>
      <c r="Y868" s="1">
        <f t="shared" si="183"/>
        <v>-6.9075815365690074E-3</v>
      </c>
      <c r="Z868" s="1">
        <f t="shared" si="184"/>
        <v>-5.2686988689187864E-3</v>
      </c>
      <c r="AA868" s="24">
        <f t="shared" si="185"/>
        <v>1.7121542893689945E-3</v>
      </c>
    </row>
    <row r="869" spans="1:27" x14ac:dyDescent="0.2">
      <c r="A869" s="18">
        <v>43272</v>
      </c>
      <c r="B869" s="1">
        <v>181.0134582519531</v>
      </c>
      <c r="C869" s="2">
        <v>98.587905883789062</v>
      </c>
      <c r="D869" s="2">
        <v>1730.219970703125</v>
      </c>
      <c r="E869" s="2">
        <v>1157.660034179688</v>
      </c>
      <c r="F869" s="2">
        <v>201.5</v>
      </c>
      <c r="G869" s="2">
        <v>415.44000244140619</v>
      </c>
      <c r="H869" s="2">
        <v>255.56105041503909</v>
      </c>
      <c r="I869" s="2">
        <v>105.35546875</v>
      </c>
      <c r="J869" s="2">
        <v>156.57000732421881</v>
      </c>
      <c r="K869" s="2">
        <v>955.5</v>
      </c>
      <c r="L869" s="2">
        <v>6083.68994140625</v>
      </c>
      <c r="M869" s="2">
        <v>1.889999985694885</v>
      </c>
      <c r="N869" s="3">
        <v>2749.760009765625</v>
      </c>
      <c r="O869" s="1">
        <f t="shared" si="173"/>
        <v>-5.5764646434675047E-3</v>
      </c>
      <c r="P869" s="1">
        <f t="shared" si="174"/>
        <v>-7.1659825274432709E-3</v>
      </c>
      <c r="Q869" s="1">
        <f t="shared" si="175"/>
        <v>-1.1348044575251626E-2</v>
      </c>
      <c r="R869" s="1">
        <f t="shared" si="176"/>
        <v>-1.0411622099167461E-2</v>
      </c>
      <c r="S869" s="1">
        <f t="shared" si="177"/>
        <v>-2.4752475247524774E-3</v>
      </c>
      <c r="T869" s="1">
        <f t="shared" si="178"/>
        <v>-3.1673080268933562E-3</v>
      </c>
      <c r="U869" s="1">
        <f t="shared" si="179"/>
        <v>-1.9823921835218639E-2</v>
      </c>
      <c r="V869" s="1">
        <f t="shared" si="180"/>
        <v>-2.041063364889073E-3</v>
      </c>
      <c r="W869" s="1">
        <f t="shared" si="181"/>
        <v>-6.7245925633366843E-3</v>
      </c>
      <c r="X869" s="1">
        <f t="shared" si="182"/>
        <v>-1.1994598158178493E-2</v>
      </c>
      <c r="Y869" s="1">
        <f t="shared" si="183"/>
        <v>-9.5999291275579157E-2</v>
      </c>
      <c r="Z869" s="1">
        <f t="shared" si="184"/>
        <v>1.0593083891261568E-3</v>
      </c>
      <c r="AA869" s="24">
        <f t="shared" si="185"/>
        <v>-6.3455105155799663E-3</v>
      </c>
    </row>
    <row r="870" spans="1:27" x14ac:dyDescent="0.2">
      <c r="A870" s="18">
        <v>43273</v>
      </c>
      <c r="B870" s="1">
        <v>180.48638916015619</v>
      </c>
      <c r="C870" s="2">
        <v>97.876327514648438</v>
      </c>
      <c r="D870" s="2">
        <v>1715.670043945312</v>
      </c>
      <c r="E870" s="2">
        <v>1155.47998046875</v>
      </c>
      <c r="F870" s="2">
        <v>201.74000549316409</v>
      </c>
      <c r="G870" s="2">
        <v>411.08999633789062</v>
      </c>
      <c r="H870" s="2">
        <v>249.43815612792969</v>
      </c>
      <c r="I870" s="2">
        <v>104.5425567626953</v>
      </c>
      <c r="J870" s="2">
        <v>159.19000244140619</v>
      </c>
      <c r="K870" s="2">
        <v>956.29998779296875</v>
      </c>
      <c r="L870" s="2">
        <v>6162.47998046875</v>
      </c>
      <c r="M870" s="2">
        <v>1.870000004768372</v>
      </c>
      <c r="N870" s="3">
        <v>2754.8798828125</v>
      </c>
      <c r="O870" s="1">
        <f t="shared" si="173"/>
        <v>-2.9117674281614603E-3</v>
      </c>
      <c r="P870" s="1">
        <f t="shared" si="174"/>
        <v>-7.2177044715748817E-3</v>
      </c>
      <c r="Q870" s="1">
        <f t="shared" si="175"/>
        <v>-8.4092930402948074E-3</v>
      </c>
      <c r="R870" s="1">
        <f t="shared" si="176"/>
        <v>-1.8831553708102966E-3</v>
      </c>
      <c r="S870" s="1">
        <f t="shared" si="177"/>
        <v>1.1910942588788664E-3</v>
      </c>
      <c r="T870" s="1">
        <f t="shared" si="178"/>
        <v>-1.0470840742229925E-2</v>
      </c>
      <c r="U870" s="1">
        <f t="shared" si="179"/>
        <v>-2.3958636408661027E-2</v>
      </c>
      <c r="V870" s="1">
        <f t="shared" si="180"/>
        <v>-7.7158973990584245E-3</v>
      </c>
      <c r="W870" s="1">
        <f t="shared" si="181"/>
        <v>1.6733697353427335E-2</v>
      </c>
      <c r="X870" s="1">
        <f t="shared" si="182"/>
        <v>8.3724520457217899E-4</v>
      </c>
      <c r="Y870" s="1">
        <f t="shared" si="183"/>
        <v>1.2951028047344604E-2</v>
      </c>
      <c r="Z870" s="1">
        <f t="shared" si="184"/>
        <v>-1.0582000570312E-2</v>
      </c>
      <c r="AA870" s="24">
        <f t="shared" si="185"/>
        <v>1.8619345065358228E-3</v>
      </c>
    </row>
    <row r="871" spans="1:27" x14ac:dyDescent="0.2">
      <c r="A871" s="18">
        <v>43276</v>
      </c>
      <c r="B871" s="1">
        <v>177.8023376464844</v>
      </c>
      <c r="C871" s="2">
        <v>95.907302856445312</v>
      </c>
      <c r="D871" s="2">
        <v>1663.150024414062</v>
      </c>
      <c r="E871" s="2">
        <v>1124.81005859375</v>
      </c>
      <c r="F871" s="2">
        <v>196.3500061035156</v>
      </c>
      <c r="G871" s="2">
        <v>384.48001098632812</v>
      </c>
      <c r="H871" s="2">
        <v>237.67942810058591</v>
      </c>
      <c r="I871" s="2">
        <v>103.05385589599609</v>
      </c>
      <c r="J871" s="2">
        <v>154.75999450683591</v>
      </c>
      <c r="K871" s="2">
        <v>945.29998779296875</v>
      </c>
      <c r="L871" s="2">
        <v>6093.669921875</v>
      </c>
      <c r="M871" s="2">
        <v>1.8530000448226931</v>
      </c>
      <c r="N871" s="3">
        <v>2717.070068359375</v>
      </c>
      <c r="O871" s="1">
        <f t="shared" si="173"/>
        <v>-1.487121287184745E-2</v>
      </c>
      <c r="P871" s="1">
        <f t="shared" si="174"/>
        <v>-2.0117475882086344E-2</v>
      </c>
      <c r="Q871" s="1">
        <f t="shared" si="175"/>
        <v>-3.0611958118984428E-2</v>
      </c>
      <c r="R871" s="1">
        <f t="shared" si="176"/>
        <v>-2.6543014499098461E-2</v>
      </c>
      <c r="S871" s="1">
        <f t="shared" si="177"/>
        <v>-2.671755349898175E-2</v>
      </c>
      <c r="T871" s="1">
        <f t="shared" si="178"/>
        <v>-6.4730315961497475E-2</v>
      </c>
      <c r="U871" s="1">
        <f t="shared" si="179"/>
        <v>-4.7140855312100105E-2</v>
      </c>
      <c r="V871" s="1">
        <f t="shared" si="180"/>
        <v>-1.4240142127750488E-2</v>
      </c>
      <c r="W871" s="1">
        <f t="shared" si="181"/>
        <v>-2.782843059633E-2</v>
      </c>
      <c r="X871" s="1">
        <f t="shared" si="182"/>
        <v>-1.1502666674070294E-2</v>
      </c>
      <c r="Y871" s="1">
        <f t="shared" si="183"/>
        <v>-1.1165968702833151E-2</v>
      </c>
      <c r="Z871" s="1">
        <f t="shared" si="184"/>
        <v>-9.0908876483049017E-3</v>
      </c>
      <c r="AA871" s="24">
        <f t="shared" si="185"/>
        <v>-1.3724668973416176E-2</v>
      </c>
    </row>
    <row r="872" spans="1:27" x14ac:dyDescent="0.2">
      <c r="A872" s="18">
        <v>43277</v>
      </c>
      <c r="B872" s="1">
        <v>180.00816345214841</v>
      </c>
      <c r="C872" s="2">
        <v>96.579887390136719</v>
      </c>
      <c r="D872" s="2">
        <v>1691.089965820312</v>
      </c>
      <c r="E872" s="2">
        <v>1118.4599609375</v>
      </c>
      <c r="F872" s="2">
        <v>199</v>
      </c>
      <c r="G872" s="2">
        <v>399.3900146484375</v>
      </c>
      <c r="H872" s="2">
        <v>240.5321350097656</v>
      </c>
      <c r="I872" s="2">
        <v>103.17138671875</v>
      </c>
      <c r="J872" s="2">
        <v>151.5</v>
      </c>
      <c r="K872" s="2">
        <v>964.5999755859375</v>
      </c>
      <c r="L872" s="2">
        <v>6157.1298828125</v>
      </c>
      <c r="M872" s="2">
        <v>1.89300000667572</v>
      </c>
      <c r="N872" s="3">
        <v>2723.06005859375</v>
      </c>
      <c r="O872" s="1">
        <f t="shared" si="173"/>
        <v>1.2406056269348653E-2</v>
      </c>
      <c r="P872" s="1">
        <f t="shared" si="174"/>
        <v>7.0128604773520564E-3</v>
      </c>
      <c r="Q872" s="1">
        <f t="shared" si="175"/>
        <v>1.6799411355625349E-2</v>
      </c>
      <c r="R872" s="1">
        <f t="shared" si="176"/>
        <v>-5.6454844155545691E-3</v>
      </c>
      <c r="S872" s="1">
        <f t="shared" si="177"/>
        <v>1.3496276109547622E-2</v>
      </c>
      <c r="T872" s="1">
        <f t="shared" si="178"/>
        <v>3.8779658853681065E-2</v>
      </c>
      <c r="U872" s="1">
        <f t="shared" si="179"/>
        <v>1.2002329911246834E-2</v>
      </c>
      <c r="V872" s="1">
        <f t="shared" si="180"/>
        <v>1.1404796233196457E-3</v>
      </c>
      <c r="W872" s="1">
        <f t="shared" si="181"/>
        <v>-2.1064839897573906E-2</v>
      </c>
      <c r="X872" s="1">
        <f t="shared" si="182"/>
        <v>2.0416786250076369E-2</v>
      </c>
      <c r="Y872" s="1">
        <f t="shared" si="183"/>
        <v>1.0414079159373646E-2</v>
      </c>
      <c r="Z872" s="1">
        <f t="shared" si="184"/>
        <v>2.1586595189129865E-2</v>
      </c>
      <c r="AA872" s="24">
        <f t="shared" si="185"/>
        <v>2.2045770199778936E-3</v>
      </c>
    </row>
    <row r="873" spans="1:27" x14ac:dyDescent="0.2">
      <c r="A873" s="18">
        <v>43278</v>
      </c>
      <c r="B873" s="1">
        <v>179.74462890625</v>
      </c>
      <c r="C873" s="2">
        <v>95.078750610351562</v>
      </c>
      <c r="D873" s="2">
        <v>1660.510009765625</v>
      </c>
      <c r="E873" s="2">
        <v>1103.97998046875</v>
      </c>
      <c r="F873" s="2">
        <v>195.8399963378906</v>
      </c>
      <c r="G873" s="2">
        <v>390.3900146484375</v>
      </c>
      <c r="H873" s="2">
        <v>234.2998962402344</v>
      </c>
      <c r="I873" s="2">
        <v>102.035270690918</v>
      </c>
      <c r="J873" s="2">
        <v>147.5</v>
      </c>
      <c r="K873" s="2">
        <v>953.79998779296875</v>
      </c>
      <c r="L873" s="2">
        <v>5903.43994140625</v>
      </c>
      <c r="M873" s="2">
        <v>1.879999995231628</v>
      </c>
      <c r="N873" s="3">
        <v>2699.6298828125</v>
      </c>
      <c r="O873" s="1">
        <f t="shared" si="173"/>
        <v>-1.4640144138154954E-3</v>
      </c>
      <c r="P873" s="1">
        <f t="shared" si="174"/>
        <v>-1.5542954339150095E-2</v>
      </c>
      <c r="Q873" s="1">
        <f t="shared" si="175"/>
        <v>-1.8082985927867723E-2</v>
      </c>
      <c r="R873" s="1">
        <f t="shared" si="176"/>
        <v>-1.2946355680549138E-2</v>
      </c>
      <c r="S873" s="1">
        <f t="shared" si="177"/>
        <v>-1.5879415387484386E-2</v>
      </c>
      <c r="T873" s="1">
        <f t="shared" si="178"/>
        <v>-2.2534364079988878E-2</v>
      </c>
      <c r="U873" s="1">
        <f t="shared" si="179"/>
        <v>-2.5910212659435938E-2</v>
      </c>
      <c r="V873" s="1">
        <f t="shared" si="180"/>
        <v>-1.1011929411485988E-2</v>
      </c>
      <c r="W873" s="1">
        <f t="shared" si="181"/>
        <v>-2.6402640264026389E-2</v>
      </c>
      <c r="X873" s="1">
        <f t="shared" si="182"/>
        <v>-1.1196338447353127E-2</v>
      </c>
      <c r="Y873" s="1">
        <f t="shared" si="183"/>
        <v>-4.1202629509963784E-2</v>
      </c>
      <c r="Z873" s="1">
        <f t="shared" si="184"/>
        <v>-6.8674122547528471E-3</v>
      </c>
      <c r="AA873" s="24">
        <f t="shared" si="185"/>
        <v>-8.604355128821406E-3</v>
      </c>
    </row>
    <row r="874" spans="1:27" x14ac:dyDescent="0.2">
      <c r="A874" s="18">
        <v>43279</v>
      </c>
      <c r="B874" s="1">
        <v>181.05250549316409</v>
      </c>
      <c r="C874" s="2">
        <v>96.1412353515625</v>
      </c>
      <c r="D874" s="2">
        <v>1701.449951171875</v>
      </c>
      <c r="E874" s="2">
        <v>1114.219970703125</v>
      </c>
      <c r="F874" s="2">
        <v>196.22999572753909</v>
      </c>
      <c r="G874" s="2">
        <v>395.42001342773438</v>
      </c>
      <c r="H874" s="2">
        <v>239.40895080566409</v>
      </c>
      <c r="I874" s="2">
        <v>100.9676895141602</v>
      </c>
      <c r="J874" s="2">
        <v>147.5899963378906</v>
      </c>
      <c r="K874" s="2">
        <v>938.29998779296875</v>
      </c>
      <c r="L874" s="2">
        <v>6218.2998046875</v>
      </c>
      <c r="M874" s="2">
        <v>1.879999995231628</v>
      </c>
      <c r="N874" s="3">
        <v>2716.31005859375</v>
      </c>
      <c r="O874" s="1">
        <f t="shared" si="173"/>
        <v>7.2763041370000892E-3</v>
      </c>
      <c r="P874" s="1">
        <f t="shared" si="174"/>
        <v>1.1174786525805169E-2</v>
      </c>
      <c r="Q874" s="1">
        <f t="shared" si="175"/>
        <v>2.4655040418593233E-2</v>
      </c>
      <c r="R874" s="1">
        <f t="shared" si="176"/>
        <v>9.2755216720752376E-3</v>
      </c>
      <c r="S874" s="1">
        <f t="shared" si="177"/>
        <v>1.9914184892835252E-3</v>
      </c>
      <c r="T874" s="1">
        <f t="shared" si="178"/>
        <v>1.288454773574732E-2</v>
      </c>
      <c r="U874" s="1">
        <f t="shared" si="179"/>
        <v>2.1805620264514491E-2</v>
      </c>
      <c r="V874" s="1">
        <f t="shared" si="180"/>
        <v>-1.0462864159900942E-2</v>
      </c>
      <c r="W874" s="1">
        <f t="shared" si="181"/>
        <v>6.1014466366504649E-4</v>
      </c>
      <c r="X874" s="1">
        <f t="shared" si="182"/>
        <v>-1.6250786536353368E-2</v>
      </c>
      <c r="Y874" s="1">
        <f t="shared" si="183"/>
        <v>5.3334982045442514E-2</v>
      </c>
      <c r="Z874" s="1">
        <f t="shared" si="184"/>
        <v>0</v>
      </c>
      <c r="AA874" s="24">
        <f t="shared" si="185"/>
        <v>6.1786898594677897E-3</v>
      </c>
    </row>
    <row r="875" spans="1:27" x14ac:dyDescent="0.2">
      <c r="A875" s="18">
        <v>43280</v>
      </c>
      <c r="B875" s="1">
        <v>180.6718444824219</v>
      </c>
      <c r="C875" s="2">
        <v>96.121749877929688</v>
      </c>
      <c r="D875" s="2">
        <v>1699.800048828125</v>
      </c>
      <c r="E875" s="2">
        <v>1115.650024414062</v>
      </c>
      <c r="F875" s="2">
        <v>194.32000732421881</v>
      </c>
      <c r="G875" s="2">
        <v>391.42999267578119</v>
      </c>
      <c r="H875" s="2">
        <v>235.47279357910159</v>
      </c>
      <c r="I875" s="2">
        <v>100.4877853393555</v>
      </c>
      <c r="J875" s="2">
        <v>169.96000671386719</v>
      </c>
      <c r="K875" s="2">
        <v>958.29998779296875</v>
      </c>
      <c r="L875" s="2">
        <v>6404</v>
      </c>
      <c r="M875" s="2">
        <v>1.879999995231628</v>
      </c>
      <c r="N875" s="3">
        <v>2718.3701171875</v>
      </c>
      <c r="O875" s="1">
        <f t="shared" si="173"/>
        <v>-2.102489604909441E-3</v>
      </c>
      <c r="P875" s="1">
        <f t="shared" si="174"/>
        <v>-2.0267550714903049E-4</v>
      </c>
      <c r="Q875" s="1">
        <f t="shared" si="175"/>
        <v>-9.6970371806326394E-4</v>
      </c>
      <c r="R875" s="1">
        <f t="shared" si="176"/>
        <v>1.2834572602702377E-3</v>
      </c>
      <c r="S875" s="1">
        <f t="shared" si="177"/>
        <v>-9.7334171375729195E-3</v>
      </c>
      <c r="T875" s="1">
        <f t="shared" si="178"/>
        <v>-1.009058878271063E-2</v>
      </c>
      <c r="U875" s="1">
        <f t="shared" si="179"/>
        <v>-1.6441144799793195E-2</v>
      </c>
      <c r="V875" s="1">
        <f t="shared" si="180"/>
        <v>-4.7530470105230371E-3</v>
      </c>
      <c r="W875" s="1">
        <f t="shared" si="181"/>
        <v>0.15156860851709064</v>
      </c>
      <c r="X875" s="1">
        <f t="shared" si="182"/>
        <v>2.1315144687407583E-2</v>
      </c>
      <c r="Y875" s="1">
        <f t="shared" si="183"/>
        <v>2.9863499854496434E-2</v>
      </c>
      <c r="Z875" s="1">
        <f t="shared" si="184"/>
        <v>0</v>
      </c>
      <c r="AA875" s="24">
        <f t="shared" si="185"/>
        <v>7.5840333000010141E-4</v>
      </c>
    </row>
    <row r="876" spans="1:27" x14ac:dyDescent="0.2">
      <c r="A876" s="18">
        <v>43283</v>
      </c>
      <c r="B876" s="1">
        <v>182.69221496582031</v>
      </c>
      <c r="C876" s="2">
        <v>97.486419677734375</v>
      </c>
      <c r="D876" s="2">
        <v>1713.780029296875</v>
      </c>
      <c r="E876" s="2">
        <v>1127.4599609375</v>
      </c>
      <c r="F876" s="2">
        <v>197.36000061035159</v>
      </c>
      <c r="G876" s="2">
        <v>398.17999267578119</v>
      </c>
      <c r="H876" s="2">
        <v>240.7806091308594</v>
      </c>
      <c r="I876" s="2">
        <v>101.0656433105469</v>
      </c>
      <c r="J876" s="2">
        <v>169.61000061035159</v>
      </c>
      <c r="K876" s="2">
        <v>941.79998779296875</v>
      </c>
      <c r="L876" s="2">
        <v>6529.58984375</v>
      </c>
      <c r="M876" s="2">
        <v>1.8949999809265139</v>
      </c>
      <c r="N876" s="3">
        <v>2726.7099609375</v>
      </c>
      <c r="O876" s="1">
        <f t="shared" si="173"/>
        <v>1.1182541968209003E-2</v>
      </c>
      <c r="P876" s="1">
        <f t="shared" si="174"/>
        <v>1.4197304996400373E-2</v>
      </c>
      <c r="Q876" s="1">
        <f t="shared" si="175"/>
        <v>8.2244852730697371E-3</v>
      </c>
      <c r="R876" s="1">
        <f t="shared" si="176"/>
        <v>1.0585700053778568E-2</v>
      </c>
      <c r="S876" s="1">
        <f t="shared" si="177"/>
        <v>1.5644262924818797E-2</v>
      </c>
      <c r="T876" s="1">
        <f t="shared" si="178"/>
        <v>1.7244462934119076E-2</v>
      </c>
      <c r="U876" s="1">
        <f t="shared" si="179"/>
        <v>2.2541098999510512E-2</v>
      </c>
      <c r="V876" s="1">
        <f t="shared" si="180"/>
        <v>5.7505294722133282E-3</v>
      </c>
      <c r="W876" s="1">
        <f t="shared" si="181"/>
        <v>-2.0593439026208582E-3</v>
      </c>
      <c r="X876" s="1">
        <f t="shared" si="182"/>
        <v>-1.7217990410289596E-2</v>
      </c>
      <c r="Y876" s="1">
        <f t="shared" si="183"/>
        <v>1.9611156113366723E-2</v>
      </c>
      <c r="Z876" s="1">
        <f t="shared" si="184"/>
        <v>7.9787158153890037E-3</v>
      </c>
      <c r="AA876" s="24">
        <f t="shared" si="185"/>
        <v>3.0679574121528219E-3</v>
      </c>
    </row>
    <row r="877" spans="1:27" x14ac:dyDescent="0.2">
      <c r="A877" s="18">
        <v>43286</v>
      </c>
      <c r="B877" s="1">
        <v>180.95489501953119</v>
      </c>
      <c r="C877" s="2">
        <v>97.242729187011719</v>
      </c>
      <c r="D877" s="2">
        <v>1699.72998046875</v>
      </c>
      <c r="E877" s="2">
        <v>1124.27001953125</v>
      </c>
      <c r="F877" s="2">
        <v>198.44999694824219</v>
      </c>
      <c r="G877" s="2">
        <v>398.3900146484375</v>
      </c>
      <c r="H877" s="2">
        <v>241.2676696777344</v>
      </c>
      <c r="I877" s="2">
        <v>101.3496780395508</v>
      </c>
      <c r="J877" s="2">
        <v>169.49000549316409</v>
      </c>
      <c r="K877" s="2">
        <v>950.0999755859375</v>
      </c>
      <c r="L877" s="2">
        <v>6673.5</v>
      </c>
      <c r="M877" s="2">
        <v>1.9099999666213989</v>
      </c>
      <c r="N877" s="3">
        <v>2736.610107421875</v>
      </c>
      <c r="O877" s="1">
        <f t="shared" si="173"/>
        <v>-9.5095455852574062E-3</v>
      </c>
      <c r="P877" s="1">
        <f t="shared" si="174"/>
        <v>-2.4997378253118763E-3</v>
      </c>
      <c r="Q877" s="1">
        <f t="shared" si="175"/>
        <v>-8.1982801689487461E-3</v>
      </c>
      <c r="R877" s="1">
        <f t="shared" si="176"/>
        <v>-2.8293167977313516E-3</v>
      </c>
      <c r="S877" s="1">
        <f t="shared" si="177"/>
        <v>5.5228837379392992E-3</v>
      </c>
      <c r="T877" s="1">
        <f t="shared" si="178"/>
        <v>5.2745486091598792E-4</v>
      </c>
      <c r="U877" s="1">
        <f t="shared" si="179"/>
        <v>2.0228395826107359E-3</v>
      </c>
      <c r="V877" s="1">
        <f t="shared" si="180"/>
        <v>2.8103984667779969E-3</v>
      </c>
      <c r="W877" s="1">
        <f t="shared" si="181"/>
        <v>-7.074766626713469E-4</v>
      </c>
      <c r="X877" s="1">
        <f t="shared" si="182"/>
        <v>8.8128985990105768E-3</v>
      </c>
      <c r="Y877" s="1">
        <f t="shared" si="183"/>
        <v>2.2039693103809377E-2</v>
      </c>
      <c r="Z877" s="1">
        <f t="shared" si="184"/>
        <v>7.9155598131199767E-3</v>
      </c>
      <c r="AA877" s="24">
        <f t="shared" si="185"/>
        <v>3.6308029186100654E-3</v>
      </c>
    </row>
    <row r="878" spans="1:27" x14ac:dyDescent="0.2">
      <c r="A878" s="18">
        <v>43287</v>
      </c>
      <c r="B878" s="1">
        <v>183.46327209472659</v>
      </c>
      <c r="C878" s="2">
        <v>98.607406616210938</v>
      </c>
      <c r="D878" s="2">
        <v>1710.630004882812</v>
      </c>
      <c r="E878" s="2">
        <v>1140.170043945312</v>
      </c>
      <c r="F878" s="2">
        <v>203.22999572753909</v>
      </c>
      <c r="G878" s="2">
        <v>408.25</v>
      </c>
      <c r="H878" s="2">
        <v>245.83998107910159</v>
      </c>
      <c r="I878" s="2">
        <v>103.05385589599609</v>
      </c>
      <c r="J878" s="2">
        <v>173.44999694824219</v>
      </c>
      <c r="K878" s="2">
        <v>955</v>
      </c>
      <c r="L878" s="2">
        <v>6856.93017578125</v>
      </c>
      <c r="M878" s="2">
        <v>1.904999971389771</v>
      </c>
      <c r="N878" s="3">
        <v>2759.820068359375</v>
      </c>
      <c r="O878" s="1">
        <f t="shared" si="173"/>
        <v>1.3861891246018221E-2</v>
      </c>
      <c r="P878" s="1">
        <f t="shared" si="174"/>
        <v>1.4033722013033545E-2</v>
      </c>
      <c r="Q878" s="1">
        <f t="shared" si="175"/>
        <v>6.4127976439269929E-3</v>
      </c>
      <c r="R878" s="1">
        <f t="shared" si="176"/>
        <v>1.4142531720886087E-2</v>
      </c>
      <c r="S878" s="1">
        <f t="shared" si="177"/>
        <v>2.4086665924936135E-2</v>
      </c>
      <c r="T878" s="1">
        <f t="shared" si="178"/>
        <v>2.4749579530158439E-2</v>
      </c>
      <c r="U878" s="1">
        <f t="shared" si="179"/>
        <v>1.8951198092452604E-2</v>
      </c>
      <c r="V878" s="1">
        <f t="shared" si="180"/>
        <v>1.6814832463308393E-2</v>
      </c>
      <c r="W878" s="1">
        <f t="shared" si="181"/>
        <v>2.3364159105168092E-2</v>
      </c>
      <c r="X878" s="1">
        <f t="shared" si="182"/>
        <v>5.1573776865330156E-3</v>
      </c>
      <c r="Y878" s="1">
        <f t="shared" si="183"/>
        <v>2.748635285551071E-2</v>
      </c>
      <c r="Z878" s="1">
        <f t="shared" si="184"/>
        <v>-2.6177985963384831E-3</v>
      </c>
      <c r="AA878" s="24">
        <f t="shared" si="185"/>
        <v>8.4812815952675091E-3</v>
      </c>
    </row>
    <row r="879" spans="1:27" x14ac:dyDescent="0.2">
      <c r="A879" s="18">
        <v>43290</v>
      </c>
      <c r="B879" s="1">
        <v>186.0107116699219</v>
      </c>
      <c r="C879" s="2">
        <v>99.279983520507812</v>
      </c>
      <c r="D879" s="2">
        <v>1739.02001953125</v>
      </c>
      <c r="E879" s="2">
        <v>1154.050048828125</v>
      </c>
      <c r="F879" s="2">
        <v>204.74000549316409</v>
      </c>
      <c r="G879" s="2">
        <v>418.97000122070312</v>
      </c>
      <c r="H879" s="2">
        <v>247.74839782714841</v>
      </c>
      <c r="I879" s="2">
        <v>103.54356384277339</v>
      </c>
      <c r="J879" s="2">
        <v>174.1600036621094</v>
      </c>
      <c r="K879" s="2">
        <v>962.0999755859375</v>
      </c>
      <c r="L879" s="2">
        <v>6329.9501953125</v>
      </c>
      <c r="M879" s="2">
        <v>1.9149999618530269</v>
      </c>
      <c r="N879" s="3">
        <v>2784.169921875</v>
      </c>
      <c r="O879" s="1">
        <f t="shared" si="173"/>
        <v>1.3885283665277637E-2</v>
      </c>
      <c r="P879" s="1">
        <f t="shared" si="174"/>
        <v>6.8207544177143475E-3</v>
      </c>
      <c r="Q879" s="1">
        <f t="shared" si="175"/>
        <v>1.6596233298493246E-2</v>
      </c>
      <c r="R879" s="1">
        <f t="shared" si="176"/>
        <v>1.2173627044948621E-2</v>
      </c>
      <c r="S879" s="1">
        <f t="shared" si="177"/>
        <v>7.4300536208709023E-3</v>
      </c>
      <c r="T879" s="1">
        <f t="shared" si="178"/>
        <v>2.6258423075818937E-2</v>
      </c>
      <c r="U879" s="1">
        <f t="shared" si="179"/>
        <v>7.7628412582442241E-3</v>
      </c>
      <c r="V879" s="1">
        <f t="shared" si="180"/>
        <v>4.7519614139575062E-3</v>
      </c>
      <c r="W879" s="1">
        <f t="shared" si="181"/>
        <v>4.0934374537873186E-3</v>
      </c>
      <c r="X879" s="1">
        <f t="shared" si="182"/>
        <v>7.4345294093587366E-3</v>
      </c>
      <c r="Y879" s="1">
        <f t="shared" si="183"/>
        <v>-7.6853630846358767E-2</v>
      </c>
      <c r="Z879" s="1">
        <f t="shared" si="184"/>
        <v>5.249338904693257E-3</v>
      </c>
      <c r="AA879" s="24">
        <f t="shared" si="185"/>
        <v>8.8229858876633926E-3</v>
      </c>
    </row>
    <row r="880" spans="1:27" x14ac:dyDescent="0.2">
      <c r="A880" s="18">
        <v>43291</v>
      </c>
      <c r="B880" s="1">
        <v>185.7862548828125</v>
      </c>
      <c r="C880" s="2">
        <v>99.543167114257812</v>
      </c>
      <c r="D880" s="2">
        <v>1743.069946289062</v>
      </c>
      <c r="E880" s="2">
        <v>1152.839965820312</v>
      </c>
      <c r="F880" s="2">
        <v>203.53999328613281</v>
      </c>
      <c r="G880" s="2">
        <v>415.6300048828125</v>
      </c>
      <c r="H880" s="2">
        <v>251.72428894042969</v>
      </c>
      <c r="I880" s="2">
        <v>103.6219177246094</v>
      </c>
      <c r="J880" s="2">
        <v>175.11000061035159</v>
      </c>
      <c r="K880" s="2">
        <v>945</v>
      </c>
      <c r="L880" s="2">
        <v>6394.7099609375</v>
      </c>
      <c r="M880" s="2">
        <v>1.934999942779541</v>
      </c>
      <c r="N880" s="3">
        <v>2793.840087890625</v>
      </c>
      <c r="O880" s="1">
        <f t="shared" si="173"/>
        <v>-1.2066874272687045E-3</v>
      </c>
      <c r="P880" s="1">
        <f t="shared" si="174"/>
        <v>2.6509230201035017E-3</v>
      </c>
      <c r="Q880" s="1">
        <f t="shared" si="175"/>
        <v>2.3288557419274269E-3</v>
      </c>
      <c r="R880" s="1">
        <f t="shared" si="176"/>
        <v>-1.0485533179793727E-3</v>
      </c>
      <c r="S880" s="1">
        <f t="shared" si="177"/>
        <v>-5.8611515816889836E-3</v>
      </c>
      <c r="T880" s="1">
        <f t="shared" si="178"/>
        <v>-7.9719224005520006E-3</v>
      </c>
      <c r="U880" s="1">
        <f t="shared" si="179"/>
        <v>1.6048100202267435E-2</v>
      </c>
      <c r="V880" s="1">
        <f t="shared" si="180"/>
        <v>7.5672382645608494E-4</v>
      </c>
      <c r="W880" s="1">
        <f t="shared" si="181"/>
        <v>5.454736611543165E-3</v>
      </c>
      <c r="X880" s="1">
        <f t="shared" si="182"/>
        <v>-1.7773595281013632E-2</v>
      </c>
      <c r="Y880" s="1">
        <f t="shared" si="183"/>
        <v>1.0230691178732654E-2</v>
      </c>
      <c r="Z880" s="1">
        <f t="shared" si="184"/>
        <v>1.0443854477762748E-2</v>
      </c>
      <c r="AA880" s="24">
        <f t="shared" si="185"/>
        <v>3.473267180873929E-3</v>
      </c>
    </row>
    <row r="881" spans="1:27" x14ac:dyDescent="0.2">
      <c r="A881" s="18">
        <v>43292</v>
      </c>
      <c r="B881" s="1">
        <v>183.37542724609381</v>
      </c>
      <c r="C881" s="2">
        <v>99.406707763671875</v>
      </c>
      <c r="D881" s="2">
        <v>1755</v>
      </c>
      <c r="E881" s="2">
        <v>1153.900024414062</v>
      </c>
      <c r="F881" s="2">
        <v>202.53999328613281</v>
      </c>
      <c r="G881" s="2">
        <v>418.64999389648438</v>
      </c>
      <c r="H881" s="2">
        <v>246.03877258300781</v>
      </c>
      <c r="I881" s="2">
        <v>103.34767150878911</v>
      </c>
      <c r="J881" s="2">
        <v>175.00999450683591</v>
      </c>
      <c r="K881" s="2">
        <v>944.4000244140625</v>
      </c>
      <c r="L881" s="2">
        <v>6228.81005859375</v>
      </c>
      <c r="M881" s="2">
        <v>1.919999957084656</v>
      </c>
      <c r="N881" s="3">
        <v>2774.02001953125</v>
      </c>
      <c r="O881" s="1">
        <f t="shared" si="173"/>
        <v>-1.2976350905180567E-2</v>
      </c>
      <c r="P881" s="1">
        <f t="shared" si="174"/>
        <v>-1.3708560270069281E-3</v>
      </c>
      <c r="Q881" s="1">
        <f t="shared" si="175"/>
        <v>6.8442770964738386E-3</v>
      </c>
      <c r="R881" s="1">
        <f t="shared" si="176"/>
        <v>9.1951929598121929E-4</v>
      </c>
      <c r="S881" s="1">
        <f t="shared" si="177"/>
        <v>-4.9130393681119378E-3</v>
      </c>
      <c r="T881" s="1">
        <f t="shared" si="178"/>
        <v>7.2660514837550316E-3</v>
      </c>
      <c r="U881" s="1">
        <f t="shared" si="179"/>
        <v>-2.2586284308731663E-2</v>
      </c>
      <c r="V881" s="1">
        <f t="shared" si="180"/>
        <v>-2.6466043269837147E-3</v>
      </c>
      <c r="W881" s="1">
        <f t="shared" si="181"/>
        <v>-5.7110446671870818E-4</v>
      </c>
      <c r="X881" s="1">
        <f t="shared" si="182"/>
        <v>-6.3489479993383835E-4</v>
      </c>
      <c r="Y881" s="1">
        <f t="shared" si="183"/>
        <v>-2.5943303661489003E-2</v>
      </c>
      <c r="Z881" s="1">
        <f t="shared" si="184"/>
        <v>-7.7519308209065274E-3</v>
      </c>
      <c r="AA881" s="24">
        <f t="shared" si="185"/>
        <v>-7.0942028662561718E-3</v>
      </c>
    </row>
    <row r="882" spans="1:27" x14ac:dyDescent="0.2">
      <c r="A882" s="18">
        <v>43293</v>
      </c>
      <c r="B882" s="1">
        <v>186.44990539550781</v>
      </c>
      <c r="C882" s="2">
        <v>101.5609512329102</v>
      </c>
      <c r="D882" s="2">
        <v>1796.619995117188</v>
      </c>
      <c r="E882" s="2">
        <v>1183.47998046875</v>
      </c>
      <c r="F882" s="2">
        <v>206.91999816894531</v>
      </c>
      <c r="G882" s="2">
        <v>413.5</v>
      </c>
      <c r="H882" s="2">
        <v>249.7164611816406</v>
      </c>
      <c r="I882" s="2">
        <v>103.2007675170898</v>
      </c>
      <c r="J882" s="2">
        <v>178.27000427246091</v>
      </c>
      <c r="K882" s="2">
        <v>956.20001220703125</v>
      </c>
      <c r="L882" s="2">
        <v>6238.0498046875</v>
      </c>
      <c r="M882" s="2">
        <v>1.9279999732971189</v>
      </c>
      <c r="N882" s="3">
        <v>2798.2900390625</v>
      </c>
      <c r="O882" s="1">
        <f t="shared" si="173"/>
        <v>1.6766031281214122E-2</v>
      </c>
      <c r="P882" s="1">
        <f t="shared" si="174"/>
        <v>2.1671007095012129E-2</v>
      </c>
      <c r="Q882" s="1">
        <f t="shared" si="175"/>
        <v>2.371509693287055E-2</v>
      </c>
      <c r="R882" s="1">
        <f t="shared" si="176"/>
        <v>2.5634765082623412E-2</v>
      </c>
      <c r="S882" s="1">
        <f t="shared" si="177"/>
        <v>2.1625382778722502E-2</v>
      </c>
      <c r="T882" s="1">
        <f t="shared" si="178"/>
        <v>-1.2301430721524786E-2</v>
      </c>
      <c r="U882" s="1">
        <f t="shared" si="179"/>
        <v>1.4947597730321283E-2</v>
      </c>
      <c r="V882" s="1">
        <f t="shared" si="180"/>
        <v>-1.4214542964986476E-3</v>
      </c>
      <c r="W882" s="1">
        <f t="shared" si="181"/>
        <v>1.862756338465954E-2</v>
      </c>
      <c r="X882" s="1">
        <f t="shared" si="182"/>
        <v>1.249469238450085E-2</v>
      </c>
      <c r="Y882" s="1">
        <f t="shared" si="183"/>
        <v>1.4833886419449716E-3</v>
      </c>
      <c r="Z882" s="1">
        <f t="shared" si="184"/>
        <v>4.1666752037903265E-3</v>
      </c>
      <c r="AA882" s="24">
        <f t="shared" si="185"/>
        <v>8.7490426746634764E-3</v>
      </c>
    </row>
    <row r="883" spans="1:27" x14ac:dyDescent="0.2">
      <c r="A883" s="18">
        <v>43294</v>
      </c>
      <c r="B883" s="1">
        <v>186.7427062988281</v>
      </c>
      <c r="C883" s="2">
        <v>102.7696533203125</v>
      </c>
      <c r="D883" s="2">
        <v>1813.030029296875</v>
      </c>
      <c r="E883" s="2">
        <v>1188.819946289062</v>
      </c>
      <c r="F883" s="2">
        <v>207.32000732421881</v>
      </c>
      <c r="G883" s="2">
        <v>395.79998779296881</v>
      </c>
      <c r="H883" s="2">
        <v>247.81797790527341</v>
      </c>
      <c r="I883" s="2">
        <v>104.3564758300781</v>
      </c>
      <c r="J883" s="2">
        <v>180.5</v>
      </c>
      <c r="K883" s="2">
        <v>940.20001220703125</v>
      </c>
      <c r="L883" s="2">
        <v>6276.1201171875</v>
      </c>
      <c r="M883" s="2">
        <v>1.9279999732971189</v>
      </c>
      <c r="N883" s="3">
        <v>2801.31005859375</v>
      </c>
      <c r="O883" s="1">
        <f t="shared" si="173"/>
        <v>1.5703998492204718E-3</v>
      </c>
      <c r="P883" s="1">
        <f t="shared" si="174"/>
        <v>1.1901248193613156E-2</v>
      </c>
      <c r="Q883" s="1">
        <f t="shared" si="175"/>
        <v>9.1338369962963295E-3</v>
      </c>
      <c r="R883" s="1">
        <f t="shared" si="176"/>
        <v>4.5120880018578724E-3</v>
      </c>
      <c r="S883" s="1">
        <f t="shared" si="177"/>
        <v>1.9331585096327153E-3</v>
      </c>
      <c r="T883" s="1">
        <f t="shared" si="178"/>
        <v>-4.2805349956544614E-2</v>
      </c>
      <c r="U883" s="1">
        <f t="shared" si="179"/>
        <v>-7.602555583975934E-3</v>
      </c>
      <c r="V883" s="1">
        <f t="shared" si="180"/>
        <v>1.1198640676746141E-2</v>
      </c>
      <c r="W883" s="1">
        <f t="shared" si="181"/>
        <v>1.2509091120740834E-2</v>
      </c>
      <c r="X883" s="1">
        <f t="shared" si="182"/>
        <v>-1.673290085310708E-2</v>
      </c>
      <c r="Y883" s="1">
        <f t="shared" si="183"/>
        <v>6.1029189717902721E-3</v>
      </c>
      <c r="Z883" s="1">
        <f t="shared" si="184"/>
        <v>0</v>
      </c>
      <c r="AA883" s="24">
        <f t="shared" si="185"/>
        <v>1.0792374947172778E-3</v>
      </c>
    </row>
    <row r="884" spans="1:27" x14ac:dyDescent="0.2">
      <c r="A884" s="18">
        <v>43297</v>
      </c>
      <c r="B884" s="1">
        <v>186.3327941894531</v>
      </c>
      <c r="C884" s="2">
        <v>102.2627716064453</v>
      </c>
      <c r="D884" s="2">
        <v>1822.489990234375</v>
      </c>
      <c r="E884" s="2">
        <v>1183.859985351562</v>
      </c>
      <c r="F884" s="2">
        <v>207.22999572753909</v>
      </c>
      <c r="G884" s="2">
        <v>400.48001098632812</v>
      </c>
      <c r="H884" s="2">
        <v>246.70472717285159</v>
      </c>
      <c r="I884" s="2">
        <v>104.6306991577148</v>
      </c>
      <c r="J884" s="2">
        <v>181.2200012207031</v>
      </c>
      <c r="K884" s="2">
        <v>920.9000244140625</v>
      </c>
      <c r="L884" s="2">
        <v>7321.0400390625</v>
      </c>
      <c r="M884" s="2">
        <v>1.937999963760376</v>
      </c>
      <c r="N884" s="3">
        <v>2798.429931640625</v>
      </c>
      <c r="O884" s="1">
        <f t="shared" si="173"/>
        <v>-2.1950635583006806E-3</v>
      </c>
      <c r="P884" s="1">
        <f t="shared" si="174"/>
        <v>-4.9322119661856512E-3</v>
      </c>
      <c r="Q884" s="1">
        <f t="shared" si="175"/>
        <v>5.2177629629051037E-3</v>
      </c>
      <c r="R884" s="1">
        <f t="shared" si="176"/>
        <v>-4.1721717010071435E-3</v>
      </c>
      <c r="S884" s="1">
        <f t="shared" si="177"/>
        <v>-4.3416743922330969E-4</v>
      </c>
      <c r="T884" s="1">
        <f t="shared" si="178"/>
        <v>1.1824212576295734E-2</v>
      </c>
      <c r="U884" s="1">
        <f t="shared" si="179"/>
        <v>-4.4922113473435665E-3</v>
      </c>
      <c r="V884" s="1">
        <f t="shared" si="180"/>
        <v>2.6277557329861256E-3</v>
      </c>
      <c r="W884" s="1">
        <f t="shared" si="181"/>
        <v>3.9889264304879823E-3</v>
      </c>
      <c r="X884" s="1">
        <f t="shared" si="182"/>
        <v>-2.0527534080396204E-2</v>
      </c>
      <c r="Y884" s="1">
        <f t="shared" si="183"/>
        <v>0.16649138358799553</v>
      </c>
      <c r="Z884" s="1">
        <f t="shared" si="184"/>
        <v>5.186717117094064E-3</v>
      </c>
      <c r="AA884" s="24">
        <f t="shared" si="185"/>
        <v>-1.0281357268144831E-3</v>
      </c>
    </row>
    <row r="885" spans="1:27" x14ac:dyDescent="0.2">
      <c r="A885" s="18">
        <v>43298</v>
      </c>
      <c r="B885" s="1">
        <v>186.8598327636719</v>
      </c>
      <c r="C885" s="2">
        <v>103.2765350341797</v>
      </c>
      <c r="D885" s="2">
        <v>1843.930053710938</v>
      </c>
      <c r="E885" s="2">
        <v>1198.800048828125</v>
      </c>
      <c r="F885" s="2">
        <v>209.99000549316409</v>
      </c>
      <c r="G885" s="2">
        <v>379.48001098632812</v>
      </c>
      <c r="H885" s="2">
        <v>252.16166687011719</v>
      </c>
      <c r="I885" s="2">
        <v>106.1781845092773</v>
      </c>
      <c r="J885" s="2">
        <v>182.5899963378906</v>
      </c>
      <c r="K885" s="2">
        <v>916.5999755859375</v>
      </c>
      <c r="L885" s="2">
        <v>7370.77978515625</v>
      </c>
      <c r="M885" s="2">
        <v>1.9750000238418579</v>
      </c>
      <c r="N885" s="3">
        <v>2809.550048828125</v>
      </c>
      <c r="O885" s="1">
        <f t="shared" si="173"/>
        <v>2.828479959802177E-3</v>
      </c>
      <c r="P885" s="1">
        <f t="shared" si="174"/>
        <v>9.913318520603287E-3</v>
      </c>
      <c r="Q885" s="1">
        <f t="shared" si="175"/>
        <v>1.1764159798653084E-2</v>
      </c>
      <c r="R885" s="1">
        <f t="shared" si="176"/>
        <v>1.261978921614304E-2</v>
      </c>
      <c r="S885" s="1">
        <f t="shared" si="177"/>
        <v>1.3318582360315245E-2</v>
      </c>
      <c r="T885" s="1">
        <f t="shared" si="178"/>
        <v>-5.2437074070887713E-2</v>
      </c>
      <c r="U885" s="1">
        <f t="shared" si="179"/>
        <v>2.211931550643631E-2</v>
      </c>
      <c r="V885" s="1">
        <f t="shared" si="180"/>
        <v>1.4789974300275954E-2</v>
      </c>
      <c r="W885" s="1">
        <f t="shared" si="181"/>
        <v>7.5598449837721571E-3</v>
      </c>
      <c r="X885" s="1">
        <f t="shared" si="182"/>
        <v>-4.6693981041655563E-3</v>
      </c>
      <c r="Y885" s="1">
        <f t="shared" si="183"/>
        <v>6.7940819649061623E-3</v>
      </c>
      <c r="Z885" s="1">
        <f t="shared" si="184"/>
        <v>1.9091878624027059E-2</v>
      </c>
      <c r="AA885" s="24">
        <f t="shared" si="185"/>
        <v>3.9736986307106203E-3</v>
      </c>
    </row>
    <row r="886" spans="1:27" x14ac:dyDescent="0.2">
      <c r="A886" s="18">
        <v>43299</v>
      </c>
      <c r="B886" s="1">
        <v>185.83500671386719</v>
      </c>
      <c r="C886" s="2">
        <v>102.46746826171881</v>
      </c>
      <c r="D886" s="2">
        <v>1842.920043945312</v>
      </c>
      <c r="E886" s="2">
        <v>1195.880004882812</v>
      </c>
      <c r="F886" s="2">
        <v>209.36000061035159</v>
      </c>
      <c r="G886" s="2">
        <v>375.1300048828125</v>
      </c>
      <c r="H886" s="2">
        <v>250.1836242675781</v>
      </c>
      <c r="I886" s="2">
        <v>104.39564514160161</v>
      </c>
      <c r="J886" s="2">
        <v>181.1300048828125</v>
      </c>
      <c r="K886" s="2">
        <v>909.20001220703125</v>
      </c>
      <c r="L886" s="2">
        <v>7466.85986328125</v>
      </c>
      <c r="M886" s="2">
        <v>1.9600000381469731</v>
      </c>
      <c r="N886" s="3">
        <v>2815.6201171875</v>
      </c>
      <c r="O886" s="1">
        <f t="shared" si="173"/>
        <v>-5.4844641282583151E-3</v>
      </c>
      <c r="P886" s="1">
        <f t="shared" si="174"/>
        <v>-7.8339844785955126E-3</v>
      </c>
      <c r="Q886" s="1">
        <f t="shared" si="175"/>
        <v>-5.4774841572391431E-4</v>
      </c>
      <c r="R886" s="1">
        <f t="shared" si="176"/>
        <v>-2.4358056609752321E-3</v>
      </c>
      <c r="S886" s="1">
        <f t="shared" si="177"/>
        <v>-3.0001660380594153E-3</v>
      </c>
      <c r="T886" s="1">
        <f t="shared" si="178"/>
        <v>-1.1463070458465729E-2</v>
      </c>
      <c r="U886" s="1">
        <f t="shared" si="179"/>
        <v>-7.8443429847643298E-3</v>
      </c>
      <c r="V886" s="1">
        <f t="shared" si="180"/>
        <v>-1.6788188420380767E-2</v>
      </c>
      <c r="W886" s="1">
        <f t="shared" si="181"/>
        <v>-7.9960101011028462E-3</v>
      </c>
      <c r="X886" s="1">
        <f t="shared" si="182"/>
        <v>-8.0732746847127501E-3</v>
      </c>
      <c r="Y886" s="1">
        <f t="shared" si="183"/>
        <v>1.3035266406750123E-2</v>
      </c>
      <c r="Z886" s="1">
        <f t="shared" si="184"/>
        <v>-7.5949293740797952E-3</v>
      </c>
      <c r="AA886" s="24">
        <f t="shared" si="185"/>
        <v>2.1605126279586884E-3</v>
      </c>
    </row>
    <row r="887" spans="1:27" x14ac:dyDescent="0.2">
      <c r="A887" s="18">
        <v>43300</v>
      </c>
      <c r="B887" s="1">
        <v>187.27955627441409</v>
      </c>
      <c r="C887" s="2">
        <v>101.76564788818359</v>
      </c>
      <c r="D887" s="2">
        <v>1812.969970703125</v>
      </c>
      <c r="E887" s="2">
        <v>1186.9599609375</v>
      </c>
      <c r="F887" s="2">
        <v>208.0899963378906</v>
      </c>
      <c r="G887" s="2">
        <v>364.23001098632812</v>
      </c>
      <c r="H887" s="2">
        <v>250.51165771484381</v>
      </c>
      <c r="I887" s="2">
        <v>105.482795715332</v>
      </c>
      <c r="J887" s="2">
        <v>180.1199951171875</v>
      </c>
      <c r="K887" s="2">
        <v>873.5999755859375</v>
      </c>
      <c r="L887" s="2">
        <v>7354.1298828125</v>
      </c>
      <c r="M887" s="2">
        <v>1.947999954223633</v>
      </c>
      <c r="N887" s="3">
        <v>2804.489990234375</v>
      </c>
      <c r="O887" s="1">
        <f t="shared" si="173"/>
        <v>7.7732908674794654E-3</v>
      </c>
      <c r="P887" s="1">
        <f t="shared" si="174"/>
        <v>-6.8492018534375143E-3</v>
      </c>
      <c r="Q887" s="1">
        <f t="shared" si="175"/>
        <v>-1.6251423028679102E-2</v>
      </c>
      <c r="R887" s="1">
        <f t="shared" si="176"/>
        <v>-7.4589790856033344E-3</v>
      </c>
      <c r="S887" s="1">
        <f t="shared" si="177"/>
        <v>-6.066126618067047E-3</v>
      </c>
      <c r="T887" s="1">
        <f t="shared" si="178"/>
        <v>-2.9056577065568079E-2</v>
      </c>
      <c r="U887" s="1">
        <f t="shared" si="179"/>
        <v>1.311170737997136E-3</v>
      </c>
      <c r="V887" s="1">
        <f t="shared" si="180"/>
        <v>1.0413754062784886E-2</v>
      </c>
      <c r="W887" s="1">
        <f t="shared" si="181"/>
        <v>-5.5761593242293905E-3</v>
      </c>
      <c r="X887" s="1">
        <f t="shared" si="182"/>
        <v>-3.9155341116501652E-2</v>
      </c>
      <c r="Y887" s="1">
        <f t="shared" si="183"/>
        <v>-1.5097374603627811E-2</v>
      </c>
      <c r="Z887" s="1">
        <f t="shared" si="184"/>
        <v>-6.1224916784620165E-3</v>
      </c>
      <c r="AA887" s="24">
        <f t="shared" si="185"/>
        <v>-3.9529931204791424E-3</v>
      </c>
    </row>
    <row r="888" spans="1:27" x14ac:dyDescent="0.2">
      <c r="A888" s="18">
        <v>43301</v>
      </c>
      <c r="B888" s="1">
        <v>186.85011291503909</v>
      </c>
      <c r="C888" s="2">
        <v>103.5884475708008</v>
      </c>
      <c r="D888" s="2">
        <v>1813.699951171875</v>
      </c>
      <c r="E888" s="2">
        <v>1184.910034179688</v>
      </c>
      <c r="F888" s="2">
        <v>209.94000244140619</v>
      </c>
      <c r="G888" s="2">
        <v>361.04998779296881</v>
      </c>
      <c r="H888" s="2">
        <v>249.37852478027341</v>
      </c>
      <c r="I888" s="2">
        <v>105.776611328125</v>
      </c>
      <c r="J888" s="2">
        <v>177.3999938964844</v>
      </c>
      <c r="K888" s="2">
        <v>896.29998779296875</v>
      </c>
      <c r="L888" s="2">
        <v>7419.2900390625</v>
      </c>
      <c r="M888" s="2">
        <v>1.932999968528748</v>
      </c>
      <c r="N888" s="3">
        <v>2801.830078125</v>
      </c>
      <c r="O888" s="1">
        <f t="shared" si="173"/>
        <v>-2.2930605343048915E-3</v>
      </c>
      <c r="P888" s="1">
        <f t="shared" si="174"/>
        <v>1.7911738591985582E-2</v>
      </c>
      <c r="Q888" s="1">
        <f t="shared" si="175"/>
        <v>4.0264344172613598E-4</v>
      </c>
      <c r="R888" s="1">
        <f t="shared" si="176"/>
        <v>-1.7270395171484765E-3</v>
      </c>
      <c r="S888" s="1">
        <f t="shared" si="177"/>
        <v>8.8904134560683357E-3</v>
      </c>
      <c r="T888" s="1">
        <f t="shared" si="178"/>
        <v>-8.730810469867345E-3</v>
      </c>
      <c r="U888" s="1">
        <f t="shared" si="179"/>
        <v>-4.5232742655841873E-3</v>
      </c>
      <c r="V888" s="1">
        <f t="shared" si="180"/>
        <v>2.7854363434385299E-3</v>
      </c>
      <c r="W888" s="1">
        <f t="shared" si="181"/>
        <v>-1.5101050935147131E-2</v>
      </c>
      <c r="X888" s="1">
        <f t="shared" si="182"/>
        <v>2.5984446933856598E-2</v>
      </c>
      <c r="Y888" s="1">
        <f t="shared" si="183"/>
        <v>8.8603488500096361E-3</v>
      </c>
      <c r="Z888" s="1">
        <f t="shared" si="184"/>
        <v>-7.7001981762691019E-3</v>
      </c>
      <c r="AA888" s="24">
        <f t="shared" si="185"/>
        <v>-9.4844771014945817E-4</v>
      </c>
    </row>
    <row r="889" spans="1:27" x14ac:dyDescent="0.2">
      <c r="A889" s="18">
        <v>43304</v>
      </c>
      <c r="B889" s="1">
        <v>187.0159912109375</v>
      </c>
      <c r="C889" s="2">
        <v>105.2455673217773</v>
      </c>
      <c r="D889" s="2">
        <v>1802</v>
      </c>
      <c r="E889" s="2">
        <v>1205.5</v>
      </c>
      <c r="F889" s="2">
        <v>210.9100036621094</v>
      </c>
      <c r="G889" s="2">
        <v>362.66000366210938</v>
      </c>
      <c r="H889" s="2">
        <v>247.9074401855469</v>
      </c>
      <c r="I889" s="2">
        <v>106.1292037963867</v>
      </c>
      <c r="J889" s="2">
        <v>176.53999328613281</v>
      </c>
      <c r="K889" s="2">
        <v>910</v>
      </c>
      <c r="L889" s="2">
        <v>8424.26953125</v>
      </c>
      <c r="M889" s="2">
        <v>1.919999957084656</v>
      </c>
      <c r="N889" s="3">
        <v>2806.97998046875</v>
      </c>
      <c r="O889" s="1">
        <f t="shared" si="173"/>
        <v>8.8776128261613962E-4</v>
      </c>
      <c r="P889" s="1">
        <f t="shared" si="174"/>
        <v>1.5997148232614444E-2</v>
      </c>
      <c r="Q889" s="1">
        <f t="shared" si="175"/>
        <v>-6.4508747239671038E-3</v>
      </c>
      <c r="R889" s="1">
        <f t="shared" si="176"/>
        <v>1.7376817839648506E-2</v>
      </c>
      <c r="S889" s="1">
        <f t="shared" si="177"/>
        <v>4.6203734849148415E-3</v>
      </c>
      <c r="T889" s="1">
        <f t="shared" si="178"/>
        <v>4.4592602785622493E-3</v>
      </c>
      <c r="U889" s="1">
        <f t="shared" si="179"/>
        <v>-5.8990027149398161E-3</v>
      </c>
      <c r="V889" s="1">
        <f t="shared" si="180"/>
        <v>3.3333689161958446E-3</v>
      </c>
      <c r="W889" s="1">
        <f t="shared" si="181"/>
        <v>-4.8478051856835069E-3</v>
      </c>
      <c r="X889" s="1">
        <f t="shared" si="182"/>
        <v>1.5285074633065499E-2</v>
      </c>
      <c r="Y889" s="1">
        <f t="shared" si="183"/>
        <v>0.13545494068789488</v>
      </c>
      <c r="Z889" s="1">
        <f t="shared" si="184"/>
        <v>-6.725303494953816E-3</v>
      </c>
      <c r="AA889" s="24">
        <f t="shared" si="185"/>
        <v>1.8380494891383492E-3</v>
      </c>
    </row>
    <row r="890" spans="1:27" x14ac:dyDescent="0.2">
      <c r="A890" s="18">
        <v>43305</v>
      </c>
      <c r="B890" s="1">
        <v>188.37269592285159</v>
      </c>
      <c r="C890" s="2">
        <v>104.94338226318359</v>
      </c>
      <c r="D890" s="2">
        <v>1829.239990234375</v>
      </c>
      <c r="E890" s="2">
        <v>1248.079956054688</v>
      </c>
      <c r="F890" s="2">
        <v>214.66999816894531</v>
      </c>
      <c r="G890" s="2">
        <v>357.32000732421881</v>
      </c>
      <c r="H890" s="2">
        <v>247.211669921875</v>
      </c>
      <c r="I890" s="2">
        <v>105.93333435058589</v>
      </c>
      <c r="J890" s="2">
        <v>174.8800048828125</v>
      </c>
      <c r="K890" s="2">
        <v>916</v>
      </c>
      <c r="L890" s="2">
        <v>8181.39013671875</v>
      </c>
      <c r="M890" s="2">
        <v>1.9600000381469731</v>
      </c>
      <c r="N890" s="3">
        <v>2820.39990234375</v>
      </c>
      <c r="O890" s="1">
        <f t="shared" si="173"/>
        <v>7.2544850476654599E-3</v>
      </c>
      <c r="P890" s="1">
        <f t="shared" si="174"/>
        <v>-2.8712378704730535E-3</v>
      </c>
      <c r="Q890" s="1">
        <f t="shared" si="175"/>
        <v>1.5116531761584451E-2</v>
      </c>
      <c r="R890" s="1">
        <f t="shared" si="176"/>
        <v>3.5321406930475252E-2</v>
      </c>
      <c r="S890" s="1">
        <f t="shared" si="177"/>
        <v>1.7827483009576151E-2</v>
      </c>
      <c r="T890" s="1">
        <f t="shared" si="178"/>
        <v>-1.4724525130887733E-2</v>
      </c>
      <c r="U890" s="1">
        <f t="shared" si="179"/>
        <v>-2.8065727400160556E-3</v>
      </c>
      <c r="V890" s="1">
        <f t="shared" si="180"/>
        <v>-1.8455753816507547E-3</v>
      </c>
      <c r="W890" s="1">
        <f t="shared" si="181"/>
        <v>-9.402902834769189E-3</v>
      </c>
      <c r="X890" s="1">
        <f t="shared" si="182"/>
        <v>6.59340659340657E-3</v>
      </c>
      <c r="Y890" s="1">
        <f t="shared" si="183"/>
        <v>-2.8830914494162863E-2</v>
      </c>
      <c r="Z890" s="1">
        <f t="shared" si="184"/>
        <v>2.0833376018952299E-2</v>
      </c>
      <c r="AA890" s="24">
        <f t="shared" si="185"/>
        <v>4.7809111459209408E-3</v>
      </c>
    </row>
    <row r="891" spans="1:27" x14ac:dyDescent="0.2">
      <c r="A891" s="18">
        <v>43306</v>
      </c>
      <c r="B891" s="1">
        <v>190.14906311035159</v>
      </c>
      <c r="C891" s="2">
        <v>108.03338623046881</v>
      </c>
      <c r="D891" s="2">
        <v>1863.609985351562</v>
      </c>
      <c r="E891" s="2">
        <v>1263.699951171875</v>
      </c>
      <c r="F891" s="2">
        <v>217.5</v>
      </c>
      <c r="G891" s="2">
        <v>362.8699951171875</v>
      </c>
      <c r="H891" s="2">
        <v>250.3526306152344</v>
      </c>
      <c r="I891" s="2">
        <v>115.6980743408203</v>
      </c>
      <c r="J891" s="2">
        <v>176.80999755859381</v>
      </c>
      <c r="K891" s="2">
        <v>935.70001220703125</v>
      </c>
      <c r="L891" s="2">
        <v>7951.580078125</v>
      </c>
      <c r="M891" s="2">
        <v>1.952999949455261</v>
      </c>
      <c r="N891" s="3">
        <v>2846.070068359375</v>
      </c>
      <c r="O891" s="1">
        <f t="shared" si="173"/>
        <v>9.4300672334568514E-3</v>
      </c>
      <c r="P891" s="1">
        <f t="shared" si="174"/>
        <v>2.9444486166225303E-2</v>
      </c>
      <c r="Q891" s="1">
        <f t="shared" si="175"/>
        <v>1.8789221370993259E-2</v>
      </c>
      <c r="R891" s="1">
        <f t="shared" si="176"/>
        <v>1.2515219911521935E-2</v>
      </c>
      <c r="S891" s="1">
        <f t="shared" si="177"/>
        <v>1.3183033750377549E-2</v>
      </c>
      <c r="T891" s="1">
        <f t="shared" si="178"/>
        <v>1.5532261500075695E-2</v>
      </c>
      <c r="U891" s="1">
        <f t="shared" si="179"/>
        <v>1.2705551863114062E-2</v>
      </c>
      <c r="V891" s="1">
        <f t="shared" si="180"/>
        <v>9.217816138891699E-2</v>
      </c>
      <c r="W891" s="1">
        <f t="shared" si="181"/>
        <v>1.1036096877253598E-2</v>
      </c>
      <c r="X891" s="1">
        <f t="shared" si="182"/>
        <v>2.1506563544793966E-2</v>
      </c>
      <c r="Y891" s="1">
        <f t="shared" si="183"/>
        <v>-2.8089365591104531E-2</v>
      </c>
      <c r="Z891" s="1">
        <f t="shared" si="184"/>
        <v>-3.571473752791432E-3</v>
      </c>
      <c r="AA891" s="24">
        <f t="shared" si="185"/>
        <v>9.1016050575996044E-3</v>
      </c>
    </row>
    <row r="892" spans="1:27" x14ac:dyDescent="0.2">
      <c r="A892" s="18">
        <v>43307</v>
      </c>
      <c r="B892" s="1">
        <v>189.5536804199219</v>
      </c>
      <c r="C892" s="2">
        <v>106.8539276123047</v>
      </c>
      <c r="D892" s="2">
        <v>1808</v>
      </c>
      <c r="E892" s="2">
        <v>1268.329956054688</v>
      </c>
      <c r="F892" s="2">
        <v>176.25999450683591</v>
      </c>
      <c r="G892" s="2">
        <v>363.08999633789062</v>
      </c>
      <c r="H892" s="2">
        <v>253.3047180175781</v>
      </c>
      <c r="I892" s="2">
        <v>121.7410583496094</v>
      </c>
      <c r="J892" s="2">
        <v>175.8699951171875</v>
      </c>
      <c r="K892" s="2">
        <v>941</v>
      </c>
      <c r="L892" s="2">
        <v>8165.009765625</v>
      </c>
      <c r="M892" s="2">
        <v>1.945000052452087</v>
      </c>
      <c r="N892" s="3">
        <v>2837.43994140625</v>
      </c>
      <c r="O892" s="1">
        <f t="shared" si="173"/>
        <v>-3.1311365972083172E-3</v>
      </c>
      <c r="P892" s="1">
        <f t="shared" si="174"/>
        <v>-1.0917538173319419E-2</v>
      </c>
      <c r="Q892" s="1">
        <f t="shared" si="175"/>
        <v>-2.983992669532276E-2</v>
      </c>
      <c r="R892" s="1">
        <f t="shared" si="176"/>
        <v>3.663848272305037E-3</v>
      </c>
      <c r="S892" s="1">
        <f t="shared" si="177"/>
        <v>-0.18960922065822572</v>
      </c>
      <c r="T892" s="1">
        <f t="shared" si="178"/>
        <v>6.0628110249805189E-4</v>
      </c>
      <c r="U892" s="1">
        <f t="shared" si="179"/>
        <v>1.1791717127513479E-2</v>
      </c>
      <c r="V892" s="1">
        <f t="shared" si="180"/>
        <v>5.2230636017223997E-2</v>
      </c>
      <c r="W892" s="1">
        <f t="shared" si="181"/>
        <v>-5.3164552592384062E-3</v>
      </c>
      <c r="X892" s="1">
        <f t="shared" si="182"/>
        <v>5.6641954940961359E-3</v>
      </c>
      <c r="Y892" s="1">
        <f t="shared" si="183"/>
        <v>2.6841166837664243E-2</v>
      </c>
      <c r="Z892" s="1">
        <f t="shared" si="184"/>
        <v>-4.0962095290404399E-3</v>
      </c>
      <c r="AA892" s="24">
        <f t="shared" si="185"/>
        <v>-3.0322960242857855E-3</v>
      </c>
    </row>
    <row r="893" spans="1:27" x14ac:dyDescent="0.2">
      <c r="A893" s="18">
        <v>43308</v>
      </c>
      <c r="B893" s="1">
        <v>186.40113830566409</v>
      </c>
      <c r="C893" s="2">
        <v>104.96287536621089</v>
      </c>
      <c r="D893" s="2">
        <v>1817.27001953125</v>
      </c>
      <c r="E893" s="2">
        <v>1238.5</v>
      </c>
      <c r="F893" s="2">
        <v>174.88999938964841</v>
      </c>
      <c r="G893" s="2">
        <v>355.20999145507812</v>
      </c>
      <c r="H893" s="2">
        <v>250.50172424316409</v>
      </c>
      <c r="I893" s="2">
        <v>121.5941467285156</v>
      </c>
      <c r="J893" s="2">
        <v>172.1000061035156</v>
      </c>
      <c r="K893" s="2">
        <v>925.9000244140625</v>
      </c>
      <c r="L893" s="2">
        <v>8192.150390625</v>
      </c>
      <c r="M893" s="2">
        <v>1.945000052452087</v>
      </c>
      <c r="N893" s="3">
        <v>2818.820068359375</v>
      </c>
      <c r="O893" s="1">
        <f t="shared" si="173"/>
        <v>-1.6631394902351326E-2</v>
      </c>
      <c r="P893" s="1">
        <f t="shared" si="174"/>
        <v>-1.7697545503007284E-2</v>
      </c>
      <c r="Q893" s="1">
        <f t="shared" si="175"/>
        <v>5.1272231920631572E-3</v>
      </c>
      <c r="R893" s="1">
        <f t="shared" si="176"/>
        <v>-2.3519081854281865E-2</v>
      </c>
      <c r="S893" s="1">
        <f t="shared" si="177"/>
        <v>-7.7725811862223715E-3</v>
      </c>
      <c r="T893" s="1">
        <f t="shared" si="178"/>
        <v>-2.1702621835605118E-2</v>
      </c>
      <c r="U893" s="1">
        <f t="shared" si="179"/>
        <v>-1.1065699037707932E-2</v>
      </c>
      <c r="V893" s="1">
        <f t="shared" si="180"/>
        <v>-1.2067549197076755E-3</v>
      </c>
      <c r="W893" s="1">
        <f t="shared" si="181"/>
        <v>-2.1436226294086369E-2</v>
      </c>
      <c r="X893" s="1">
        <f t="shared" si="182"/>
        <v>-1.6046732822462828E-2</v>
      </c>
      <c r="Y893" s="1">
        <f t="shared" si="183"/>
        <v>3.3240162325662848E-3</v>
      </c>
      <c r="Z893" s="1">
        <f t="shared" si="184"/>
        <v>0</v>
      </c>
      <c r="AA893" s="24">
        <f t="shared" si="185"/>
        <v>-6.56220869212365E-3</v>
      </c>
    </row>
    <row r="894" spans="1:27" x14ac:dyDescent="0.2">
      <c r="A894" s="18">
        <v>43311</v>
      </c>
      <c r="B894" s="1">
        <v>185.3567810058594</v>
      </c>
      <c r="C894" s="2">
        <v>102.71116638183589</v>
      </c>
      <c r="D894" s="2">
        <v>1779.219970703125</v>
      </c>
      <c r="E894" s="2">
        <v>1219.739990234375</v>
      </c>
      <c r="F894" s="2">
        <v>171.05999755859381</v>
      </c>
      <c r="G894" s="2">
        <v>334.95999145507812</v>
      </c>
      <c r="H894" s="2">
        <v>242.65925598144531</v>
      </c>
      <c r="I894" s="2">
        <v>121.496208190918</v>
      </c>
      <c r="J894" s="2">
        <v>174.41999816894531</v>
      </c>
      <c r="K894" s="2">
        <v>930.5</v>
      </c>
      <c r="L894" s="2">
        <v>7780.43994140625</v>
      </c>
      <c r="M894" s="2">
        <v>1.945000052452087</v>
      </c>
      <c r="N894" s="3">
        <v>2802.60009765625</v>
      </c>
      <c r="O894" s="1">
        <f t="shared" si="173"/>
        <v>-5.6027409987815524E-3</v>
      </c>
      <c r="P894" s="1">
        <f t="shared" si="174"/>
        <v>-2.1452432362574769E-2</v>
      </c>
      <c r="Q894" s="1">
        <f t="shared" si="175"/>
        <v>-2.0938027051114694E-2</v>
      </c>
      <c r="R894" s="1">
        <f t="shared" si="176"/>
        <v>-1.5147363557226456E-2</v>
      </c>
      <c r="S894" s="1">
        <f t="shared" si="177"/>
        <v>-2.1899490219114859E-2</v>
      </c>
      <c r="T894" s="1">
        <f t="shared" si="178"/>
        <v>-5.7008531536649976E-2</v>
      </c>
      <c r="U894" s="1">
        <f t="shared" si="179"/>
        <v>-3.1307043036981397E-2</v>
      </c>
      <c r="V894" s="1">
        <f t="shared" si="180"/>
        <v>-8.0545437615731075E-4</v>
      </c>
      <c r="W894" s="1">
        <f t="shared" si="181"/>
        <v>1.3480487990420453E-2</v>
      </c>
      <c r="X894" s="1">
        <f t="shared" si="182"/>
        <v>4.9681126089704541E-3</v>
      </c>
      <c r="Y894" s="1">
        <f t="shared" si="183"/>
        <v>-5.0256700571550406E-2</v>
      </c>
      <c r="Z894" s="1">
        <f t="shared" si="184"/>
        <v>0</v>
      </c>
      <c r="AA894" s="24">
        <f t="shared" si="185"/>
        <v>-5.7541702945819173E-3</v>
      </c>
    </row>
    <row r="895" spans="1:27" x14ac:dyDescent="0.2">
      <c r="A895" s="18">
        <v>43312</v>
      </c>
      <c r="B895" s="1">
        <v>185.72764587402341</v>
      </c>
      <c r="C895" s="2">
        <v>103.4032516479492</v>
      </c>
      <c r="D895" s="2">
        <v>1777.43994140625</v>
      </c>
      <c r="E895" s="2">
        <v>1217.260009765625</v>
      </c>
      <c r="F895" s="2">
        <v>172.58000183105469</v>
      </c>
      <c r="G895" s="2">
        <v>337.45001220703119</v>
      </c>
      <c r="H895" s="2">
        <v>243.38484191894531</v>
      </c>
      <c r="I895" s="2">
        <v>121.67250061035161</v>
      </c>
      <c r="J895" s="2">
        <v>175.05000305175781</v>
      </c>
      <c r="K895" s="2">
        <v>939.9000244140625</v>
      </c>
      <c r="L895" s="2">
        <v>7624.91015625</v>
      </c>
      <c r="M895" s="2">
        <v>1.985000014305115</v>
      </c>
      <c r="N895" s="3">
        <v>2816.2900390625</v>
      </c>
      <c r="O895" s="1">
        <f t="shared" si="173"/>
        <v>2.0008162968274679E-3</v>
      </c>
      <c r="P895" s="1">
        <f t="shared" si="174"/>
        <v>6.738169670281291E-3</v>
      </c>
      <c r="Q895" s="1">
        <f t="shared" si="175"/>
        <v>-1.0004548769602106E-3</v>
      </c>
      <c r="R895" s="1">
        <f t="shared" si="176"/>
        <v>-2.0332041981122595E-3</v>
      </c>
      <c r="S895" s="1">
        <f t="shared" si="177"/>
        <v>8.8857961776844796E-3</v>
      </c>
      <c r="T895" s="1">
        <f t="shared" si="178"/>
        <v>7.4337855728272562E-3</v>
      </c>
      <c r="U895" s="1">
        <f t="shared" si="179"/>
        <v>2.9901432548506968E-3</v>
      </c>
      <c r="V895" s="1">
        <f t="shared" si="180"/>
        <v>1.4510116987074273E-3</v>
      </c>
      <c r="W895" s="1">
        <f t="shared" si="181"/>
        <v>3.6119991367176141E-3</v>
      </c>
      <c r="X895" s="1">
        <f t="shared" si="182"/>
        <v>1.0102121885075199E-2</v>
      </c>
      <c r="Y895" s="1">
        <f t="shared" si="183"/>
        <v>-1.9989844575310611E-2</v>
      </c>
      <c r="Z895" s="1">
        <f t="shared" si="184"/>
        <v>2.0565532531785502E-2</v>
      </c>
      <c r="AA895" s="24">
        <f t="shared" si="185"/>
        <v>4.8847287979825182E-3</v>
      </c>
    </row>
    <row r="896" spans="1:27" x14ac:dyDescent="0.2">
      <c r="A896" s="18">
        <v>43313</v>
      </c>
      <c r="B896" s="1">
        <v>196.66889953613281</v>
      </c>
      <c r="C896" s="2">
        <v>103.59820556640619</v>
      </c>
      <c r="D896" s="2">
        <v>1797.170043945312</v>
      </c>
      <c r="E896" s="2">
        <v>1220.010009765625</v>
      </c>
      <c r="F896" s="2">
        <v>171.6499938964844</v>
      </c>
      <c r="G896" s="2">
        <v>338.3800048828125</v>
      </c>
      <c r="H896" s="2">
        <v>244.98515319824219</v>
      </c>
      <c r="I896" s="2">
        <v>122.01528167724609</v>
      </c>
      <c r="J896" s="2">
        <v>177.8699951171875</v>
      </c>
      <c r="K896" s="2">
        <v>919.9000244140625</v>
      </c>
      <c r="L896" s="2">
        <v>7567.14990234375</v>
      </c>
      <c r="M896" s="2">
        <v>1.9780000448226931</v>
      </c>
      <c r="N896" s="3">
        <v>2813.360107421875</v>
      </c>
      <c r="O896" s="1">
        <f t="shared" si="173"/>
        <v>5.8910204835798785E-2</v>
      </c>
      <c r="P896" s="1">
        <f t="shared" si="174"/>
        <v>1.8853751245728745E-3</v>
      </c>
      <c r="Q896" s="1">
        <f t="shared" si="175"/>
        <v>1.1100292099575748E-2</v>
      </c>
      <c r="R896" s="1">
        <f t="shared" si="176"/>
        <v>2.2591722211671161E-3</v>
      </c>
      <c r="S896" s="1">
        <f t="shared" si="177"/>
        <v>-5.3888511108065584E-3</v>
      </c>
      <c r="T896" s="1">
        <f t="shared" si="178"/>
        <v>2.7559420421972014E-3</v>
      </c>
      <c r="U896" s="1">
        <f t="shared" si="179"/>
        <v>6.5752298568775291E-3</v>
      </c>
      <c r="V896" s="1">
        <f t="shared" si="180"/>
        <v>2.8172435445559252E-3</v>
      </c>
      <c r="W896" s="1">
        <f t="shared" si="181"/>
        <v>1.6109637339428495E-2</v>
      </c>
      <c r="X896" s="1">
        <f t="shared" si="182"/>
        <v>-2.1278858900411368E-2</v>
      </c>
      <c r="Y896" s="1">
        <f t="shared" si="183"/>
        <v>-7.5752045234139809E-3</v>
      </c>
      <c r="Z896" s="1">
        <f t="shared" si="184"/>
        <v>-3.5264329632119784E-3</v>
      </c>
      <c r="AA896" s="24">
        <f t="shared" si="185"/>
        <v>-1.0403515262938923E-3</v>
      </c>
    </row>
    <row r="897" spans="1:27" x14ac:dyDescent="0.2">
      <c r="A897" s="18">
        <v>43314</v>
      </c>
      <c r="B897" s="1">
        <v>202.41767883300781</v>
      </c>
      <c r="C897" s="2">
        <v>104.85565185546881</v>
      </c>
      <c r="D897" s="2">
        <v>1834.329956054688</v>
      </c>
      <c r="E897" s="2">
        <v>1226.150024414062</v>
      </c>
      <c r="F897" s="2">
        <v>176.3699951171875</v>
      </c>
      <c r="G897" s="2">
        <v>344.5</v>
      </c>
      <c r="H897" s="2">
        <v>249.1101379394531</v>
      </c>
      <c r="I897" s="2">
        <v>122.7008819580078</v>
      </c>
      <c r="J897" s="2">
        <v>177.88999938964841</v>
      </c>
      <c r="K897" s="2">
        <v>923.5</v>
      </c>
      <c r="L897" s="2">
        <v>7434.39013671875</v>
      </c>
      <c r="M897" s="2">
        <v>1.9650000333786011</v>
      </c>
      <c r="N897" s="3">
        <v>2827.219970703125</v>
      </c>
      <c r="O897" s="1">
        <f t="shared" si="173"/>
        <v>2.9230749297088687E-2</v>
      </c>
      <c r="P897" s="1">
        <f t="shared" si="174"/>
        <v>1.21377226776056E-2</v>
      </c>
      <c r="Q897" s="1">
        <f t="shared" si="175"/>
        <v>2.0676903799152546E-2</v>
      </c>
      <c r="R897" s="1">
        <f t="shared" si="176"/>
        <v>5.0327575997648477E-3</v>
      </c>
      <c r="S897" s="1">
        <f t="shared" si="177"/>
        <v>2.749782341122331E-2</v>
      </c>
      <c r="T897" s="1">
        <f t="shared" si="178"/>
        <v>1.8086160614918745E-2</v>
      </c>
      <c r="U897" s="1">
        <f t="shared" si="179"/>
        <v>1.683769276366287E-2</v>
      </c>
      <c r="V897" s="1">
        <f t="shared" si="180"/>
        <v>5.6189706021845254E-3</v>
      </c>
      <c r="W897" s="1">
        <f t="shared" si="181"/>
        <v>1.1246569410272578E-4</v>
      </c>
      <c r="X897" s="1">
        <f t="shared" si="182"/>
        <v>3.9134422115387757E-3</v>
      </c>
      <c r="Y897" s="1">
        <f t="shared" si="183"/>
        <v>-1.7544223034868245E-2</v>
      </c>
      <c r="Z897" s="1">
        <f t="shared" si="184"/>
        <v>-6.5723008844812414E-3</v>
      </c>
      <c r="AA897" s="24">
        <f t="shared" si="185"/>
        <v>4.9264448033816688E-3</v>
      </c>
    </row>
    <row r="898" spans="1:27" x14ac:dyDescent="0.2">
      <c r="A898" s="18">
        <v>43315</v>
      </c>
      <c r="B898" s="1">
        <v>203.00328063964841</v>
      </c>
      <c r="C898" s="2">
        <v>105.3137969970703</v>
      </c>
      <c r="D898" s="2">
        <v>1823.2900390625</v>
      </c>
      <c r="E898" s="2">
        <v>1223.7099609375</v>
      </c>
      <c r="F898" s="2">
        <v>177.7799987792969</v>
      </c>
      <c r="G898" s="2">
        <v>343.08999633789062</v>
      </c>
      <c r="H898" s="2">
        <v>250.58123779296881</v>
      </c>
      <c r="I898" s="2">
        <v>127.4804153442383</v>
      </c>
      <c r="J898" s="2">
        <v>174.53999328613281</v>
      </c>
      <c r="K898" s="2">
        <v>915.9000244140625</v>
      </c>
      <c r="L898" s="2">
        <v>7032.85009765625</v>
      </c>
      <c r="M898" s="2">
        <v>1.9600000381469731</v>
      </c>
      <c r="N898" s="3">
        <v>2840.35009765625</v>
      </c>
      <c r="O898" s="1">
        <f t="shared" si="173"/>
        <v>2.8930368632658077E-3</v>
      </c>
      <c r="P898" s="1">
        <f t="shared" si="174"/>
        <v>4.3692937242236773E-3</v>
      </c>
      <c r="Q898" s="1">
        <f t="shared" si="175"/>
        <v>-6.0185011730020666E-3</v>
      </c>
      <c r="R898" s="1">
        <f t="shared" si="176"/>
        <v>-1.9900203302838371E-3</v>
      </c>
      <c r="S898" s="1">
        <f t="shared" si="177"/>
        <v>7.9945778825505354E-3</v>
      </c>
      <c r="T898" s="1">
        <f t="shared" si="178"/>
        <v>-4.0928988740475125E-3</v>
      </c>
      <c r="U898" s="1">
        <f t="shared" si="179"/>
        <v>5.9054194489398526E-3</v>
      </c>
      <c r="V898" s="1">
        <f t="shared" si="180"/>
        <v>3.8952722343643886E-2</v>
      </c>
      <c r="W898" s="1">
        <f t="shared" si="181"/>
        <v>-1.8831896762098399E-2</v>
      </c>
      <c r="X898" s="1">
        <f t="shared" si="182"/>
        <v>-8.229535014550593E-3</v>
      </c>
      <c r="Y898" s="1">
        <f t="shared" si="183"/>
        <v>-5.4011160522673851E-2</v>
      </c>
      <c r="Z898" s="1">
        <f t="shared" si="184"/>
        <v>-2.544526792211288E-3</v>
      </c>
      <c r="AA898" s="24">
        <f t="shared" si="185"/>
        <v>4.6441830098771231E-3</v>
      </c>
    </row>
    <row r="899" spans="1:27" x14ac:dyDescent="0.2">
      <c r="A899" s="18">
        <v>43318</v>
      </c>
      <c r="B899" s="1">
        <v>204.05738830566409</v>
      </c>
      <c r="C899" s="2">
        <v>105.4015197753906</v>
      </c>
      <c r="D899" s="2">
        <v>1847.75</v>
      </c>
      <c r="E899" s="2">
        <v>1224.77001953125</v>
      </c>
      <c r="F899" s="2">
        <v>185.69000244140619</v>
      </c>
      <c r="G899" s="2">
        <v>350.92001342773438</v>
      </c>
      <c r="H899" s="2">
        <v>252.4996032714844</v>
      </c>
      <c r="I899" s="2">
        <v>126.15821838378911</v>
      </c>
      <c r="J899" s="2">
        <v>174.9100036621094</v>
      </c>
      <c r="K899" s="2">
        <v>911.5999755859375</v>
      </c>
      <c r="L899" s="2">
        <v>6753.1201171875</v>
      </c>
      <c r="M899" s="2">
        <v>1.968000054359436</v>
      </c>
      <c r="N899" s="3">
        <v>2850.39990234375</v>
      </c>
      <c r="O899" s="1">
        <f t="shared" si="173"/>
        <v>5.1925646851334051E-3</v>
      </c>
      <c r="P899" s="1">
        <f t="shared" si="174"/>
        <v>8.3296567801793842E-4</v>
      </c>
      <c r="Q899" s="1">
        <f t="shared" si="175"/>
        <v>1.3415287975837797E-2</v>
      </c>
      <c r="R899" s="1">
        <f t="shared" si="176"/>
        <v>8.6626621306407081E-4</v>
      </c>
      <c r="S899" s="1">
        <f t="shared" si="177"/>
        <v>4.4493214739691256E-2</v>
      </c>
      <c r="T899" s="1">
        <f t="shared" si="178"/>
        <v>2.2822050113441295E-2</v>
      </c>
      <c r="U899" s="1">
        <f t="shared" si="179"/>
        <v>7.6556628716972774E-3</v>
      </c>
      <c r="V899" s="1">
        <f t="shared" si="180"/>
        <v>-1.0371765395326249E-2</v>
      </c>
      <c r="W899" s="1">
        <f t="shared" si="181"/>
        <v>2.1199174413282229E-3</v>
      </c>
      <c r="X899" s="1">
        <f t="shared" si="182"/>
        <v>-4.6948888672384559E-3</v>
      </c>
      <c r="Y899" s="1">
        <f t="shared" si="183"/>
        <v>-3.977476792260537E-2</v>
      </c>
      <c r="Z899" s="1">
        <f t="shared" si="184"/>
        <v>4.0816408452861719E-3</v>
      </c>
      <c r="AA899" s="24">
        <f t="shared" si="185"/>
        <v>3.5382274515358692E-3</v>
      </c>
    </row>
    <row r="900" spans="1:27" x14ac:dyDescent="0.2">
      <c r="A900" s="18">
        <v>43319</v>
      </c>
      <c r="B900" s="1">
        <v>202.1443786621094</v>
      </c>
      <c r="C900" s="2">
        <v>106.1325988769531</v>
      </c>
      <c r="D900" s="2">
        <v>1862.47998046875</v>
      </c>
      <c r="E900" s="2">
        <v>1242.219970703125</v>
      </c>
      <c r="F900" s="2">
        <v>183.80999755859381</v>
      </c>
      <c r="G900" s="2">
        <v>351.82998657226562</v>
      </c>
      <c r="H900" s="2">
        <v>255.40202331542969</v>
      </c>
      <c r="I900" s="2">
        <v>126.7752304077148</v>
      </c>
      <c r="J900" s="2">
        <v>177.50999450683591</v>
      </c>
      <c r="K900" s="2">
        <v>910.9000244140625</v>
      </c>
      <c r="L900" s="2">
        <v>6305.7998046875</v>
      </c>
      <c r="M900" s="2">
        <v>2.0079998970031738</v>
      </c>
      <c r="N900" s="3">
        <v>2858.449951171875</v>
      </c>
      <c r="O900" s="1">
        <f t="shared" si="173"/>
        <v>-9.3748609616091105E-3</v>
      </c>
      <c r="P900" s="1">
        <f t="shared" si="174"/>
        <v>6.9361343472127412E-3</v>
      </c>
      <c r="Q900" s="1">
        <f t="shared" si="175"/>
        <v>7.9718470944392106E-3</v>
      </c>
      <c r="R900" s="1">
        <f t="shared" si="176"/>
        <v>1.42475329193259E-2</v>
      </c>
      <c r="S900" s="1">
        <f t="shared" si="177"/>
        <v>-1.012442704558425E-2</v>
      </c>
      <c r="T900" s="1">
        <f t="shared" si="178"/>
        <v>2.5931070036238069E-3</v>
      </c>
      <c r="U900" s="1">
        <f t="shared" si="179"/>
        <v>1.149475090788421E-2</v>
      </c>
      <c r="V900" s="1">
        <f t="shared" si="180"/>
        <v>4.8907794658978876E-3</v>
      </c>
      <c r="W900" s="1">
        <f t="shared" si="181"/>
        <v>1.4864734951061775E-2</v>
      </c>
      <c r="X900" s="1">
        <f t="shared" si="182"/>
        <v>-7.6782710686784661E-4</v>
      </c>
      <c r="Y900" s="1">
        <f t="shared" si="183"/>
        <v>-6.6239057611535146E-2</v>
      </c>
      <c r="Z900" s="1">
        <f t="shared" si="184"/>
        <v>2.0325122733168444E-2</v>
      </c>
      <c r="AA900" s="24">
        <f t="shared" si="185"/>
        <v>2.8241822564987196E-3</v>
      </c>
    </row>
    <row r="901" spans="1:27" x14ac:dyDescent="0.2">
      <c r="A901" s="18">
        <v>43320</v>
      </c>
      <c r="B901" s="1">
        <v>202.28105163574219</v>
      </c>
      <c r="C901" s="2">
        <v>106.7272033691406</v>
      </c>
      <c r="D901" s="2">
        <v>1886.52001953125</v>
      </c>
      <c r="E901" s="2">
        <v>1245.609985351562</v>
      </c>
      <c r="F901" s="2">
        <v>185.17999267578119</v>
      </c>
      <c r="G901" s="2">
        <v>347.6099853515625</v>
      </c>
      <c r="H901" s="2">
        <v>256.86318969726562</v>
      </c>
      <c r="I901" s="2">
        <v>125.6684951782227</v>
      </c>
      <c r="J901" s="2">
        <v>175.30000305175781</v>
      </c>
      <c r="K901" s="2">
        <v>894.4000244140625</v>
      </c>
      <c r="L901" s="2">
        <v>6568.22998046875</v>
      </c>
      <c r="M901" s="2">
        <v>2.0079998970031738</v>
      </c>
      <c r="N901" s="3">
        <v>2857.699951171875</v>
      </c>
      <c r="O901" s="1">
        <f t="shared" si="173"/>
        <v>6.7611562852931684E-4</v>
      </c>
      <c r="P901" s="1">
        <f t="shared" si="174"/>
        <v>5.602468030363239E-3</v>
      </c>
      <c r="Q901" s="1">
        <f t="shared" si="175"/>
        <v>1.2907542263326466E-2</v>
      </c>
      <c r="R901" s="1">
        <f t="shared" si="176"/>
        <v>2.7289970604145175E-3</v>
      </c>
      <c r="S901" s="1">
        <f t="shared" si="177"/>
        <v>7.4533221009953632E-3</v>
      </c>
      <c r="T901" s="1">
        <f t="shared" si="178"/>
        <v>-1.1994433055058318E-2</v>
      </c>
      <c r="U901" s="1">
        <f t="shared" si="179"/>
        <v>5.7210446607596221E-3</v>
      </c>
      <c r="V901" s="1">
        <f t="shared" si="180"/>
        <v>-8.7299011481406508E-3</v>
      </c>
      <c r="W901" s="1">
        <f t="shared" si="181"/>
        <v>-1.2449955064321672E-2</v>
      </c>
      <c r="X901" s="1">
        <f t="shared" si="182"/>
        <v>-1.8113952747573658E-2</v>
      </c>
      <c r="Y901" s="1">
        <f t="shared" si="183"/>
        <v>4.1617270435095222E-2</v>
      </c>
      <c r="Z901" s="1">
        <f t="shared" si="184"/>
        <v>0</v>
      </c>
      <c r="AA901" s="24">
        <f t="shared" si="185"/>
        <v>-2.6237996564970612E-4</v>
      </c>
    </row>
    <row r="902" spans="1:27" x14ac:dyDescent="0.2">
      <c r="A902" s="18">
        <v>43321</v>
      </c>
      <c r="B902" s="1">
        <v>203.87196350097659</v>
      </c>
      <c r="C902" s="2">
        <v>106.9026565551758</v>
      </c>
      <c r="D902" s="2">
        <v>1898.52001953125</v>
      </c>
      <c r="E902" s="2">
        <v>1249.099975585938</v>
      </c>
      <c r="F902" s="2">
        <v>183.0899963378906</v>
      </c>
      <c r="G902" s="2">
        <v>349.3599853515625</v>
      </c>
      <c r="H902" s="2">
        <v>254.91497802734381</v>
      </c>
      <c r="I902" s="2">
        <v>125.5607604980469</v>
      </c>
      <c r="J902" s="2">
        <v>175.05000305175781</v>
      </c>
      <c r="K902" s="2">
        <v>906.4000244140625</v>
      </c>
      <c r="L902" s="2">
        <v>6184.7099609375</v>
      </c>
      <c r="M902" s="2">
        <v>2.005000114440918</v>
      </c>
      <c r="N902" s="3">
        <v>2853.580078125</v>
      </c>
      <c r="O902" s="1">
        <f t="shared" ref="O902:O965" si="186">(B902/B901)-1</f>
        <v>7.8648585834881768E-3</v>
      </c>
      <c r="P902" s="1">
        <f t="shared" si="174"/>
        <v>1.6439406308470517E-3</v>
      </c>
      <c r="Q902" s="1">
        <f t="shared" si="175"/>
        <v>6.3609184507789074E-3</v>
      </c>
      <c r="R902" s="1">
        <f t="shared" si="176"/>
        <v>2.8018322552150199E-3</v>
      </c>
      <c r="S902" s="1">
        <f t="shared" si="177"/>
        <v>-1.1286296687298303E-2</v>
      </c>
      <c r="T902" s="1">
        <f t="shared" si="178"/>
        <v>5.0343778192392108E-3</v>
      </c>
      <c r="U902" s="1">
        <f t="shared" si="179"/>
        <v>-7.5846277242681559E-3</v>
      </c>
      <c r="V902" s="1">
        <f t="shared" si="180"/>
        <v>-8.5729267325918013E-4</v>
      </c>
      <c r="W902" s="1">
        <f t="shared" si="181"/>
        <v>-1.4261266152185703E-3</v>
      </c>
      <c r="X902" s="1">
        <f t="shared" si="182"/>
        <v>1.3416815376164015E-2</v>
      </c>
      <c r="Y902" s="1">
        <f t="shared" si="183"/>
        <v>-5.8390163053316124E-2</v>
      </c>
      <c r="Z902" s="1">
        <f t="shared" si="184"/>
        <v>-1.4939156952811228E-3</v>
      </c>
      <c r="AA902" s="24">
        <f t="shared" si="185"/>
        <v>-1.4416744645237012E-3</v>
      </c>
    </row>
    <row r="903" spans="1:27" x14ac:dyDescent="0.2">
      <c r="A903" s="18">
        <v>43322</v>
      </c>
      <c r="B903" s="1">
        <v>203.2646789550781</v>
      </c>
      <c r="C903" s="2">
        <v>106.24957275390619</v>
      </c>
      <c r="D903" s="2">
        <v>1886.300048828125</v>
      </c>
      <c r="E903" s="2">
        <v>1237.609985351562</v>
      </c>
      <c r="F903" s="2">
        <v>180.25999450683591</v>
      </c>
      <c r="G903" s="2">
        <v>345.8699951171875</v>
      </c>
      <c r="H903" s="2">
        <v>253.2550048828125</v>
      </c>
      <c r="I903" s="2">
        <v>125.531379699707</v>
      </c>
      <c r="J903" s="2">
        <v>174.82000732421881</v>
      </c>
      <c r="K903" s="2">
        <v>909.0999755859375</v>
      </c>
      <c r="L903" s="2">
        <v>6295.72998046875</v>
      </c>
      <c r="M903" s="2">
        <v>2</v>
      </c>
      <c r="N903" s="3">
        <v>2833.280029296875</v>
      </c>
      <c r="O903" s="1">
        <f t="shared" si="186"/>
        <v>-2.9787545843477092E-3</v>
      </c>
      <c r="P903" s="1">
        <f t="shared" si="174"/>
        <v>-6.1091447332978221E-3</v>
      </c>
      <c r="Q903" s="1">
        <f t="shared" si="175"/>
        <v>-6.4365772166796731E-3</v>
      </c>
      <c r="R903" s="1">
        <f t="shared" si="176"/>
        <v>-9.1986153702277029E-3</v>
      </c>
      <c r="S903" s="1">
        <f t="shared" si="177"/>
        <v>-1.5456889440491062E-2</v>
      </c>
      <c r="T903" s="1">
        <f t="shared" si="178"/>
        <v>-9.9896679090566431E-3</v>
      </c>
      <c r="U903" s="1">
        <f t="shared" si="179"/>
        <v>-6.5118697903786549E-3</v>
      </c>
      <c r="V903" s="1">
        <f t="shared" si="180"/>
        <v>-2.3399665805912129E-4</v>
      </c>
      <c r="W903" s="1">
        <f t="shared" si="181"/>
        <v>-1.313885881344401E-3</v>
      </c>
      <c r="X903" s="1">
        <f t="shared" si="182"/>
        <v>2.9787633485782727E-3</v>
      </c>
      <c r="Y903" s="1">
        <f t="shared" si="183"/>
        <v>1.795072367701156E-2</v>
      </c>
      <c r="Z903" s="1">
        <f t="shared" si="184"/>
        <v>-2.4938225214576892E-3</v>
      </c>
      <c r="AA903" s="24">
        <f t="shared" si="185"/>
        <v>-7.1138879135516087E-3</v>
      </c>
    </row>
    <row r="904" spans="1:27" x14ac:dyDescent="0.2">
      <c r="A904" s="18">
        <v>43325</v>
      </c>
      <c r="B904" s="1">
        <v>204.57713317871091</v>
      </c>
      <c r="C904" s="2">
        <v>105.4794998168945</v>
      </c>
      <c r="D904" s="2">
        <v>1896.199951171875</v>
      </c>
      <c r="E904" s="2">
        <v>1235.010009765625</v>
      </c>
      <c r="F904" s="2">
        <v>180.05000305175781</v>
      </c>
      <c r="G904" s="2">
        <v>341.30999755859381</v>
      </c>
      <c r="H904" s="2">
        <v>254.57701110839841</v>
      </c>
      <c r="I904" s="2">
        <v>126.0014953613281</v>
      </c>
      <c r="J904" s="2">
        <v>175.05000305175781</v>
      </c>
      <c r="K904" s="2">
        <v>888.9000244140625</v>
      </c>
      <c r="L904" s="2">
        <v>6199.7099609375</v>
      </c>
      <c r="M904" s="2">
        <v>1.995000004768372</v>
      </c>
      <c r="N904" s="3">
        <v>2821.929931640625</v>
      </c>
      <c r="O904" s="1">
        <f t="shared" si="186"/>
        <v>6.4568730306697741E-3</v>
      </c>
      <c r="P904" s="1">
        <f t="shared" si="174"/>
        <v>-7.2477744338353967E-3</v>
      </c>
      <c r="Q904" s="1">
        <f t="shared" si="175"/>
        <v>5.2483179173432593E-3</v>
      </c>
      <c r="R904" s="1">
        <f t="shared" si="176"/>
        <v>-2.1008036592388146E-3</v>
      </c>
      <c r="S904" s="1">
        <f t="shared" si="177"/>
        <v>-1.1649365443098247E-3</v>
      </c>
      <c r="T904" s="1">
        <f t="shared" si="178"/>
        <v>-1.3184137459072431E-2</v>
      </c>
      <c r="U904" s="1">
        <f t="shared" si="179"/>
        <v>5.2200596240836727E-3</v>
      </c>
      <c r="V904" s="1">
        <f t="shared" si="180"/>
        <v>3.7450051353349334E-3</v>
      </c>
      <c r="W904" s="1">
        <f t="shared" si="181"/>
        <v>1.3156144485937382E-3</v>
      </c>
      <c r="X904" s="1">
        <f t="shared" si="182"/>
        <v>-2.2219724688536724E-2</v>
      </c>
      <c r="Y904" s="1">
        <f t="shared" si="183"/>
        <v>-1.5251610191214238E-2</v>
      </c>
      <c r="Z904" s="1">
        <f t="shared" si="184"/>
        <v>-2.4999976158139869E-3</v>
      </c>
      <c r="AA904" s="24">
        <f t="shared" si="185"/>
        <v>-4.0059921853423663E-3</v>
      </c>
    </row>
    <row r="905" spans="1:27" x14ac:dyDescent="0.2">
      <c r="A905" s="18">
        <v>43326</v>
      </c>
      <c r="B905" s="1">
        <v>205.43910217285159</v>
      </c>
      <c r="C905" s="2">
        <v>106.7954406738281</v>
      </c>
      <c r="D905" s="2">
        <v>1919.650024414062</v>
      </c>
      <c r="E905" s="2">
        <v>1242.099975585938</v>
      </c>
      <c r="F905" s="2">
        <v>181.11000061035159</v>
      </c>
      <c r="G905" s="2">
        <v>337.489990234375</v>
      </c>
      <c r="H905" s="2">
        <v>259.85501098632812</v>
      </c>
      <c r="I905" s="2">
        <v>127.3335037231445</v>
      </c>
      <c r="J905" s="2">
        <v>175.92999267578119</v>
      </c>
      <c r="K905" s="2">
        <v>898</v>
      </c>
      <c r="L905" s="2">
        <v>6308.52001953125</v>
      </c>
      <c r="M905" s="2">
        <v>2.032999992370605</v>
      </c>
      <c r="N905" s="3">
        <v>2839.9599609375</v>
      </c>
      <c r="O905" s="1">
        <f t="shared" si="186"/>
        <v>4.2134180919803921E-3</v>
      </c>
      <c r="P905" s="1">
        <f t="shared" si="174"/>
        <v>1.2475797280210754E-2</v>
      </c>
      <c r="Q905" s="1">
        <f t="shared" si="175"/>
        <v>1.2366877885264582E-2</v>
      </c>
      <c r="R905" s="1">
        <f t="shared" si="176"/>
        <v>5.740816482660227E-3</v>
      </c>
      <c r="S905" s="1">
        <f t="shared" si="177"/>
        <v>5.8872398812959137E-3</v>
      </c>
      <c r="T905" s="1">
        <f t="shared" si="178"/>
        <v>-1.1192192879035168E-2</v>
      </c>
      <c r="U905" s="1">
        <f t="shared" si="179"/>
        <v>2.07324292753297E-2</v>
      </c>
      <c r="V905" s="1">
        <f t="shared" si="180"/>
        <v>1.0571369474597692E-2</v>
      </c>
      <c r="W905" s="1">
        <f t="shared" si="181"/>
        <v>5.0270757422563594E-3</v>
      </c>
      <c r="X905" s="1">
        <f t="shared" si="182"/>
        <v>1.0237344286199157E-2</v>
      </c>
      <c r="Y905" s="1">
        <f t="shared" si="183"/>
        <v>1.7550830487124358E-2</v>
      </c>
      <c r="Z905" s="1">
        <f t="shared" si="184"/>
        <v>1.9047612787672641E-2</v>
      </c>
      <c r="AA905" s="24">
        <f t="shared" si="185"/>
        <v>6.3892547772768093E-3</v>
      </c>
    </row>
    <row r="906" spans="1:27" x14ac:dyDescent="0.2">
      <c r="A906" s="18">
        <v>43327</v>
      </c>
      <c r="B906" s="1">
        <v>205.91900634765619</v>
      </c>
      <c r="C906" s="2">
        <v>105.3472366333008</v>
      </c>
      <c r="D906" s="2">
        <v>1882.619995117188</v>
      </c>
      <c r="E906" s="2">
        <v>1214.380004882812</v>
      </c>
      <c r="F906" s="2">
        <v>179.5299987792969</v>
      </c>
      <c r="G906" s="2">
        <v>326.39999389648438</v>
      </c>
      <c r="H906" s="2">
        <v>257.51919555664062</v>
      </c>
      <c r="I906" s="2">
        <v>126.96132659912109</v>
      </c>
      <c r="J906" s="2">
        <v>173</v>
      </c>
      <c r="K906" s="2">
        <v>845.20001220703125</v>
      </c>
      <c r="L906" s="2">
        <v>6334.72998046875</v>
      </c>
      <c r="M906" s="2">
        <v>2.0199999809265141</v>
      </c>
      <c r="N906" s="3">
        <v>2818.3701171875</v>
      </c>
      <c r="O906" s="1">
        <f t="shared" si="186"/>
        <v>2.3359923681949279E-3</v>
      </c>
      <c r="P906" s="1">
        <f t="shared" si="174"/>
        <v>-1.3560541830155204E-2</v>
      </c>
      <c r="Q906" s="1">
        <f t="shared" si="175"/>
        <v>-1.9289989751218761E-2</v>
      </c>
      <c r="R906" s="1">
        <f t="shared" si="176"/>
        <v>-2.2317020568372148E-2</v>
      </c>
      <c r="S906" s="1">
        <f t="shared" si="177"/>
        <v>-8.7239899824967937E-3</v>
      </c>
      <c r="T906" s="1">
        <f t="shared" si="178"/>
        <v>-3.2860222995618305E-2</v>
      </c>
      <c r="U906" s="1">
        <f t="shared" si="179"/>
        <v>-8.9889181694879916E-3</v>
      </c>
      <c r="V906" s="1">
        <f t="shared" si="180"/>
        <v>-2.9228530837619449E-3</v>
      </c>
      <c r="W906" s="1">
        <f t="shared" si="181"/>
        <v>-1.6654310224299418E-2</v>
      </c>
      <c r="X906" s="1">
        <f t="shared" si="182"/>
        <v>-5.8797313800633355E-2</v>
      </c>
      <c r="Y906" s="1">
        <f t="shared" si="183"/>
        <v>4.1546925200131035E-3</v>
      </c>
      <c r="Z906" s="1">
        <f t="shared" si="184"/>
        <v>-6.394496553308926E-3</v>
      </c>
      <c r="AA906" s="24">
        <f t="shared" si="185"/>
        <v>-7.6021648357581517E-3</v>
      </c>
    </row>
    <row r="907" spans="1:27" x14ac:dyDescent="0.2">
      <c r="A907" s="18">
        <v>43328</v>
      </c>
      <c r="B907" s="1">
        <v>208.93571472167969</v>
      </c>
      <c r="C907" s="2">
        <v>105.32765960693359</v>
      </c>
      <c r="D907" s="2">
        <v>1886.52001953125</v>
      </c>
      <c r="E907" s="2">
        <v>1206.489990234375</v>
      </c>
      <c r="F907" s="2">
        <v>174.69999694824219</v>
      </c>
      <c r="G907" s="2">
        <v>322.44000244140619</v>
      </c>
      <c r="H907" s="2">
        <v>255.8890380859375</v>
      </c>
      <c r="I907" s="2">
        <v>126.3638916015625</v>
      </c>
      <c r="J907" s="2">
        <v>174.96000671386719</v>
      </c>
      <c r="K907" s="2">
        <v>882.79998779296875</v>
      </c>
      <c r="L907" s="2">
        <v>6580.6298828125</v>
      </c>
      <c r="M907" s="2">
        <v>2.0150001049041748</v>
      </c>
      <c r="N907" s="3">
        <v>2840.68994140625</v>
      </c>
      <c r="O907" s="1">
        <f t="shared" si="186"/>
        <v>1.4649975383672631E-2</v>
      </c>
      <c r="P907" s="1">
        <f t="shared" si="174"/>
        <v>-1.8583331649546508E-4</v>
      </c>
      <c r="Q907" s="1">
        <f t="shared" si="175"/>
        <v>2.071594067935667E-3</v>
      </c>
      <c r="R907" s="1">
        <f t="shared" si="176"/>
        <v>-6.497154611170064E-3</v>
      </c>
      <c r="S907" s="1">
        <f t="shared" si="177"/>
        <v>-2.6903591956196848E-2</v>
      </c>
      <c r="T907" s="1">
        <f t="shared" si="178"/>
        <v>-1.2132326988750108E-2</v>
      </c>
      <c r="U907" s="1">
        <f t="shared" si="179"/>
        <v>-6.3302367312054741E-3</v>
      </c>
      <c r="V907" s="1">
        <f t="shared" si="180"/>
        <v>-4.7056455186939017E-3</v>
      </c>
      <c r="W907" s="1">
        <f t="shared" si="181"/>
        <v>1.132951857726705E-2</v>
      </c>
      <c r="X907" s="1">
        <f t="shared" si="182"/>
        <v>4.4486482540096572E-2</v>
      </c>
      <c r="Y907" s="1">
        <f t="shared" si="183"/>
        <v>3.8817740156551039E-2</v>
      </c>
      <c r="Z907" s="1">
        <f t="shared" si="184"/>
        <v>-2.4751861730444302E-3</v>
      </c>
      <c r="AA907" s="24">
        <f t="shared" si="185"/>
        <v>7.919408484583057E-3</v>
      </c>
    </row>
    <row r="908" spans="1:27" x14ac:dyDescent="0.2">
      <c r="A908" s="18">
        <v>43329</v>
      </c>
      <c r="B908" s="1">
        <v>213.1081237792969</v>
      </c>
      <c r="C908" s="2">
        <v>105.2689590454102</v>
      </c>
      <c r="D908" s="2">
        <v>1882.219970703125</v>
      </c>
      <c r="E908" s="2">
        <v>1200.9599609375</v>
      </c>
      <c r="F908" s="2">
        <v>173.80000305175781</v>
      </c>
      <c r="G908" s="2">
        <v>316.77999877929688</v>
      </c>
      <c r="H908" s="2">
        <v>243.34510803222659</v>
      </c>
      <c r="I908" s="2">
        <v>128.86137390136719</v>
      </c>
      <c r="J908" s="2">
        <v>176.08000183105469</v>
      </c>
      <c r="K908" s="2">
        <v>892.79998779296875</v>
      </c>
      <c r="L908" s="2">
        <v>6423.759765625</v>
      </c>
      <c r="M908" s="2">
        <v>1.995000004768372</v>
      </c>
      <c r="N908" s="3">
        <v>2850.1298828125</v>
      </c>
      <c r="O908" s="1">
        <f t="shared" si="186"/>
        <v>1.9969822120527558E-2</v>
      </c>
      <c r="P908" s="1">
        <f t="shared" si="174"/>
        <v>-5.5731383135693147E-4</v>
      </c>
      <c r="Q908" s="1">
        <f t="shared" si="175"/>
        <v>-2.2793549941725333E-3</v>
      </c>
      <c r="R908" s="1">
        <f t="shared" si="176"/>
        <v>-4.5835683193697907E-3</v>
      </c>
      <c r="S908" s="1">
        <f t="shared" si="177"/>
        <v>-5.1516537619117342E-3</v>
      </c>
      <c r="T908" s="1">
        <f t="shared" si="178"/>
        <v>-1.7553664617459663E-2</v>
      </c>
      <c r="U908" s="1">
        <f t="shared" si="179"/>
        <v>-4.9020974667536077E-2</v>
      </c>
      <c r="V908" s="1">
        <f t="shared" si="180"/>
        <v>1.9764208494618796E-2</v>
      </c>
      <c r="W908" s="1">
        <f t="shared" si="181"/>
        <v>6.4014350377750162E-3</v>
      </c>
      <c r="X908" s="1">
        <f t="shared" si="182"/>
        <v>1.1327594175664091E-2</v>
      </c>
      <c r="Y908" s="1">
        <f t="shared" si="183"/>
        <v>-2.3838161388960444E-2</v>
      </c>
      <c r="Z908" s="1">
        <f t="shared" si="184"/>
        <v>-9.9256074910992753E-3</v>
      </c>
      <c r="AA908" s="24">
        <f t="shared" si="185"/>
        <v>3.3231157222237684E-3</v>
      </c>
    </row>
    <row r="909" spans="1:27" x14ac:dyDescent="0.2">
      <c r="A909" s="18">
        <v>43332</v>
      </c>
      <c r="B909" s="1">
        <v>211.03172302246091</v>
      </c>
      <c r="C909" s="2">
        <v>104.57421875</v>
      </c>
      <c r="D909" s="2">
        <v>1876.7099609375</v>
      </c>
      <c r="E909" s="2">
        <v>1207.77001953125</v>
      </c>
      <c r="F909" s="2">
        <v>172.5</v>
      </c>
      <c r="G909" s="2">
        <v>327.73001098632812</v>
      </c>
      <c r="H909" s="2">
        <v>246.3468933105469</v>
      </c>
      <c r="I909" s="2">
        <v>128.75364685058591</v>
      </c>
      <c r="J909" s="2">
        <v>175.71000671386719</v>
      </c>
      <c r="K909" s="2">
        <v>913.70001220703125</v>
      </c>
      <c r="L909" s="2">
        <v>6488.759765625</v>
      </c>
      <c r="M909" s="2">
        <v>1.9930000305175779</v>
      </c>
      <c r="N909" s="3">
        <v>2857.050048828125</v>
      </c>
      <c r="O909" s="1">
        <f t="shared" si="186"/>
        <v>-9.7434143758236003E-3</v>
      </c>
      <c r="P909" s="1">
        <f t="shared" si="174"/>
        <v>-6.5996690924863266E-3</v>
      </c>
      <c r="Q909" s="1">
        <f t="shared" si="175"/>
        <v>-2.9273994811386261E-3</v>
      </c>
      <c r="R909" s="1">
        <f t="shared" si="176"/>
        <v>5.6705126026299624E-3</v>
      </c>
      <c r="S909" s="1">
        <f t="shared" si="177"/>
        <v>-7.4798793379230455E-3</v>
      </c>
      <c r="T909" s="1">
        <f t="shared" si="178"/>
        <v>3.4566614840668031E-2</v>
      </c>
      <c r="U909" s="1">
        <f t="shared" si="179"/>
        <v>1.2335506978520261E-2</v>
      </c>
      <c r="V909" s="1">
        <f t="shared" si="180"/>
        <v>-8.3599179117654909E-4</v>
      </c>
      <c r="W909" s="1">
        <f t="shared" si="181"/>
        <v>-2.1012898304175742E-3</v>
      </c>
      <c r="X909" s="1">
        <f t="shared" si="182"/>
        <v>2.3409525873457904E-2</v>
      </c>
      <c r="Y909" s="1">
        <f t="shared" si="183"/>
        <v>1.0118684753410268E-2</v>
      </c>
      <c r="Z909" s="1">
        <f t="shared" si="184"/>
        <v>-1.0024933563979044E-3</v>
      </c>
      <c r="AA909" s="24">
        <f t="shared" si="185"/>
        <v>2.4280177746833775E-3</v>
      </c>
    </row>
    <row r="910" spans="1:27" x14ac:dyDescent="0.2">
      <c r="A910" s="18">
        <v>43333</v>
      </c>
      <c r="B910" s="1">
        <v>210.62034606933591</v>
      </c>
      <c r="C910" s="2">
        <v>103.7033309936523</v>
      </c>
      <c r="D910" s="2">
        <v>1883.420043945312</v>
      </c>
      <c r="E910" s="2">
        <v>1201.619995117188</v>
      </c>
      <c r="F910" s="2">
        <v>172.6199951171875</v>
      </c>
      <c r="G910" s="2">
        <v>338.01998901367188</v>
      </c>
      <c r="H910" s="2">
        <v>251.79386901855469</v>
      </c>
      <c r="I910" s="2">
        <v>127.92115783691411</v>
      </c>
      <c r="J910" s="2">
        <v>176.86000061035159</v>
      </c>
      <c r="K910" s="2">
        <v>925</v>
      </c>
      <c r="L910" s="2">
        <v>6376.7099609375</v>
      </c>
      <c r="M910" s="2">
        <v>2.035000085830688</v>
      </c>
      <c r="N910" s="3">
        <v>2862.9599609375</v>
      </c>
      <c r="O910" s="1">
        <f t="shared" si="186"/>
        <v>-1.9493607275395952E-3</v>
      </c>
      <c r="P910" s="1">
        <f t="shared" si="174"/>
        <v>-8.3279393980431049E-3</v>
      </c>
      <c r="Q910" s="1">
        <f t="shared" si="175"/>
        <v>3.5754502014047063E-3</v>
      </c>
      <c r="R910" s="1">
        <f t="shared" si="176"/>
        <v>-5.0920492433227382E-3</v>
      </c>
      <c r="S910" s="1">
        <f t="shared" si="177"/>
        <v>6.9562386775356977E-4</v>
      </c>
      <c r="T910" s="1">
        <f t="shared" si="178"/>
        <v>3.1397728869490216E-2</v>
      </c>
      <c r="U910" s="1">
        <f t="shared" si="179"/>
        <v>2.2110998173381802E-2</v>
      </c>
      <c r="V910" s="1">
        <f t="shared" si="180"/>
        <v>-6.4657509440324556E-3</v>
      </c>
      <c r="W910" s="1">
        <f t="shared" si="181"/>
        <v>6.5448400918741712E-3</v>
      </c>
      <c r="X910" s="1">
        <f t="shared" si="182"/>
        <v>1.2367284274927171E-2</v>
      </c>
      <c r="Y910" s="1">
        <f t="shared" si="183"/>
        <v>-1.7268292976586608E-2</v>
      </c>
      <c r="Z910" s="1">
        <f t="shared" si="184"/>
        <v>2.1073785584540428E-2</v>
      </c>
      <c r="AA910" s="24">
        <f t="shared" si="185"/>
        <v>2.0685364303643095E-3</v>
      </c>
    </row>
    <row r="911" spans="1:27" x14ac:dyDescent="0.2">
      <c r="A911" s="18">
        <v>43334</v>
      </c>
      <c r="B911" s="1">
        <v>210.6301574707031</v>
      </c>
      <c r="C911" s="2">
        <v>104.76011657714839</v>
      </c>
      <c r="D911" s="2">
        <v>1904.900024414062</v>
      </c>
      <c r="E911" s="2">
        <v>1207.329956054688</v>
      </c>
      <c r="F911" s="2">
        <v>173.63999938964841</v>
      </c>
      <c r="G911" s="2">
        <v>344.44000244140619</v>
      </c>
      <c r="H911" s="2">
        <v>261.23663330078119</v>
      </c>
      <c r="I911" s="2">
        <v>128.41087341308591</v>
      </c>
      <c r="J911" s="2">
        <v>177.7200012207031</v>
      </c>
      <c r="K911" s="2">
        <v>933.20001220703125</v>
      </c>
      <c r="L911" s="2">
        <v>6534.8798828125</v>
      </c>
      <c r="M911" s="2">
        <v>2.035000085830688</v>
      </c>
      <c r="N911" s="3">
        <v>2861.820068359375</v>
      </c>
      <c r="O911" s="1">
        <f t="shared" si="186"/>
        <v>4.6583350328255335E-5</v>
      </c>
      <c r="P911" s="1">
        <f t="shared" si="174"/>
        <v>1.019046903672538E-2</v>
      </c>
      <c r="Q911" s="1">
        <f t="shared" si="175"/>
        <v>1.1404774276350338E-2</v>
      </c>
      <c r="R911" s="1">
        <f t="shared" si="176"/>
        <v>4.7518857548165538E-3</v>
      </c>
      <c r="S911" s="1">
        <f t="shared" si="177"/>
        <v>5.9089578340472126E-3</v>
      </c>
      <c r="T911" s="1">
        <f t="shared" si="178"/>
        <v>1.8992999338493632E-2</v>
      </c>
      <c r="U911" s="1">
        <f t="shared" si="179"/>
        <v>3.7501962692867208E-2</v>
      </c>
      <c r="V911" s="1">
        <f t="shared" si="180"/>
        <v>3.8282609730295736E-3</v>
      </c>
      <c r="W911" s="1">
        <f t="shared" si="181"/>
        <v>4.8626066232251297E-3</v>
      </c>
      <c r="X911" s="1">
        <f t="shared" si="182"/>
        <v>8.864878061655368E-3</v>
      </c>
      <c r="Y911" s="1">
        <f t="shared" si="183"/>
        <v>2.4804314896540447E-2</v>
      </c>
      <c r="Z911" s="1">
        <f t="shared" si="184"/>
        <v>0</v>
      </c>
      <c r="AA911" s="24">
        <f t="shared" si="185"/>
        <v>-3.9815177078195152E-4</v>
      </c>
    </row>
    <row r="912" spans="1:27" x14ac:dyDescent="0.2">
      <c r="A912" s="18">
        <v>43335</v>
      </c>
      <c r="B912" s="1">
        <v>211.06111145019531</v>
      </c>
      <c r="C912" s="2">
        <v>105.24937438964839</v>
      </c>
      <c r="D912" s="2">
        <v>1902.900024414062</v>
      </c>
      <c r="E912" s="2">
        <v>1205.380004882812</v>
      </c>
      <c r="F912" s="2">
        <v>172.8999938964844</v>
      </c>
      <c r="G912" s="2">
        <v>339.17001342773438</v>
      </c>
      <c r="H912" s="2">
        <v>265.232421875</v>
      </c>
      <c r="I912" s="2">
        <v>128.38148498535159</v>
      </c>
      <c r="J912" s="2">
        <v>176.02000427246091</v>
      </c>
      <c r="K912" s="2">
        <v>926.20001220703125</v>
      </c>
      <c r="L912" s="2">
        <v>6719.9599609375</v>
      </c>
      <c r="M912" s="2">
        <v>2.032999992370605</v>
      </c>
      <c r="N912" s="3">
        <v>2856.97998046875</v>
      </c>
      <c r="O912" s="1">
        <f t="shared" si="186"/>
        <v>2.0460222062557154E-3</v>
      </c>
      <c r="P912" s="1">
        <f t="shared" si="174"/>
        <v>4.6702679272001557E-3</v>
      </c>
      <c r="Q912" s="1">
        <f t="shared" si="175"/>
        <v>-1.0499238670623745E-3</v>
      </c>
      <c r="R912" s="1">
        <f t="shared" si="176"/>
        <v>-1.6150938375188995E-3</v>
      </c>
      <c r="S912" s="1">
        <f t="shared" si="177"/>
        <v>-4.2617225049824681E-3</v>
      </c>
      <c r="T912" s="1">
        <f t="shared" si="178"/>
        <v>-1.5300165417250877E-2</v>
      </c>
      <c r="U912" s="1">
        <f t="shared" si="179"/>
        <v>1.5295667088230047E-2</v>
      </c>
      <c r="V912" s="1">
        <f t="shared" si="180"/>
        <v>-2.2886245497122371E-4</v>
      </c>
      <c r="W912" s="1">
        <f t="shared" si="181"/>
        <v>-9.5655915854458984E-3</v>
      </c>
      <c r="X912" s="1">
        <f t="shared" si="182"/>
        <v>-7.501071483534294E-3</v>
      </c>
      <c r="Y912" s="1">
        <f t="shared" si="183"/>
        <v>2.8321879123101024E-2</v>
      </c>
      <c r="Z912" s="1">
        <f t="shared" si="184"/>
        <v>-9.8284686767791118E-4</v>
      </c>
      <c r="AA912" s="24">
        <f t="shared" si="185"/>
        <v>-1.6912621251551352E-3</v>
      </c>
    </row>
    <row r="913" spans="1:27" x14ac:dyDescent="0.2">
      <c r="A913" s="18">
        <v>43336</v>
      </c>
      <c r="B913" s="1">
        <v>211.71733093261719</v>
      </c>
      <c r="C913" s="2">
        <v>106.0713348388672</v>
      </c>
      <c r="D913" s="2">
        <v>1905.390014648438</v>
      </c>
      <c r="E913" s="2">
        <v>1220.650024414062</v>
      </c>
      <c r="F913" s="2">
        <v>174.6499938964844</v>
      </c>
      <c r="G913" s="2">
        <v>358.82000732421881</v>
      </c>
      <c r="H913" s="2">
        <v>270.58001708984381</v>
      </c>
      <c r="I913" s="2">
        <v>128.6557312011719</v>
      </c>
      <c r="J913" s="2">
        <v>176.8399963378906</v>
      </c>
      <c r="K913" s="2">
        <v>943.5999755859375</v>
      </c>
      <c r="L913" s="2">
        <v>6763.18994140625</v>
      </c>
      <c r="M913" s="2">
        <v>2.0480000972747798</v>
      </c>
      <c r="N913" s="3">
        <v>2874.68994140625</v>
      </c>
      <c r="O913" s="1">
        <f t="shared" si="186"/>
        <v>3.1091444459521167E-3</v>
      </c>
      <c r="P913" s="1">
        <f t="shared" si="174"/>
        <v>7.809646888501165E-3</v>
      </c>
      <c r="Q913" s="1">
        <f t="shared" si="175"/>
        <v>1.3085239384253988E-3</v>
      </c>
      <c r="R913" s="1">
        <f t="shared" si="176"/>
        <v>1.2668220369836503E-2</v>
      </c>
      <c r="S913" s="1">
        <f t="shared" si="177"/>
        <v>1.0121457847174442E-2</v>
      </c>
      <c r="T913" s="1">
        <f t="shared" si="178"/>
        <v>5.7935528255864455E-2</v>
      </c>
      <c r="U913" s="1">
        <f t="shared" si="179"/>
        <v>2.0161921295444252E-2</v>
      </c>
      <c r="V913" s="1">
        <f t="shared" si="180"/>
        <v>2.1361819880147959E-3</v>
      </c>
      <c r="W913" s="1">
        <f t="shared" si="181"/>
        <v>4.6585163363614956E-3</v>
      </c>
      <c r="X913" s="1">
        <f t="shared" si="182"/>
        <v>1.8786399427316081E-2</v>
      </c>
      <c r="Y913" s="1">
        <f t="shared" si="183"/>
        <v>6.4330711373343785E-3</v>
      </c>
      <c r="Z913" s="1">
        <f t="shared" si="184"/>
        <v>7.3783103593048072E-3</v>
      </c>
      <c r="AA913" s="24">
        <f t="shared" si="185"/>
        <v>6.1988397043630794E-3</v>
      </c>
    </row>
    <row r="914" spans="1:27" x14ac:dyDescent="0.2">
      <c r="A914" s="18">
        <v>43339</v>
      </c>
      <c r="B914" s="1">
        <v>213.46073913574219</v>
      </c>
      <c r="C914" s="2">
        <v>107.2455520629883</v>
      </c>
      <c r="D914" s="2">
        <v>1927.680053710938</v>
      </c>
      <c r="E914" s="2">
        <v>1241.819946289062</v>
      </c>
      <c r="F914" s="2">
        <v>177.46000671386719</v>
      </c>
      <c r="G914" s="2">
        <v>364.57998657226562</v>
      </c>
      <c r="H914" s="2">
        <v>274.23788452148438</v>
      </c>
      <c r="I914" s="2">
        <v>128.5577697753906</v>
      </c>
      <c r="J914" s="2">
        <v>179.32000732421881</v>
      </c>
      <c r="K914" s="2">
        <v>956.9000244140625</v>
      </c>
      <c r="L914" s="2">
        <v>7096.27978515625</v>
      </c>
      <c r="M914" s="2">
        <v>2.059999942779541</v>
      </c>
      <c r="N914" s="3">
        <v>2896.739990234375</v>
      </c>
      <c r="O914" s="1">
        <f t="shared" si="186"/>
        <v>8.2346031637809958E-3</v>
      </c>
      <c r="P914" s="1">
        <f t="shared" si="174"/>
        <v>1.1070071154519301E-2</v>
      </c>
      <c r="Q914" s="1">
        <f t="shared" si="175"/>
        <v>1.16984128662041E-2</v>
      </c>
      <c r="R914" s="1">
        <f t="shared" si="176"/>
        <v>1.7343154427217566E-2</v>
      </c>
      <c r="S914" s="1">
        <f t="shared" si="177"/>
        <v>1.6089395451386546E-2</v>
      </c>
      <c r="T914" s="1">
        <f t="shared" si="178"/>
        <v>1.6052558749440893E-2</v>
      </c>
      <c r="U914" s="1">
        <f t="shared" si="179"/>
        <v>1.3518616307966358E-2</v>
      </c>
      <c r="V914" s="1">
        <f t="shared" si="180"/>
        <v>-7.6142294530301413E-4</v>
      </c>
      <c r="W914" s="1">
        <f t="shared" si="181"/>
        <v>1.4024038892138435E-2</v>
      </c>
      <c r="X914" s="1">
        <f t="shared" si="182"/>
        <v>1.4095007600934073E-2</v>
      </c>
      <c r="Y914" s="1">
        <f t="shared" si="183"/>
        <v>4.9250405006478593E-2</v>
      </c>
      <c r="Z914" s="1">
        <f t="shared" si="184"/>
        <v>5.8592992845698522E-3</v>
      </c>
      <c r="AA914" s="24">
        <f t="shared" si="185"/>
        <v>7.6704094276471846E-3</v>
      </c>
    </row>
    <row r="915" spans="1:27" x14ac:dyDescent="0.2">
      <c r="A915" s="18">
        <v>43340</v>
      </c>
      <c r="B915" s="1">
        <v>215.1845703125</v>
      </c>
      <c r="C915" s="2">
        <v>107.8913879394531</v>
      </c>
      <c r="D915" s="2">
        <v>1932.819946289062</v>
      </c>
      <c r="E915" s="2">
        <v>1231.150024414062</v>
      </c>
      <c r="F915" s="2">
        <v>176.25999450683591</v>
      </c>
      <c r="G915" s="2">
        <v>368.489990234375</v>
      </c>
      <c r="H915" s="2">
        <v>272.72698974609381</v>
      </c>
      <c r="I915" s="2">
        <v>127.5587692260742</v>
      </c>
      <c r="J915" s="2">
        <v>180.8699951171875</v>
      </c>
      <c r="K915" s="2">
        <v>954.4000244140625</v>
      </c>
      <c r="L915" s="2">
        <v>7047.16015625</v>
      </c>
      <c r="M915" s="2">
        <v>2.0780000686645508</v>
      </c>
      <c r="N915" s="3">
        <v>2897.52001953125</v>
      </c>
      <c r="O915" s="1">
        <f t="shared" si="186"/>
        <v>8.075635752678556E-3</v>
      </c>
      <c r="P915" s="1">
        <f t="shared" si="174"/>
        <v>6.0220294831947463E-3</v>
      </c>
      <c r="Q915" s="1">
        <f t="shared" si="175"/>
        <v>2.6663618624001018E-3</v>
      </c>
      <c r="R915" s="1">
        <f t="shared" si="176"/>
        <v>-8.5921649969344926E-3</v>
      </c>
      <c r="S915" s="1">
        <f t="shared" si="177"/>
        <v>-6.7621557626004192E-3</v>
      </c>
      <c r="T915" s="1">
        <f t="shared" si="178"/>
        <v>1.072467992242454E-2</v>
      </c>
      <c r="U915" s="1">
        <f t="shared" si="179"/>
        <v>-5.509431266314313E-3</v>
      </c>
      <c r="V915" s="1">
        <f t="shared" si="180"/>
        <v>-7.77082980718935E-3</v>
      </c>
      <c r="W915" s="1">
        <f t="shared" si="181"/>
        <v>8.6436969086569615E-3</v>
      </c>
      <c r="X915" s="1">
        <f t="shared" si="182"/>
        <v>-2.6126031311691778E-3</v>
      </c>
      <c r="Y915" s="1">
        <f t="shared" si="183"/>
        <v>-6.921884479385465E-3</v>
      </c>
      <c r="Z915" s="1">
        <f t="shared" si="184"/>
        <v>8.7379254296107156E-3</v>
      </c>
      <c r="AA915" s="24">
        <f t="shared" si="185"/>
        <v>2.6927832649970007E-4</v>
      </c>
    </row>
    <row r="916" spans="1:27" x14ac:dyDescent="0.2">
      <c r="A916" s="18">
        <v>43341</v>
      </c>
      <c r="B916" s="1">
        <v>218.39717102050781</v>
      </c>
      <c r="C916" s="2">
        <v>109.6135711669922</v>
      </c>
      <c r="D916" s="2">
        <v>1998.099975585938</v>
      </c>
      <c r="E916" s="2">
        <v>1249.300048828125</v>
      </c>
      <c r="F916" s="2">
        <v>175.8999938964844</v>
      </c>
      <c r="G916" s="2">
        <v>368.04000854492188</v>
      </c>
      <c r="H916" s="2">
        <v>276.96365356445312</v>
      </c>
      <c r="I916" s="2">
        <v>129.40986633300781</v>
      </c>
      <c r="J916" s="2">
        <v>184.86000061035159</v>
      </c>
      <c r="K916" s="2">
        <v>973.5</v>
      </c>
      <c r="L916" s="2">
        <v>6978.22998046875</v>
      </c>
      <c r="M916" s="2">
        <v>2.0799999237060551</v>
      </c>
      <c r="N916" s="3">
        <v>2914.0400390625</v>
      </c>
      <c r="O916" s="1">
        <f t="shared" si="186"/>
        <v>1.4929512387167554E-2</v>
      </c>
      <c r="P916" s="1">
        <f t="shared" si="174"/>
        <v>1.5962193650762568E-2</v>
      </c>
      <c r="Q916" s="1">
        <f t="shared" si="175"/>
        <v>3.3774501045589433E-2</v>
      </c>
      <c r="R916" s="1">
        <f t="shared" si="176"/>
        <v>1.4742333634522709E-2</v>
      </c>
      <c r="S916" s="1">
        <f t="shared" si="177"/>
        <v>-2.0424408349651868E-3</v>
      </c>
      <c r="T916" s="1">
        <f t="shared" si="178"/>
        <v>-1.2211503741713647E-3</v>
      </c>
      <c r="U916" s="1">
        <f t="shared" si="179"/>
        <v>1.5534450119159882E-2</v>
      </c>
      <c r="V916" s="1">
        <f t="shared" si="180"/>
        <v>1.4511719720757821E-2</v>
      </c>
      <c r="W916" s="1">
        <f t="shared" si="181"/>
        <v>2.2060074091221793E-2</v>
      </c>
      <c r="X916" s="1">
        <f t="shared" si="182"/>
        <v>2.0012547252043156E-2</v>
      </c>
      <c r="Y916" s="1">
        <f t="shared" si="183"/>
        <v>-9.7812699375247059E-3</v>
      </c>
      <c r="Z916" s="1">
        <f t="shared" si="184"/>
        <v>9.6239411714238443E-4</v>
      </c>
      <c r="AA916" s="24">
        <f t="shared" si="185"/>
        <v>5.7014341298400328E-3</v>
      </c>
    </row>
    <row r="917" spans="1:27" x14ac:dyDescent="0.2">
      <c r="A917" s="18">
        <v>43347</v>
      </c>
      <c r="B917" s="1">
        <v>223.6665954589844</v>
      </c>
      <c r="C917" s="2">
        <v>109.3102340698242</v>
      </c>
      <c r="D917" s="2">
        <v>2039.510009765625</v>
      </c>
      <c r="E917" s="2">
        <v>1197</v>
      </c>
      <c r="F917" s="2">
        <v>171.1600036621094</v>
      </c>
      <c r="G917" s="2">
        <v>363.60000610351562</v>
      </c>
      <c r="H917" s="2">
        <v>282.14508056640619</v>
      </c>
      <c r="I917" s="2">
        <v>131.62030029296881</v>
      </c>
      <c r="J917" s="2">
        <v>183.30999755859381</v>
      </c>
      <c r="K917" s="2">
        <v>977.9000244140625</v>
      </c>
      <c r="L917" s="2">
        <v>6792.830078125</v>
      </c>
      <c r="M917" s="2">
        <v>2.0680000782012939</v>
      </c>
      <c r="N917" s="3">
        <v>2896.719970703125</v>
      </c>
      <c r="O917" s="1">
        <f t="shared" si="186"/>
        <v>2.412771380624612E-2</v>
      </c>
      <c r="P917" s="1">
        <f t="shared" ref="P917:P980" si="187">(C917/C916)-1</f>
        <v>-2.7673315807389409E-3</v>
      </c>
      <c r="Q917" s="1">
        <f t="shared" ref="Q917:Q980" si="188">(D917/D916)-1</f>
        <v>2.0724705813353284E-2</v>
      </c>
      <c r="R917" s="1">
        <f t="shared" ref="R917:R980" si="189">(E917/E916)-1</f>
        <v>-4.1863480976554679E-2</v>
      </c>
      <c r="S917" s="1">
        <f t="shared" ref="S917:S980" si="190">(F917/F916)-1</f>
        <v>-2.6947074467577492E-2</v>
      </c>
      <c r="T917" s="1">
        <f t="shared" ref="T917:T980" si="191">(G917/G916)-1</f>
        <v>-1.2063912450606118E-2</v>
      </c>
      <c r="U917" s="1">
        <f t="shared" ref="U917:U980" si="192">(H917/H916)-1</f>
        <v>1.8707967400304781E-2</v>
      </c>
      <c r="V917" s="1">
        <f t="shared" ref="V917:V980" si="193">(I917/I916)-1</f>
        <v>1.7080876617806995E-2</v>
      </c>
      <c r="W917" s="1">
        <f t="shared" ref="W917:W980" si="194">(J917/J916)-1</f>
        <v>-8.3847400553940243E-3</v>
      </c>
      <c r="X917" s="1">
        <f t="shared" ref="X917:X980" si="195">(K917/K916)-1</f>
        <v>4.5197990899461526E-3</v>
      </c>
      <c r="Y917" s="1">
        <f t="shared" ref="Y917:Y980" si="196">(L917/L916)-1</f>
        <v>-2.6568327908747968E-2</v>
      </c>
      <c r="Z917" s="1">
        <f t="shared" ref="Z917:Z980" si="197">(M917/M916)-1</f>
        <v>-5.7691567042850167E-3</v>
      </c>
      <c r="AA917" s="24">
        <f t="shared" ref="AA917:AA980" si="198">(N917/N916)-1</f>
        <v>-5.9436617641489553E-3</v>
      </c>
    </row>
    <row r="918" spans="1:27" x14ac:dyDescent="0.2">
      <c r="A918" s="18">
        <v>43348</v>
      </c>
      <c r="B918" s="1">
        <v>222.20722961425781</v>
      </c>
      <c r="C918" s="2">
        <v>106.15940093994141</v>
      </c>
      <c r="D918" s="2">
        <v>1994.819946289062</v>
      </c>
      <c r="E918" s="2">
        <v>1186.47998046875</v>
      </c>
      <c r="F918" s="2">
        <v>167.17999267578119</v>
      </c>
      <c r="G918" s="2">
        <v>341.17999267578119</v>
      </c>
      <c r="H918" s="2">
        <v>276.89407348632812</v>
      </c>
      <c r="I918" s="2">
        <v>131.38459777832031</v>
      </c>
      <c r="J918" s="2">
        <v>183.21000671386719</v>
      </c>
      <c r="K918" s="2">
        <v>971.5999755859375</v>
      </c>
      <c r="L918" s="2">
        <v>6529.169921875</v>
      </c>
      <c r="M918" s="2">
        <v>2.089999914169312</v>
      </c>
      <c r="N918" s="3">
        <v>2888.60009765625</v>
      </c>
      <c r="O918" s="1">
        <f t="shared" si="186"/>
        <v>-6.5247375976364985E-3</v>
      </c>
      <c r="P918" s="1">
        <f t="shared" si="187"/>
        <v>-2.8824685599613042E-2</v>
      </c>
      <c r="Q918" s="1">
        <f t="shared" si="188"/>
        <v>-2.1912156970339436E-2</v>
      </c>
      <c r="R918" s="1">
        <f t="shared" si="189"/>
        <v>-8.7886545791562298E-3</v>
      </c>
      <c r="S918" s="1">
        <f t="shared" si="190"/>
        <v>-2.3253160207832413E-2</v>
      </c>
      <c r="T918" s="1">
        <f t="shared" si="191"/>
        <v>-6.1661202011508043E-2</v>
      </c>
      <c r="U918" s="1">
        <f t="shared" si="192"/>
        <v>-1.8611017670542629E-2</v>
      </c>
      <c r="V918" s="1">
        <f t="shared" si="193"/>
        <v>-1.7907763021650647E-3</v>
      </c>
      <c r="W918" s="1">
        <f t="shared" si="194"/>
        <v>-5.4547403883231649E-4</v>
      </c>
      <c r="X918" s="1">
        <f t="shared" si="195"/>
        <v>-6.4424262918899577E-3</v>
      </c>
      <c r="Y918" s="1">
        <f t="shared" si="196"/>
        <v>-3.8814478386419049E-2</v>
      </c>
      <c r="Z918" s="1">
        <f t="shared" si="197"/>
        <v>1.063821815091659E-2</v>
      </c>
      <c r="AA918" s="24">
        <f t="shared" si="198"/>
        <v>-2.8031266843180358E-3</v>
      </c>
    </row>
    <row r="919" spans="1:27" x14ac:dyDescent="0.2">
      <c r="A919" s="18">
        <v>43349</v>
      </c>
      <c r="B919" s="1">
        <v>218.51470947265619</v>
      </c>
      <c r="C919" s="2">
        <v>106.40402984619141</v>
      </c>
      <c r="D919" s="2">
        <v>1958.31005859375</v>
      </c>
      <c r="E919" s="2">
        <v>1171.43994140625</v>
      </c>
      <c r="F919" s="2">
        <v>162.5299987792969</v>
      </c>
      <c r="G919" s="2">
        <v>346.45999145507812</v>
      </c>
      <c r="H919" s="2">
        <v>271.22528076171881</v>
      </c>
      <c r="I919" s="2">
        <v>129.9214172363281</v>
      </c>
      <c r="J919" s="2">
        <v>180.05000305175781</v>
      </c>
      <c r="K919" s="2">
        <v>981.5999755859375</v>
      </c>
      <c r="L919" s="2">
        <v>6467.06982421875</v>
      </c>
      <c r="M919" s="2">
        <v>2.0799999237060551</v>
      </c>
      <c r="N919" s="3">
        <v>2878.050048828125</v>
      </c>
      <c r="O919" s="1">
        <f t="shared" si="186"/>
        <v>-1.6617461763110408E-2</v>
      </c>
      <c r="P919" s="1">
        <f t="shared" si="187"/>
        <v>2.3043546222383249E-3</v>
      </c>
      <c r="Q919" s="1">
        <f t="shared" si="188"/>
        <v>-1.8302347418989284E-2</v>
      </c>
      <c r="R919" s="1">
        <f t="shared" si="189"/>
        <v>-1.2676184436384741E-2</v>
      </c>
      <c r="S919" s="1">
        <f t="shared" si="190"/>
        <v>-2.7814296567784891E-2</v>
      </c>
      <c r="T919" s="1">
        <f t="shared" si="191"/>
        <v>1.5475698729832787E-2</v>
      </c>
      <c r="U919" s="1">
        <f t="shared" si="192"/>
        <v>-2.0472784603998484E-2</v>
      </c>
      <c r="V919" s="1">
        <f t="shared" si="193"/>
        <v>-1.1136621542663483E-2</v>
      </c>
      <c r="W919" s="1">
        <f t="shared" si="194"/>
        <v>-1.7247986170562113E-2</v>
      </c>
      <c r="X919" s="1">
        <f t="shared" si="195"/>
        <v>1.0292301617205624E-2</v>
      </c>
      <c r="Y919" s="1">
        <f t="shared" si="196"/>
        <v>-9.511178051622271E-3</v>
      </c>
      <c r="Z919" s="1">
        <f t="shared" si="197"/>
        <v>-4.7846846286744293E-3</v>
      </c>
      <c r="AA919" s="24">
        <f t="shared" si="198"/>
        <v>-3.6523050860121087E-3</v>
      </c>
    </row>
    <row r="920" spans="1:27" x14ac:dyDescent="0.2">
      <c r="A920" s="18">
        <v>43350</v>
      </c>
      <c r="B920" s="1">
        <v>216.75169372558591</v>
      </c>
      <c r="C920" s="2">
        <v>105.8854217529297</v>
      </c>
      <c r="D920" s="2">
        <v>1952.069946289062</v>
      </c>
      <c r="E920" s="2">
        <v>1164.829956054688</v>
      </c>
      <c r="F920" s="2">
        <v>163.03999328613281</v>
      </c>
      <c r="G920" s="2">
        <v>348.67999267578119</v>
      </c>
      <c r="H920" s="2">
        <v>270.3699951171875</v>
      </c>
      <c r="I920" s="2">
        <v>130.0883483886719</v>
      </c>
      <c r="J920" s="2">
        <v>179.4700012207031</v>
      </c>
      <c r="K920" s="2">
        <v>987.79998779296875</v>
      </c>
      <c r="L920" s="2">
        <v>6225.97998046875</v>
      </c>
      <c r="M920" s="2">
        <v>2.0880000591278081</v>
      </c>
      <c r="N920" s="3">
        <v>2871.679931640625</v>
      </c>
      <c r="O920" s="1">
        <f t="shared" si="186"/>
        <v>-8.0681788028137413E-3</v>
      </c>
      <c r="P920" s="1">
        <f t="shared" si="187"/>
        <v>-4.8739516164130192E-3</v>
      </c>
      <c r="Q920" s="1">
        <f t="shared" si="188"/>
        <v>-3.1864781970066813E-3</v>
      </c>
      <c r="R920" s="1">
        <f t="shared" si="189"/>
        <v>-5.6426156543946115E-3</v>
      </c>
      <c r="S920" s="1">
        <f t="shared" si="190"/>
        <v>3.1378484628454828E-3</v>
      </c>
      <c r="T920" s="1">
        <f t="shared" si="191"/>
        <v>6.4076697900365964E-3</v>
      </c>
      <c r="U920" s="1">
        <f t="shared" si="192"/>
        <v>-3.1534141733738918E-3</v>
      </c>
      <c r="V920" s="1">
        <f t="shared" si="193"/>
        <v>1.2848624645169782E-3</v>
      </c>
      <c r="W920" s="1">
        <f t="shared" si="194"/>
        <v>-3.2213375241542108E-3</v>
      </c>
      <c r="X920" s="1">
        <f t="shared" si="195"/>
        <v>6.3162310118543008E-3</v>
      </c>
      <c r="Y920" s="1">
        <f t="shared" si="196"/>
        <v>-3.7279610442295552E-2</v>
      </c>
      <c r="Z920" s="1">
        <f t="shared" si="197"/>
        <v>3.8462190938444163E-3</v>
      </c>
      <c r="AA920" s="24">
        <f t="shared" si="198"/>
        <v>-2.213344827027508E-3</v>
      </c>
    </row>
    <row r="921" spans="1:27" x14ac:dyDescent="0.2">
      <c r="A921" s="18">
        <v>43353</v>
      </c>
      <c r="B921" s="1">
        <v>213.84272766113281</v>
      </c>
      <c r="C921" s="2">
        <v>107.03028869628911</v>
      </c>
      <c r="D921" s="2">
        <v>1939.010009765625</v>
      </c>
      <c r="E921" s="2">
        <v>1164.640014648438</v>
      </c>
      <c r="F921" s="2">
        <v>164.17999267578119</v>
      </c>
      <c r="G921" s="2">
        <v>348.41000366210938</v>
      </c>
      <c r="H921" s="2">
        <v>273.22427368164062</v>
      </c>
      <c r="I921" s="2">
        <v>129.1357727050781</v>
      </c>
      <c r="J921" s="2">
        <v>179.2799987792969</v>
      </c>
      <c r="K921" s="2">
        <v>983.5999755859375</v>
      </c>
      <c r="L921" s="2">
        <v>6321.2001953125</v>
      </c>
      <c r="M921" s="2">
        <v>2.0829999446868901</v>
      </c>
      <c r="N921" s="3">
        <v>2877.1298828125</v>
      </c>
      <c r="O921" s="1">
        <f t="shared" si="186"/>
        <v>-1.3420730488666655E-2</v>
      </c>
      <c r="P921" s="1">
        <f t="shared" si="187"/>
        <v>1.0812318866999515E-2</v>
      </c>
      <c r="Q921" s="1">
        <f t="shared" si="188"/>
        <v>-6.6903015172505853E-3</v>
      </c>
      <c r="R921" s="1">
        <f t="shared" si="189"/>
        <v>-1.6306363453544304E-4</v>
      </c>
      <c r="S921" s="1">
        <f t="shared" si="190"/>
        <v>6.9921457102104512E-3</v>
      </c>
      <c r="T921" s="1">
        <f t="shared" si="191"/>
        <v>-7.7431748119505261E-4</v>
      </c>
      <c r="U921" s="1">
        <f t="shared" si="192"/>
        <v>1.0556935370050979E-2</v>
      </c>
      <c r="V921" s="1">
        <f t="shared" si="193"/>
        <v>-7.322528845917442E-3</v>
      </c>
      <c r="W921" s="1">
        <f t="shared" si="194"/>
        <v>-1.0586863548996961E-3</v>
      </c>
      <c r="X921" s="1">
        <f t="shared" si="195"/>
        <v>-4.251885259095145E-3</v>
      </c>
      <c r="Y921" s="1">
        <f t="shared" si="196"/>
        <v>1.5294012371138477E-2</v>
      </c>
      <c r="Z921" s="1">
        <f t="shared" si="197"/>
        <v>-2.3946907563817676E-3</v>
      </c>
      <c r="AA921" s="24">
        <f t="shared" si="198"/>
        <v>1.8978268127400888E-3</v>
      </c>
    </row>
    <row r="922" spans="1:27" x14ac:dyDescent="0.2">
      <c r="A922" s="18">
        <v>43354</v>
      </c>
      <c r="B922" s="1">
        <v>219.2492980957031</v>
      </c>
      <c r="C922" s="2">
        <v>108.85031890869141</v>
      </c>
      <c r="D922" s="2">
        <v>1987.150024414062</v>
      </c>
      <c r="E922" s="2">
        <v>1177.359985351562</v>
      </c>
      <c r="F922" s="2">
        <v>165.94000244140619</v>
      </c>
      <c r="G922" s="2">
        <v>355.92999267578119</v>
      </c>
      <c r="H922" s="2">
        <v>271.3048095703125</v>
      </c>
      <c r="I922" s="2">
        <v>129.4107360839844</v>
      </c>
      <c r="J922" s="2">
        <v>178.61000061035159</v>
      </c>
      <c r="K922" s="2">
        <v>980.9000244140625</v>
      </c>
      <c r="L922" s="2">
        <v>6351.7998046875</v>
      </c>
      <c r="M922" s="2">
        <v>2.1080000400543208</v>
      </c>
      <c r="N922" s="3">
        <v>2887.889892578125</v>
      </c>
      <c r="O922" s="1">
        <f t="shared" si="186"/>
        <v>2.528292869111648E-2</v>
      </c>
      <c r="P922" s="1">
        <f t="shared" si="187"/>
        <v>1.7004814567648685E-2</v>
      </c>
      <c r="Q922" s="1">
        <f t="shared" si="188"/>
        <v>2.482710992000281E-2</v>
      </c>
      <c r="R922" s="1">
        <f t="shared" si="189"/>
        <v>1.0921804629015597E-2</v>
      </c>
      <c r="S922" s="1">
        <f t="shared" si="190"/>
        <v>1.072000148703034E-2</v>
      </c>
      <c r="T922" s="1">
        <f t="shared" si="191"/>
        <v>2.1583734492780948E-2</v>
      </c>
      <c r="U922" s="1">
        <f t="shared" si="192"/>
        <v>-7.0252327344995091E-3</v>
      </c>
      <c r="V922" s="1">
        <f t="shared" si="193"/>
        <v>2.1292580138445594E-3</v>
      </c>
      <c r="W922" s="1">
        <f t="shared" si="194"/>
        <v>-3.7371607179120803E-3</v>
      </c>
      <c r="X922" s="1">
        <f t="shared" si="195"/>
        <v>-2.7449687259971656E-3</v>
      </c>
      <c r="Y922" s="1">
        <f t="shared" si="196"/>
        <v>4.840791057003857E-3</v>
      </c>
      <c r="Z922" s="1">
        <f t="shared" si="197"/>
        <v>1.2001966409648013E-2</v>
      </c>
      <c r="AA922" s="24">
        <f t="shared" si="198"/>
        <v>3.7398415100768911E-3</v>
      </c>
    </row>
    <row r="923" spans="1:27" x14ac:dyDescent="0.2">
      <c r="A923" s="18">
        <v>43355</v>
      </c>
      <c r="B923" s="1">
        <v>216.52642822265619</v>
      </c>
      <c r="C923" s="2">
        <v>109.3102340698242</v>
      </c>
      <c r="D923" s="2">
        <v>1990</v>
      </c>
      <c r="E923" s="2">
        <v>1162.819946289062</v>
      </c>
      <c r="F923" s="2">
        <v>162</v>
      </c>
      <c r="G923" s="2">
        <v>369.95001220703119</v>
      </c>
      <c r="H923" s="2">
        <v>266.73004150390619</v>
      </c>
      <c r="I923" s="2">
        <v>129.1357727050781</v>
      </c>
      <c r="J923" s="2">
        <v>178.3399963378906</v>
      </c>
      <c r="K923" s="2">
        <v>993.29998779296875</v>
      </c>
      <c r="L923" s="2">
        <v>6517.31005859375</v>
      </c>
      <c r="M923" s="2">
        <v>2.1050000190734859</v>
      </c>
      <c r="N923" s="3">
        <v>2888.919921875</v>
      </c>
      <c r="O923" s="1">
        <f t="shared" si="186"/>
        <v>-1.2419058563454821E-2</v>
      </c>
      <c r="P923" s="1">
        <f t="shared" si="187"/>
        <v>4.2252072914787941E-3</v>
      </c>
      <c r="Q923" s="1">
        <f t="shared" si="188"/>
        <v>1.4342025266955716E-3</v>
      </c>
      <c r="R923" s="1">
        <f t="shared" si="189"/>
        <v>-1.234969698597177E-2</v>
      </c>
      <c r="S923" s="1">
        <f t="shared" si="190"/>
        <v>-2.3743536118106423E-2</v>
      </c>
      <c r="T923" s="1">
        <f t="shared" si="191"/>
        <v>3.9389823335346019E-2</v>
      </c>
      <c r="U923" s="1">
        <f t="shared" si="192"/>
        <v>-1.6862097187483438E-2</v>
      </c>
      <c r="V923" s="1">
        <f t="shared" si="193"/>
        <v>-2.1247339071455151E-3</v>
      </c>
      <c r="W923" s="1">
        <f t="shared" si="194"/>
        <v>-1.5116973939774958E-3</v>
      </c>
      <c r="X923" s="1">
        <f t="shared" si="195"/>
        <v>1.2641414079190616E-2</v>
      </c>
      <c r="Y923" s="1">
        <f t="shared" si="196"/>
        <v>2.6057221416850407E-2</v>
      </c>
      <c r="Z923" s="1">
        <f t="shared" si="197"/>
        <v>-1.4231598310394666E-3</v>
      </c>
      <c r="AA923" s="24">
        <f t="shared" si="198"/>
        <v>3.5667194221011833E-4</v>
      </c>
    </row>
    <row r="924" spans="1:27" x14ac:dyDescent="0.2">
      <c r="A924" s="18">
        <v>43356</v>
      </c>
      <c r="B924" s="1">
        <v>221.75666809082031</v>
      </c>
      <c r="C924" s="2">
        <v>110.4844512939453</v>
      </c>
      <c r="D924" s="2">
        <v>1989.869995117188</v>
      </c>
      <c r="E924" s="2">
        <v>1175.329956054688</v>
      </c>
      <c r="F924" s="2">
        <v>161.36000061035159</v>
      </c>
      <c r="G924" s="2">
        <v>368.14999389648438</v>
      </c>
      <c r="H924" s="2">
        <v>269.85287475585938</v>
      </c>
      <c r="I924" s="2">
        <v>131.43370056152341</v>
      </c>
      <c r="J924" s="2">
        <v>179.86000061035159</v>
      </c>
      <c r="K924" s="2">
        <v>997</v>
      </c>
      <c r="L924" s="2">
        <v>6512.7099609375</v>
      </c>
      <c r="M924" s="2">
        <v>2.092999935150146</v>
      </c>
      <c r="N924" s="3">
        <v>2904.179931640625</v>
      </c>
      <c r="O924" s="1">
        <f t="shared" si="186"/>
        <v>2.4155203182799623E-2</v>
      </c>
      <c r="P924" s="1">
        <f t="shared" si="187"/>
        <v>1.074206119960408E-2</v>
      </c>
      <c r="Q924" s="1">
        <f t="shared" si="188"/>
        <v>-6.5329086840204553E-5</v>
      </c>
      <c r="R924" s="1">
        <f t="shared" si="189"/>
        <v>1.0758337785268912E-2</v>
      </c>
      <c r="S924" s="1">
        <f t="shared" si="190"/>
        <v>-3.9506135163481781E-3</v>
      </c>
      <c r="T924" s="1">
        <f t="shared" si="191"/>
        <v>-4.8655717019938649E-3</v>
      </c>
      <c r="U924" s="1">
        <f t="shared" si="192"/>
        <v>1.1707842260083146E-2</v>
      </c>
      <c r="V924" s="1">
        <f t="shared" si="193"/>
        <v>1.7794665322469205E-2</v>
      </c>
      <c r="W924" s="1">
        <f t="shared" si="194"/>
        <v>8.5230699992902004E-3</v>
      </c>
      <c r="X924" s="1">
        <f t="shared" si="195"/>
        <v>3.7249695484768974E-3</v>
      </c>
      <c r="Y924" s="1">
        <f t="shared" si="196"/>
        <v>-7.0582765203630604E-4</v>
      </c>
      <c r="Z924" s="1">
        <f t="shared" si="197"/>
        <v>-5.7007524059888848E-3</v>
      </c>
      <c r="AA924" s="24">
        <f t="shared" si="198"/>
        <v>5.2822543297499358E-3</v>
      </c>
    </row>
    <row r="925" spans="1:27" x14ac:dyDescent="0.2">
      <c r="A925" s="18">
        <v>43357</v>
      </c>
      <c r="B925" s="1">
        <v>219.23948669433591</v>
      </c>
      <c r="C925" s="2">
        <v>110.9345703125</v>
      </c>
      <c r="D925" s="2">
        <v>1970.18994140625</v>
      </c>
      <c r="E925" s="2">
        <v>1172.530029296875</v>
      </c>
      <c r="F925" s="2">
        <v>162.32000732421881</v>
      </c>
      <c r="G925" s="2">
        <v>364.55999755859381</v>
      </c>
      <c r="H925" s="2">
        <v>274.91494750976562</v>
      </c>
      <c r="I925" s="2">
        <v>131.22749328613281</v>
      </c>
      <c r="J925" s="2">
        <v>179.00999450683591</v>
      </c>
      <c r="K925" s="2">
        <v>998.79998779296875</v>
      </c>
      <c r="L925" s="2">
        <v>6543.2001953125</v>
      </c>
      <c r="M925" s="2">
        <v>2.1029999256134029</v>
      </c>
      <c r="N925" s="3">
        <v>2904.97998046875</v>
      </c>
      <c r="O925" s="1">
        <f t="shared" si="186"/>
        <v>-1.1351096759144585E-2</v>
      </c>
      <c r="P925" s="1">
        <f t="shared" si="187"/>
        <v>4.0740485496655321E-3</v>
      </c>
      <c r="Q925" s="1">
        <f t="shared" si="188"/>
        <v>-9.8901203391325021E-3</v>
      </c>
      <c r="R925" s="1">
        <f t="shared" si="189"/>
        <v>-2.3822474220019929E-3</v>
      </c>
      <c r="S925" s="1">
        <f t="shared" si="190"/>
        <v>5.949471431804243E-3</v>
      </c>
      <c r="T925" s="1">
        <f t="shared" si="191"/>
        <v>-9.7514502170547024E-3</v>
      </c>
      <c r="U925" s="1">
        <f t="shared" si="192"/>
        <v>1.8758639345554551E-2</v>
      </c>
      <c r="V925" s="1">
        <f t="shared" si="193"/>
        <v>-1.568907171521583E-3</v>
      </c>
      <c r="W925" s="1">
        <f t="shared" si="194"/>
        <v>-4.7259318393817473E-3</v>
      </c>
      <c r="X925" s="1">
        <f t="shared" si="195"/>
        <v>1.8054040049837461E-3</v>
      </c>
      <c r="Y925" s="1">
        <f t="shared" si="196"/>
        <v>4.6816508884746089E-3</v>
      </c>
      <c r="Z925" s="1">
        <f t="shared" si="197"/>
        <v>4.7778264563298478E-3</v>
      </c>
      <c r="AA925" s="24">
        <f t="shared" si="198"/>
        <v>2.7548183892078804E-4</v>
      </c>
    </row>
    <row r="926" spans="1:27" x14ac:dyDescent="0.2">
      <c r="A926" s="18">
        <v>43360</v>
      </c>
      <c r="B926" s="1">
        <v>213.40199279785159</v>
      </c>
      <c r="C926" s="2">
        <v>109.7309951782227</v>
      </c>
      <c r="D926" s="2">
        <v>1908.030029296875</v>
      </c>
      <c r="E926" s="2">
        <v>1156.050048828125</v>
      </c>
      <c r="F926" s="2">
        <v>160.58000183105469</v>
      </c>
      <c r="G926" s="2">
        <v>350.35000610351562</v>
      </c>
      <c r="H926" s="2">
        <v>272.42861938476562</v>
      </c>
      <c r="I926" s="2">
        <v>130.31422424316409</v>
      </c>
      <c r="J926" s="2">
        <v>175.80000305175781</v>
      </c>
      <c r="K926" s="2">
        <v>1005.299987792969</v>
      </c>
      <c r="L926" s="2">
        <v>6371.2998046875</v>
      </c>
      <c r="M926" s="2">
        <v>2.1080000400543208</v>
      </c>
      <c r="N926" s="3">
        <v>2888.800048828125</v>
      </c>
      <c r="O926" s="1">
        <f t="shared" si="186"/>
        <v>-2.6626106384854631E-2</v>
      </c>
      <c r="P926" s="1">
        <f t="shared" si="187"/>
        <v>-1.0849414487178022E-2</v>
      </c>
      <c r="Q926" s="1">
        <f t="shared" si="188"/>
        <v>-3.1550212902319186E-2</v>
      </c>
      <c r="R926" s="1">
        <f t="shared" si="189"/>
        <v>-1.4055060473489478E-2</v>
      </c>
      <c r="S926" s="1">
        <f t="shared" si="190"/>
        <v>-1.0719599646694333E-2</v>
      </c>
      <c r="T926" s="1">
        <f t="shared" si="191"/>
        <v>-3.8978471445689222E-2</v>
      </c>
      <c r="U926" s="1">
        <f t="shared" si="192"/>
        <v>-9.0439903232678587E-3</v>
      </c>
      <c r="V926" s="1">
        <f t="shared" si="193"/>
        <v>-6.9594337291607467E-3</v>
      </c>
      <c r="W926" s="1">
        <f t="shared" si="194"/>
        <v>-1.7931911924367494E-2</v>
      </c>
      <c r="X926" s="1">
        <f t="shared" si="195"/>
        <v>6.5078094507822204E-3</v>
      </c>
      <c r="Y926" s="1">
        <f t="shared" si="196"/>
        <v>-2.6271608004313829E-2</v>
      </c>
      <c r="Z926" s="1">
        <f t="shared" si="197"/>
        <v>2.3776103745982713E-3</v>
      </c>
      <c r="AA926" s="24">
        <f t="shared" si="198"/>
        <v>-5.5697222526174262E-3</v>
      </c>
    </row>
    <row r="927" spans="1:27" x14ac:dyDescent="0.2">
      <c r="A927" s="18">
        <v>43361</v>
      </c>
      <c r="B927" s="1">
        <v>213.75459289550781</v>
      </c>
      <c r="C927" s="2">
        <v>110.7780075073242</v>
      </c>
      <c r="D927" s="2">
        <v>1941.050048828125</v>
      </c>
      <c r="E927" s="2">
        <v>1161.219970703125</v>
      </c>
      <c r="F927" s="2">
        <v>160.30000305175781</v>
      </c>
      <c r="G927" s="2">
        <v>367.64999389648438</v>
      </c>
      <c r="H927" s="2">
        <v>269.53457641601562</v>
      </c>
      <c r="I927" s="2">
        <v>131.3747863769531</v>
      </c>
      <c r="J927" s="2">
        <v>177.1199951171875</v>
      </c>
      <c r="K927" s="2">
        <v>1027.400024414062</v>
      </c>
      <c r="L927" s="2">
        <v>6398.5400390625</v>
      </c>
      <c r="M927" s="2">
        <v>2.125</v>
      </c>
      <c r="N927" s="3">
        <v>2904.31005859375</v>
      </c>
      <c r="O927" s="1">
        <f t="shared" si="186"/>
        <v>1.6522811855381736E-3</v>
      </c>
      <c r="P927" s="1">
        <f t="shared" si="187"/>
        <v>9.5416279365823087E-3</v>
      </c>
      <c r="Q927" s="1">
        <f t="shared" si="188"/>
        <v>1.7305817531298562E-2</v>
      </c>
      <c r="R927" s="1">
        <f t="shared" si="189"/>
        <v>4.472057139948804E-3</v>
      </c>
      <c r="S927" s="1">
        <f t="shared" si="190"/>
        <v>-1.7436715413134962E-3</v>
      </c>
      <c r="T927" s="1">
        <f t="shared" si="191"/>
        <v>4.9379156533701396E-2</v>
      </c>
      <c r="U927" s="1">
        <f t="shared" si="192"/>
        <v>-1.0623123867403161E-2</v>
      </c>
      <c r="V927" s="1">
        <f t="shared" si="193"/>
        <v>8.138498617081158E-3</v>
      </c>
      <c r="W927" s="1">
        <f t="shared" si="194"/>
        <v>7.5084871587918212E-3</v>
      </c>
      <c r="X927" s="1">
        <f t="shared" si="195"/>
        <v>2.1983524211127703E-2</v>
      </c>
      <c r="Y927" s="1">
        <f t="shared" si="196"/>
        <v>4.2754595153344788E-3</v>
      </c>
      <c r="Z927" s="1">
        <f t="shared" si="197"/>
        <v>8.0644969746970219E-3</v>
      </c>
      <c r="AA927" s="24">
        <f t="shared" si="198"/>
        <v>5.3690146439580033E-3</v>
      </c>
    </row>
    <row r="928" spans="1:27" x14ac:dyDescent="0.2">
      <c r="A928" s="18">
        <v>43362</v>
      </c>
      <c r="B928" s="1">
        <v>213.88189697265619</v>
      </c>
      <c r="C928" s="2">
        <v>109.30043792724609</v>
      </c>
      <c r="D928" s="2">
        <v>1926.420043945312</v>
      </c>
      <c r="E928" s="2">
        <v>1171.089965820312</v>
      </c>
      <c r="F928" s="2">
        <v>163.05999755859381</v>
      </c>
      <c r="G928" s="2">
        <v>366.95999145507812</v>
      </c>
      <c r="H928" s="2">
        <v>270.48934936523438</v>
      </c>
      <c r="I928" s="2">
        <v>129.5482177734375</v>
      </c>
      <c r="J928" s="2">
        <v>176.6000061035156</v>
      </c>
      <c r="K928" s="2">
        <v>1053.400024414062</v>
      </c>
      <c r="L928" s="2">
        <v>6519.669921875</v>
      </c>
      <c r="M928" s="2">
        <v>2.119999885559082</v>
      </c>
      <c r="N928" s="3">
        <v>2907.949951171875</v>
      </c>
      <c r="O928" s="1">
        <f t="shared" si="186"/>
        <v>5.955618329596124E-4</v>
      </c>
      <c r="P928" s="1">
        <f t="shared" si="187"/>
        <v>-1.3338112982221872E-2</v>
      </c>
      <c r="Q928" s="1">
        <f t="shared" si="188"/>
        <v>-7.5371600498634894E-3</v>
      </c>
      <c r="R928" s="1">
        <f t="shared" si="189"/>
        <v>8.4996773791365943E-3</v>
      </c>
      <c r="S928" s="1">
        <f t="shared" si="190"/>
        <v>1.7217682185226346E-2</v>
      </c>
      <c r="T928" s="1">
        <f t="shared" si="191"/>
        <v>-1.8767916574493615E-3</v>
      </c>
      <c r="U928" s="1">
        <f t="shared" si="192"/>
        <v>3.5423022972203011E-3</v>
      </c>
      <c r="V928" s="1">
        <f t="shared" si="193"/>
        <v>-1.3903494375812953E-2</v>
      </c>
      <c r="W928" s="1">
        <f t="shared" si="194"/>
        <v>-2.9358007452962021E-3</v>
      </c>
      <c r="X928" s="1">
        <f t="shared" si="195"/>
        <v>2.5306598581042561E-2</v>
      </c>
      <c r="Y928" s="1">
        <f t="shared" si="196"/>
        <v>1.8930862676956428E-2</v>
      </c>
      <c r="Z928" s="1">
        <f t="shared" si="197"/>
        <v>-2.3529950310202663E-3</v>
      </c>
      <c r="AA928" s="24">
        <f t="shared" si="198"/>
        <v>1.2532727238796504E-3</v>
      </c>
    </row>
    <row r="929" spans="1:27" x14ac:dyDescent="0.2">
      <c r="A929" s="18">
        <v>43363</v>
      </c>
      <c r="B929" s="1">
        <v>215.5078125</v>
      </c>
      <c r="C929" s="2">
        <v>111.1302795410156</v>
      </c>
      <c r="D929" s="2">
        <v>1944.300048828125</v>
      </c>
      <c r="E929" s="2">
        <v>1186.869995117188</v>
      </c>
      <c r="F929" s="2">
        <v>166.02000427246091</v>
      </c>
      <c r="G929" s="2">
        <v>365.3599853515625</v>
      </c>
      <c r="H929" s="2">
        <v>264.820556640625</v>
      </c>
      <c r="I929" s="2">
        <v>130.31422424316409</v>
      </c>
      <c r="J929" s="2">
        <v>180.52000427246091</v>
      </c>
      <c r="K929" s="2">
        <v>1066.800048828125</v>
      </c>
      <c r="L929" s="2">
        <v>6734.9501953125</v>
      </c>
      <c r="M929" s="2">
        <v>2.1180000305175781</v>
      </c>
      <c r="N929" s="3">
        <v>2930.75</v>
      </c>
      <c r="O929" s="1">
        <f t="shared" si="186"/>
        <v>7.6019314881599076E-3</v>
      </c>
      <c r="P929" s="1">
        <f t="shared" si="187"/>
        <v>1.6741393250295111E-2</v>
      </c>
      <c r="Q929" s="1">
        <f t="shared" si="188"/>
        <v>9.2814674239969364E-3</v>
      </c>
      <c r="R929" s="1">
        <f t="shared" si="189"/>
        <v>1.3474651612972011E-2</v>
      </c>
      <c r="S929" s="1">
        <f t="shared" si="190"/>
        <v>1.8152868626184482E-2</v>
      </c>
      <c r="T929" s="1">
        <f t="shared" si="191"/>
        <v>-4.3601649792154307E-3</v>
      </c>
      <c r="U929" s="1">
        <f t="shared" si="192"/>
        <v>-2.0957545049047233E-2</v>
      </c>
      <c r="V929" s="1">
        <f t="shared" si="193"/>
        <v>5.9129062745288952E-3</v>
      </c>
      <c r="W929" s="1">
        <f t="shared" si="194"/>
        <v>2.2197044357108231E-2</v>
      </c>
      <c r="X929" s="1">
        <f t="shared" si="195"/>
        <v>1.2720736760488016E-2</v>
      </c>
      <c r="Y929" s="1">
        <f t="shared" si="196"/>
        <v>3.3020118505568075E-2</v>
      </c>
      <c r="Z929" s="1">
        <f t="shared" si="197"/>
        <v>-9.4332790068829553E-4</v>
      </c>
      <c r="AA929" s="24">
        <f t="shared" si="198"/>
        <v>7.8405918984048029E-3</v>
      </c>
    </row>
    <row r="930" spans="1:27" x14ac:dyDescent="0.2">
      <c r="A930" s="18">
        <v>43364</v>
      </c>
      <c r="B930" s="1">
        <v>213.18650817871091</v>
      </c>
      <c r="C930" s="2">
        <v>111.8054656982422</v>
      </c>
      <c r="D930" s="2">
        <v>1915.010009765625</v>
      </c>
      <c r="E930" s="2">
        <v>1166.089965820312</v>
      </c>
      <c r="F930" s="2">
        <v>162.92999267578119</v>
      </c>
      <c r="G930" s="2">
        <v>361.19000244140619</v>
      </c>
      <c r="H930" s="2">
        <v>262.006103515625</v>
      </c>
      <c r="I930" s="2">
        <v>130.97215270996091</v>
      </c>
      <c r="J930" s="2">
        <v>180.08000183105469</v>
      </c>
      <c r="K930" s="2">
        <v>1066.900024414062</v>
      </c>
      <c r="L930" s="2">
        <v>6721.97998046875</v>
      </c>
      <c r="M930" s="2">
        <v>2.122999906539917</v>
      </c>
      <c r="N930" s="3">
        <v>2929.669921875</v>
      </c>
      <c r="O930" s="1">
        <f t="shared" si="186"/>
        <v>-1.0771323296175583E-2</v>
      </c>
      <c r="P930" s="1">
        <f t="shared" si="187"/>
        <v>6.0756272729198812E-3</v>
      </c>
      <c r="Q930" s="1">
        <f t="shared" si="188"/>
        <v>-1.5064567364565851E-2</v>
      </c>
      <c r="R930" s="1">
        <f t="shared" si="189"/>
        <v>-1.7508260704513057E-2</v>
      </c>
      <c r="S930" s="1">
        <f t="shared" si="190"/>
        <v>-1.8612284767856035E-2</v>
      </c>
      <c r="T930" s="1">
        <f t="shared" si="191"/>
        <v>-1.1413354163959166E-2</v>
      </c>
      <c r="U930" s="1">
        <f t="shared" si="192"/>
        <v>-1.062777437183382E-2</v>
      </c>
      <c r="V930" s="1">
        <f t="shared" si="193"/>
        <v>5.0487847402531649E-3</v>
      </c>
      <c r="W930" s="1">
        <f t="shared" si="194"/>
        <v>-2.4374165244430701E-3</v>
      </c>
      <c r="X930" s="1">
        <f t="shared" si="195"/>
        <v>9.3715393101989619E-5</v>
      </c>
      <c r="Y930" s="1">
        <f t="shared" si="196"/>
        <v>-1.9258070910126435E-3</v>
      </c>
      <c r="Z930" s="1">
        <f t="shared" si="197"/>
        <v>2.3606590889033718E-3</v>
      </c>
      <c r="AA930" s="24">
        <f t="shared" si="198"/>
        <v>-3.6853301202766087E-4</v>
      </c>
    </row>
    <row r="931" spans="1:27" x14ac:dyDescent="0.2">
      <c r="A931" s="18">
        <v>43367</v>
      </c>
      <c r="B931" s="1">
        <v>216.25218200683591</v>
      </c>
      <c r="C931" s="2">
        <v>112.20664215087891</v>
      </c>
      <c r="D931" s="2">
        <v>1934.359985351562</v>
      </c>
      <c r="E931" s="2">
        <v>1173.369995117188</v>
      </c>
      <c r="F931" s="2">
        <v>165.4100036621094</v>
      </c>
      <c r="G931" s="2">
        <v>369.6099853515625</v>
      </c>
      <c r="H931" s="2">
        <v>264.2437744140625</v>
      </c>
      <c r="I931" s="2">
        <v>131.895263671875</v>
      </c>
      <c r="J931" s="2">
        <v>182.16999816894531</v>
      </c>
      <c r="K931" s="2">
        <v>1071.599975585938</v>
      </c>
      <c r="L931" s="2">
        <v>6446.47021484375</v>
      </c>
      <c r="M931" s="2">
        <v>2.122999906539917</v>
      </c>
      <c r="N931" s="3">
        <v>2919.3701171875</v>
      </c>
      <c r="O931" s="1">
        <f t="shared" si="186"/>
        <v>1.4380243169774598E-2</v>
      </c>
      <c r="P931" s="1">
        <f t="shared" si="187"/>
        <v>3.5881649446320996E-3</v>
      </c>
      <c r="Q931" s="1">
        <f t="shared" si="188"/>
        <v>1.0104373077561846E-2</v>
      </c>
      <c r="R931" s="1">
        <f t="shared" si="189"/>
        <v>6.2431111751781732E-3</v>
      </c>
      <c r="S931" s="1">
        <f t="shared" si="190"/>
        <v>1.5221328778079801E-2</v>
      </c>
      <c r="T931" s="1">
        <f t="shared" si="191"/>
        <v>2.3311782865646169E-2</v>
      </c>
      <c r="U931" s="1">
        <f t="shared" si="192"/>
        <v>8.5405296609972758E-3</v>
      </c>
      <c r="V931" s="1">
        <f t="shared" si="193"/>
        <v>7.0481468221594845E-3</v>
      </c>
      <c r="W931" s="1">
        <f t="shared" si="194"/>
        <v>1.1605932455794887E-2</v>
      </c>
      <c r="X931" s="1">
        <f t="shared" si="195"/>
        <v>4.4052404764514108E-3</v>
      </c>
      <c r="Y931" s="1">
        <f t="shared" si="196"/>
        <v>-4.0986400796419464E-2</v>
      </c>
      <c r="Z931" s="1">
        <f t="shared" si="197"/>
        <v>0</v>
      </c>
      <c r="AA931" s="24">
        <f t="shared" si="198"/>
        <v>-3.5156877607932513E-3</v>
      </c>
    </row>
    <row r="932" spans="1:27" x14ac:dyDescent="0.2">
      <c r="A932" s="18">
        <v>43368</v>
      </c>
      <c r="B932" s="1">
        <v>217.62339782714841</v>
      </c>
      <c r="C932" s="2">
        <v>111.99135589599609</v>
      </c>
      <c r="D932" s="2">
        <v>1974.550048828125</v>
      </c>
      <c r="E932" s="2">
        <v>1184.650024414062</v>
      </c>
      <c r="F932" s="2">
        <v>164.9100036621094</v>
      </c>
      <c r="G932" s="2">
        <v>369.42999267578119</v>
      </c>
      <c r="H932" s="2">
        <v>266.93890380859381</v>
      </c>
      <c r="I932" s="2">
        <v>132.10150146484381</v>
      </c>
      <c r="J932" s="2">
        <v>182.6499938964844</v>
      </c>
      <c r="K932" s="2">
        <v>1073.300048828125</v>
      </c>
      <c r="L932" s="2">
        <v>6495</v>
      </c>
      <c r="M932" s="2">
        <v>2.1679999828338619</v>
      </c>
      <c r="N932" s="3">
        <v>2915.56005859375</v>
      </c>
      <c r="O932" s="1">
        <f t="shared" si="186"/>
        <v>6.3408184259114986E-3</v>
      </c>
      <c r="P932" s="1">
        <f t="shared" si="187"/>
        <v>-1.9186587420851886E-3</v>
      </c>
      <c r="Q932" s="1">
        <f t="shared" si="188"/>
        <v>2.0776930757931522E-2</v>
      </c>
      <c r="R932" s="1">
        <f t="shared" si="189"/>
        <v>9.6133609550392851E-3</v>
      </c>
      <c r="S932" s="1">
        <f t="shared" si="190"/>
        <v>-3.0227917836298523E-3</v>
      </c>
      <c r="T932" s="1">
        <f t="shared" si="191"/>
        <v>-4.8698001383840062E-4</v>
      </c>
      <c r="U932" s="1">
        <f t="shared" si="192"/>
        <v>1.0199405456221333E-2</v>
      </c>
      <c r="V932" s="1">
        <f t="shared" si="193"/>
        <v>1.5636482101577531E-3</v>
      </c>
      <c r="W932" s="1">
        <f t="shared" si="194"/>
        <v>2.6348780389948701E-3</v>
      </c>
      <c r="X932" s="1">
        <f t="shared" si="195"/>
        <v>1.5864812251955573E-3</v>
      </c>
      <c r="Y932" s="1">
        <f t="shared" si="196"/>
        <v>7.5281174873815804E-3</v>
      </c>
      <c r="Z932" s="1">
        <f t="shared" si="197"/>
        <v>2.1196457030130622E-2</v>
      </c>
      <c r="AA932" s="24">
        <f t="shared" si="198"/>
        <v>-1.3050961134796202E-3</v>
      </c>
    </row>
    <row r="933" spans="1:27" x14ac:dyDescent="0.2">
      <c r="A933" s="18">
        <v>43369</v>
      </c>
      <c r="B933" s="1">
        <v>215.8897705078125</v>
      </c>
      <c r="C933" s="2">
        <v>111.53147888183589</v>
      </c>
      <c r="D933" s="2">
        <v>1974.849975585938</v>
      </c>
      <c r="E933" s="2">
        <v>1180.489990234375</v>
      </c>
      <c r="F933" s="2">
        <v>166.94999694824219</v>
      </c>
      <c r="G933" s="2">
        <v>377.8800048828125</v>
      </c>
      <c r="H933" s="2">
        <v>265.45709228515619</v>
      </c>
      <c r="I933" s="2">
        <v>134.1735534667969</v>
      </c>
      <c r="J933" s="2">
        <v>186.6499938964844</v>
      </c>
      <c r="K933" s="2">
        <v>1082.599975585938</v>
      </c>
      <c r="L933" s="2">
        <v>6676.75</v>
      </c>
      <c r="M933" s="2">
        <v>2.160000085830688</v>
      </c>
      <c r="N933" s="3">
        <v>2905.969970703125</v>
      </c>
      <c r="O933" s="1">
        <f t="shared" si="186"/>
        <v>-7.9661807353678116E-3</v>
      </c>
      <c r="P933" s="1">
        <f t="shared" si="187"/>
        <v>-4.1063616962301319E-3</v>
      </c>
      <c r="Q933" s="1">
        <f t="shared" si="188"/>
        <v>1.5189625504352655E-4</v>
      </c>
      <c r="R933" s="1">
        <f t="shared" si="189"/>
        <v>-3.5116144801876636E-3</v>
      </c>
      <c r="S933" s="1">
        <f t="shared" si="190"/>
        <v>1.2370342858718297E-2</v>
      </c>
      <c r="T933" s="1">
        <f t="shared" si="191"/>
        <v>2.287310823311306E-2</v>
      </c>
      <c r="U933" s="1">
        <f t="shared" si="192"/>
        <v>-5.5511261277230162E-3</v>
      </c>
      <c r="V933" s="1">
        <f t="shared" si="193"/>
        <v>1.5685302430150871E-2</v>
      </c>
      <c r="W933" s="1">
        <f t="shared" si="194"/>
        <v>2.1899809108490764E-2</v>
      </c>
      <c r="X933" s="1">
        <f t="shared" si="195"/>
        <v>8.6647967341164644E-3</v>
      </c>
      <c r="Y933" s="1">
        <f t="shared" si="196"/>
        <v>2.7983063895304028E-2</v>
      </c>
      <c r="Z933" s="1">
        <f t="shared" si="197"/>
        <v>-3.6899894218250795E-3</v>
      </c>
      <c r="AA933" s="24">
        <f t="shared" si="198"/>
        <v>-3.2892781139450822E-3</v>
      </c>
    </row>
    <row r="934" spans="1:27" x14ac:dyDescent="0.2">
      <c r="A934" s="18">
        <v>43370</v>
      </c>
      <c r="B934" s="1">
        <v>220.32666015625</v>
      </c>
      <c r="C934" s="2">
        <v>111.9522323608398</v>
      </c>
      <c r="D934" s="2">
        <v>2012.97998046875</v>
      </c>
      <c r="E934" s="2">
        <v>1194.640014648438</v>
      </c>
      <c r="F934" s="2">
        <v>168.8399963378906</v>
      </c>
      <c r="G934" s="2">
        <v>380.70999145507812</v>
      </c>
      <c r="H934" s="2">
        <v>265.9344482421875</v>
      </c>
      <c r="I934" s="2">
        <v>135.8429870605469</v>
      </c>
      <c r="J934" s="2">
        <v>189.74000549316409</v>
      </c>
      <c r="K934" s="2">
        <v>1089.199951171875</v>
      </c>
      <c r="L934" s="2">
        <v>6644.1298828125</v>
      </c>
      <c r="M934" s="2">
        <v>2.1400001049041748</v>
      </c>
      <c r="N934" s="3">
        <v>2914</v>
      </c>
      <c r="O934" s="1">
        <f t="shared" si="186"/>
        <v>2.0551643730043923E-2</v>
      </c>
      <c r="P934" s="1">
        <f t="shared" si="187"/>
        <v>3.7725087412288083E-3</v>
      </c>
      <c r="Q934" s="1">
        <f t="shared" si="188"/>
        <v>1.9307798239964535E-2</v>
      </c>
      <c r="R934" s="1">
        <f t="shared" si="189"/>
        <v>1.1986568739353443E-2</v>
      </c>
      <c r="S934" s="1">
        <f t="shared" si="190"/>
        <v>1.132075126802401E-2</v>
      </c>
      <c r="T934" s="1">
        <f t="shared" si="191"/>
        <v>7.489114363548488E-3</v>
      </c>
      <c r="U934" s="1">
        <f t="shared" si="192"/>
        <v>1.7982414895079124E-3</v>
      </c>
      <c r="V934" s="1">
        <f t="shared" si="193"/>
        <v>1.24423446395725E-2</v>
      </c>
      <c r="W934" s="1">
        <f t="shared" si="194"/>
        <v>1.655511222997097E-2</v>
      </c>
      <c r="X934" s="1">
        <f t="shared" si="195"/>
        <v>6.0964120956725765E-3</v>
      </c>
      <c r="Y934" s="1">
        <f t="shared" si="196"/>
        <v>-4.8856280656757178E-3</v>
      </c>
      <c r="Z934" s="1">
        <f t="shared" si="197"/>
        <v>-9.2592500610118034E-3</v>
      </c>
      <c r="AA934" s="24">
        <f t="shared" si="198"/>
        <v>2.7632870875580196E-3</v>
      </c>
    </row>
    <row r="935" spans="1:27" x14ac:dyDescent="0.2">
      <c r="A935" s="18">
        <v>43371</v>
      </c>
      <c r="B935" s="1">
        <v>221.1004333496094</v>
      </c>
      <c r="C935" s="2">
        <v>111.9130859375</v>
      </c>
      <c r="D935" s="2">
        <v>2003</v>
      </c>
      <c r="E935" s="2">
        <v>1193.469970703125</v>
      </c>
      <c r="F935" s="2">
        <v>164.46000671386719</v>
      </c>
      <c r="G935" s="2">
        <v>374.1300048828125</v>
      </c>
      <c r="H935" s="2">
        <v>279.47979736328119</v>
      </c>
      <c r="I935" s="2">
        <v>136.6188049316406</v>
      </c>
      <c r="J935" s="2">
        <v>192.74000549316409</v>
      </c>
      <c r="K935" s="2">
        <v>1090.800048828125</v>
      </c>
      <c r="L935" s="2">
        <v>6601.9599609375</v>
      </c>
      <c r="M935" s="2">
        <v>2.1500000953674321</v>
      </c>
      <c r="N935" s="3">
        <v>2913.97998046875</v>
      </c>
      <c r="O935" s="1">
        <f t="shared" si="186"/>
        <v>3.5119362895559281E-3</v>
      </c>
      <c r="P935" s="1">
        <f t="shared" si="187"/>
        <v>-3.4967077041958561E-4</v>
      </c>
      <c r="Q935" s="1">
        <f t="shared" si="188"/>
        <v>-4.9578140694802597E-3</v>
      </c>
      <c r="R935" s="1">
        <f t="shared" si="189"/>
        <v>-9.7941131300316453E-4</v>
      </c>
      <c r="S935" s="1">
        <f t="shared" si="190"/>
        <v>-2.5941659079747659E-2</v>
      </c>
      <c r="T935" s="1">
        <f t="shared" si="191"/>
        <v>-1.7283461742406137E-2</v>
      </c>
      <c r="U935" s="1">
        <f t="shared" si="192"/>
        <v>5.093491727238697E-2</v>
      </c>
      <c r="V935" s="1">
        <f t="shared" si="193"/>
        <v>5.711136716596954E-3</v>
      </c>
      <c r="W935" s="1">
        <f t="shared" si="194"/>
        <v>1.5811109482170238E-2</v>
      </c>
      <c r="X935" s="1">
        <f t="shared" si="195"/>
        <v>1.4690577744962408E-3</v>
      </c>
      <c r="Y935" s="1">
        <f t="shared" si="196"/>
        <v>-6.3469442378133456E-3</v>
      </c>
      <c r="Z935" s="1">
        <f t="shared" si="197"/>
        <v>4.6728925107717423E-3</v>
      </c>
      <c r="AA935" s="24">
        <f t="shared" si="198"/>
        <v>-6.8701205387933229E-6</v>
      </c>
    </row>
    <row r="936" spans="1:27" x14ac:dyDescent="0.2">
      <c r="A936" s="18">
        <v>43374</v>
      </c>
      <c r="B936" s="1">
        <v>222.5892028808594</v>
      </c>
      <c r="C936" s="2">
        <v>113.1264572143555</v>
      </c>
      <c r="D936" s="2">
        <v>2004.359985351562</v>
      </c>
      <c r="E936" s="2">
        <v>1195.31005859375</v>
      </c>
      <c r="F936" s="2">
        <v>162.44000244140619</v>
      </c>
      <c r="G936" s="2">
        <v>381.42999267578119</v>
      </c>
      <c r="H936" s="2">
        <v>287.77407836914062</v>
      </c>
      <c r="I936" s="2">
        <v>137.77757263183591</v>
      </c>
      <c r="J936" s="2">
        <v>191.57000732421881</v>
      </c>
      <c r="K936" s="2">
        <v>1074.400024414062</v>
      </c>
      <c r="L936" s="2">
        <v>6556.10009765625</v>
      </c>
      <c r="M936" s="2">
        <v>2.154999971389771</v>
      </c>
      <c r="N936" s="3">
        <v>2924.590087890625</v>
      </c>
      <c r="O936" s="1">
        <f t="shared" si="186"/>
        <v>6.7334537010876883E-3</v>
      </c>
      <c r="P936" s="1">
        <f t="shared" si="187"/>
        <v>1.0842085773000054E-2</v>
      </c>
      <c r="Q936" s="1">
        <f t="shared" si="188"/>
        <v>6.7897421445928252E-4</v>
      </c>
      <c r="R936" s="1">
        <f t="shared" si="189"/>
        <v>1.5417965560884372E-3</v>
      </c>
      <c r="S936" s="1">
        <f t="shared" si="190"/>
        <v>-1.2282647391444357E-2</v>
      </c>
      <c r="T936" s="1">
        <f t="shared" si="191"/>
        <v>1.9511901471936932E-2</v>
      </c>
      <c r="U936" s="1">
        <f t="shared" si="192"/>
        <v>2.9677569127038339E-2</v>
      </c>
      <c r="V936" s="1">
        <f t="shared" si="193"/>
        <v>8.4817584283154446E-3</v>
      </c>
      <c r="W936" s="1">
        <f t="shared" si="194"/>
        <v>-6.0703441714220485E-3</v>
      </c>
      <c r="X936" s="1">
        <f t="shared" si="195"/>
        <v>-1.5034858525796668E-2</v>
      </c>
      <c r="Y936" s="1">
        <f t="shared" si="196"/>
        <v>-6.9464013039451933E-3</v>
      </c>
      <c r="Z936" s="1">
        <f t="shared" si="197"/>
        <v>2.3255236281671809E-3</v>
      </c>
      <c r="AA936" s="24">
        <f t="shared" si="198"/>
        <v>3.641105118425747E-3</v>
      </c>
    </row>
    <row r="937" spans="1:27" x14ac:dyDescent="0.2">
      <c r="A937" s="18">
        <v>43375</v>
      </c>
      <c r="B937" s="1">
        <v>224.56767272949219</v>
      </c>
      <c r="C937" s="2">
        <v>112.6763381958008</v>
      </c>
      <c r="D937" s="2">
        <v>1971.31005859375</v>
      </c>
      <c r="E937" s="2">
        <v>1200.109985351562</v>
      </c>
      <c r="F937" s="2">
        <v>159.33000183105469</v>
      </c>
      <c r="G937" s="2">
        <v>377.1400146484375</v>
      </c>
      <c r="H937" s="2">
        <v>284.90988159179688</v>
      </c>
      <c r="I937" s="2">
        <v>135.45018005371091</v>
      </c>
      <c r="J937" s="2">
        <v>191.92999267578119</v>
      </c>
      <c r="K937" s="2">
        <v>1068.699951171875</v>
      </c>
      <c r="L937" s="2">
        <v>6502.58984375</v>
      </c>
      <c r="M937" s="2">
        <v>2.1749999523162842</v>
      </c>
      <c r="N937" s="3">
        <v>2923.429931640625</v>
      </c>
      <c r="O937" s="1">
        <f t="shared" si="186"/>
        <v>8.8884358406717823E-3</v>
      </c>
      <c r="P937" s="1">
        <f t="shared" si="187"/>
        <v>-3.9789013961765152E-3</v>
      </c>
      <c r="Q937" s="1">
        <f t="shared" si="188"/>
        <v>-1.6489017441652432E-2</v>
      </c>
      <c r="R937" s="1">
        <f t="shared" si="189"/>
        <v>4.0156332018648211E-3</v>
      </c>
      <c r="S937" s="1">
        <f t="shared" si="190"/>
        <v>-1.9145534127120611E-2</v>
      </c>
      <c r="T937" s="1">
        <f t="shared" si="191"/>
        <v>-1.1247091497050166E-2</v>
      </c>
      <c r="U937" s="1">
        <f t="shared" si="192"/>
        <v>-9.9529352802573134E-3</v>
      </c>
      <c r="V937" s="1">
        <f t="shared" si="193"/>
        <v>-1.6892390638526988E-2</v>
      </c>
      <c r="W937" s="1">
        <f t="shared" si="194"/>
        <v>1.8791321073194922E-3</v>
      </c>
      <c r="X937" s="1">
        <f t="shared" si="195"/>
        <v>-5.3053547213903762E-3</v>
      </c>
      <c r="Y937" s="1">
        <f t="shared" si="196"/>
        <v>-8.1619031297858191E-3</v>
      </c>
      <c r="Z937" s="1">
        <f t="shared" si="197"/>
        <v>9.2807337318037142E-3</v>
      </c>
      <c r="AA937" s="24">
        <f t="shared" si="198"/>
        <v>-3.9669020790422671E-4</v>
      </c>
    </row>
    <row r="938" spans="1:27" x14ac:dyDescent="0.2">
      <c r="A938" s="18">
        <v>43376</v>
      </c>
      <c r="B938" s="1">
        <v>227.30033874511719</v>
      </c>
      <c r="C938" s="2">
        <v>112.69589996337891</v>
      </c>
      <c r="D938" s="2">
        <v>1952.760009765625</v>
      </c>
      <c r="E938" s="2">
        <v>1202.949951171875</v>
      </c>
      <c r="F938" s="2">
        <v>162.42999267578119</v>
      </c>
      <c r="G938" s="2">
        <v>377.04998779296881</v>
      </c>
      <c r="H938" s="2">
        <v>285.158447265625</v>
      </c>
      <c r="I938" s="2">
        <v>136.1572265625</v>
      </c>
      <c r="J938" s="2">
        <v>192.21000671386719</v>
      </c>
      <c r="K938" s="2">
        <v>1071</v>
      </c>
      <c r="L938" s="2">
        <v>6576.68994140625</v>
      </c>
      <c r="M938" s="2">
        <v>2.1700000762939449</v>
      </c>
      <c r="N938" s="3">
        <v>2925.510009765625</v>
      </c>
      <c r="O938" s="1">
        <f t="shared" si="186"/>
        <v>1.2168563633451868E-2</v>
      </c>
      <c r="P938" s="1">
        <f t="shared" si="187"/>
        <v>1.736102529719119E-4</v>
      </c>
      <c r="Q938" s="1">
        <f t="shared" si="188"/>
        <v>-9.410010742479491E-3</v>
      </c>
      <c r="R938" s="1">
        <f t="shared" si="189"/>
        <v>2.3664212905294413E-3</v>
      </c>
      <c r="S938" s="1">
        <f t="shared" si="190"/>
        <v>1.9456416300136503E-2</v>
      </c>
      <c r="T938" s="1">
        <f t="shared" si="191"/>
        <v>-2.3870937045122886E-4</v>
      </c>
      <c r="U938" s="1">
        <f t="shared" si="192"/>
        <v>8.7243612766041423E-4</v>
      </c>
      <c r="V938" s="1">
        <f t="shared" si="193"/>
        <v>5.21997466897961E-3</v>
      </c>
      <c r="W938" s="1">
        <f t="shared" si="194"/>
        <v>1.4589384086467483E-3</v>
      </c>
      <c r="X938" s="1">
        <f t="shared" si="195"/>
        <v>2.1521932564916302E-3</v>
      </c>
      <c r="Y938" s="1">
        <f t="shared" si="196"/>
        <v>1.1395474639611658E-2</v>
      </c>
      <c r="Z938" s="1">
        <f t="shared" si="197"/>
        <v>-2.2987936238870743E-3</v>
      </c>
      <c r="AA938" s="24">
        <f t="shared" si="198"/>
        <v>7.1151974688610231E-4</v>
      </c>
    </row>
    <row r="939" spans="1:27" x14ac:dyDescent="0.2">
      <c r="A939" s="18">
        <v>43377</v>
      </c>
      <c r="B939" s="1">
        <v>223.30419921875</v>
      </c>
      <c r="C939" s="2">
        <v>110.3670272827148</v>
      </c>
      <c r="D939" s="2">
        <v>1909.420043945312</v>
      </c>
      <c r="E939" s="2">
        <v>1168.18994140625</v>
      </c>
      <c r="F939" s="2">
        <v>158.8500061035156</v>
      </c>
      <c r="G939" s="2">
        <v>363.64999389648438</v>
      </c>
      <c r="H939" s="2">
        <v>277.75930786132812</v>
      </c>
      <c r="I939" s="2">
        <v>136.71696472167969</v>
      </c>
      <c r="J939" s="2">
        <v>188.6199951171875</v>
      </c>
      <c r="K939" s="2">
        <v>1063.5</v>
      </c>
      <c r="L939" s="2">
        <v>6622.47998046875</v>
      </c>
      <c r="M939" s="2">
        <v>2.1700000762939449</v>
      </c>
      <c r="N939" s="3">
        <v>2901.610107421875</v>
      </c>
      <c r="O939" s="1">
        <f t="shared" si="186"/>
        <v>-1.7580878006733913E-2</v>
      </c>
      <c r="P939" s="1">
        <f t="shared" si="187"/>
        <v>-2.066510566418911E-2</v>
      </c>
      <c r="Q939" s="1">
        <f t="shared" si="188"/>
        <v>-2.2194210043002038E-2</v>
      </c>
      <c r="R939" s="1">
        <f t="shared" si="189"/>
        <v>-2.889564086333174E-2</v>
      </c>
      <c r="S939" s="1">
        <f t="shared" si="190"/>
        <v>-2.2040181824125482E-2</v>
      </c>
      <c r="T939" s="1">
        <f t="shared" si="191"/>
        <v>-3.5539038139001722E-2</v>
      </c>
      <c r="U939" s="1">
        <f t="shared" si="192"/>
        <v>-2.5947467014380887E-2</v>
      </c>
      <c r="V939" s="1">
        <f t="shared" si="193"/>
        <v>4.110969159046185E-3</v>
      </c>
      <c r="W939" s="1">
        <f t="shared" si="194"/>
        <v>-1.8677547844967002E-2</v>
      </c>
      <c r="X939" s="1">
        <f t="shared" si="195"/>
        <v>-7.0028011204481544E-3</v>
      </c>
      <c r="Y939" s="1">
        <f t="shared" si="196"/>
        <v>6.9624749639192185E-3</v>
      </c>
      <c r="Z939" s="1">
        <f t="shared" si="197"/>
        <v>0</v>
      </c>
      <c r="AA939" s="24">
        <f t="shared" si="198"/>
        <v>-8.1694823343518852E-3</v>
      </c>
    </row>
    <row r="940" spans="1:27" x14ac:dyDescent="0.2">
      <c r="A940" s="18">
        <v>43378</v>
      </c>
      <c r="B940" s="1">
        <v>219.68022155761719</v>
      </c>
      <c r="C940" s="2">
        <v>109.72120666503911</v>
      </c>
      <c r="D940" s="2">
        <v>1889.650024414062</v>
      </c>
      <c r="E940" s="2">
        <v>1157.349975585938</v>
      </c>
      <c r="F940" s="2">
        <v>157.33000183105469</v>
      </c>
      <c r="G940" s="2">
        <v>351.35000610351562</v>
      </c>
      <c r="H940" s="2">
        <v>268.38095092773438</v>
      </c>
      <c r="I940" s="2">
        <v>136.47149658203119</v>
      </c>
      <c r="J940" s="2">
        <v>188.05000305175781</v>
      </c>
      <c r="K940" s="2">
        <v>1075.099975585938</v>
      </c>
      <c r="L940" s="2">
        <v>6588.31005859375</v>
      </c>
      <c r="M940" s="2">
        <v>2.1649999618530269</v>
      </c>
      <c r="N940" s="3">
        <v>2885.570068359375</v>
      </c>
      <c r="O940" s="1">
        <f t="shared" si="186"/>
        <v>-1.6228882725052296E-2</v>
      </c>
      <c r="P940" s="1">
        <f t="shared" si="187"/>
        <v>-5.851572100618152E-3</v>
      </c>
      <c r="Q940" s="1">
        <f t="shared" si="188"/>
        <v>-1.0353939456087646E-2</v>
      </c>
      <c r="R940" s="1">
        <f t="shared" si="189"/>
        <v>-9.2792836473690743E-3</v>
      </c>
      <c r="S940" s="1">
        <f t="shared" si="190"/>
        <v>-9.5688021029749493E-3</v>
      </c>
      <c r="T940" s="1">
        <f t="shared" si="191"/>
        <v>-3.3823698609685704E-2</v>
      </c>
      <c r="U940" s="1">
        <f t="shared" si="192"/>
        <v>-3.3764330008612786E-2</v>
      </c>
      <c r="V940" s="1">
        <f t="shared" si="193"/>
        <v>-1.7954475521615443E-3</v>
      </c>
      <c r="W940" s="1">
        <f t="shared" si="194"/>
        <v>-3.0219069037488167E-3</v>
      </c>
      <c r="X940" s="1">
        <f t="shared" si="195"/>
        <v>1.0907358331864625E-2</v>
      </c>
      <c r="Y940" s="1">
        <f t="shared" si="196"/>
        <v>-5.1596866998125934E-3</v>
      </c>
      <c r="Z940" s="1">
        <f t="shared" si="197"/>
        <v>-2.3042001221758035E-3</v>
      </c>
      <c r="AA940" s="24">
        <f t="shared" si="198"/>
        <v>-5.5279787665034608E-3</v>
      </c>
    </row>
    <row r="941" spans="1:27" x14ac:dyDescent="0.2">
      <c r="A941" s="18">
        <v>43381</v>
      </c>
      <c r="B941" s="1">
        <v>219.17094421386719</v>
      </c>
      <c r="C941" s="2">
        <v>108.4687042236328</v>
      </c>
      <c r="D941" s="2">
        <v>1864.420043945312</v>
      </c>
      <c r="E941" s="2">
        <v>1148.969970703125</v>
      </c>
      <c r="F941" s="2">
        <v>157.25</v>
      </c>
      <c r="G941" s="2">
        <v>349.10000610351562</v>
      </c>
      <c r="H941" s="2">
        <v>264.3133544921875</v>
      </c>
      <c r="I941" s="2">
        <v>136.38310241699219</v>
      </c>
      <c r="J941" s="2">
        <v>185.3399963378906</v>
      </c>
      <c r="K941" s="2">
        <v>1086.900024414062</v>
      </c>
      <c r="L941" s="2">
        <v>6642.64013671875</v>
      </c>
      <c r="M941" s="2">
        <v>2.1649999618530269</v>
      </c>
      <c r="N941" s="3">
        <v>2884.429931640625</v>
      </c>
      <c r="O941" s="1">
        <f t="shared" si="186"/>
        <v>-2.3182667066657947E-3</v>
      </c>
      <c r="P941" s="1">
        <f t="shared" si="187"/>
        <v>-1.1415317781092171E-2</v>
      </c>
      <c r="Q941" s="1">
        <f t="shared" si="188"/>
        <v>-1.3351668373921877E-2</v>
      </c>
      <c r="R941" s="1">
        <f t="shared" si="189"/>
        <v>-7.2406835093856703E-3</v>
      </c>
      <c r="S941" s="1">
        <f t="shared" si="190"/>
        <v>-5.0849698165389423E-4</v>
      </c>
      <c r="T941" s="1">
        <f t="shared" si="191"/>
        <v>-6.4038706728728467E-3</v>
      </c>
      <c r="U941" s="1">
        <f t="shared" si="192"/>
        <v>-1.5156054934175045E-2</v>
      </c>
      <c r="V941" s="1">
        <f t="shared" si="193"/>
        <v>-6.4771155334897301E-4</v>
      </c>
      <c r="W941" s="1">
        <f t="shared" si="194"/>
        <v>-1.4411096356756414E-2</v>
      </c>
      <c r="X941" s="1">
        <f t="shared" si="195"/>
        <v>1.0975768855071344E-2</v>
      </c>
      <c r="Y941" s="1">
        <f t="shared" si="196"/>
        <v>8.2464361333649538E-3</v>
      </c>
      <c r="Z941" s="1">
        <f t="shared" si="197"/>
        <v>0</v>
      </c>
      <c r="AA941" s="24">
        <f t="shared" si="198"/>
        <v>-3.9511662920677093E-4</v>
      </c>
    </row>
    <row r="942" spans="1:27" x14ac:dyDescent="0.2">
      <c r="A942" s="18">
        <v>43382</v>
      </c>
      <c r="B942" s="1">
        <v>222.20722961425781</v>
      </c>
      <c r="C942" s="2">
        <v>109.8484191894531</v>
      </c>
      <c r="D942" s="2">
        <v>1870.319946289062</v>
      </c>
      <c r="E942" s="2">
        <v>1138.819946289062</v>
      </c>
      <c r="F942" s="2">
        <v>157.8999938964844</v>
      </c>
      <c r="G942" s="2">
        <v>355.70999145507812</v>
      </c>
      <c r="H942" s="2">
        <v>264.08465576171881</v>
      </c>
      <c r="I942" s="2">
        <v>137.07051086425781</v>
      </c>
      <c r="J942" s="2">
        <v>185.6600036621094</v>
      </c>
      <c r="K942" s="2">
        <v>1080.099975585938</v>
      </c>
      <c r="L942" s="2">
        <v>6585.52978515625</v>
      </c>
      <c r="M942" s="2">
        <v>2.184999942779541</v>
      </c>
      <c r="N942" s="3">
        <v>2880.340087890625</v>
      </c>
      <c r="O942" s="1">
        <f t="shared" si="186"/>
        <v>1.385350330666002E-2</v>
      </c>
      <c r="P942" s="1">
        <f t="shared" si="187"/>
        <v>1.2719935908662716E-2</v>
      </c>
      <c r="Q942" s="1">
        <f t="shared" si="188"/>
        <v>3.1644705617224211E-3</v>
      </c>
      <c r="R942" s="1">
        <f t="shared" si="189"/>
        <v>-8.8340206209667205E-3</v>
      </c>
      <c r="S942" s="1">
        <f t="shared" si="190"/>
        <v>4.1335064959262535E-3</v>
      </c>
      <c r="T942" s="1">
        <f t="shared" si="191"/>
        <v>1.8934360458310984E-2</v>
      </c>
      <c r="U942" s="1">
        <f t="shared" si="192"/>
        <v>-8.6525605529119698E-4</v>
      </c>
      <c r="V942" s="1">
        <f t="shared" si="193"/>
        <v>5.0402757752485705E-3</v>
      </c>
      <c r="W942" s="1">
        <f t="shared" si="194"/>
        <v>1.7265961505437133E-3</v>
      </c>
      <c r="X942" s="1">
        <f t="shared" si="195"/>
        <v>-6.2563701125960547E-3</v>
      </c>
      <c r="Y942" s="1">
        <f t="shared" si="196"/>
        <v>-8.597538085317824E-3</v>
      </c>
      <c r="Z942" s="1">
        <f t="shared" si="197"/>
        <v>9.2378666415291466E-3</v>
      </c>
      <c r="AA942" s="24">
        <f t="shared" si="198"/>
        <v>-1.4179036575431292E-3</v>
      </c>
    </row>
    <row r="943" spans="1:27" x14ac:dyDescent="0.2">
      <c r="A943" s="18">
        <v>43383</v>
      </c>
      <c r="B943" s="1">
        <v>211.9132080078125</v>
      </c>
      <c r="C943" s="2">
        <v>103.8794631958008</v>
      </c>
      <c r="D943" s="2">
        <v>1755.25</v>
      </c>
      <c r="E943" s="2">
        <v>1081.219970703125</v>
      </c>
      <c r="F943" s="2">
        <v>151.3800048828125</v>
      </c>
      <c r="G943" s="2">
        <v>325.8900146484375</v>
      </c>
      <c r="H943" s="2">
        <v>244.34342956542969</v>
      </c>
      <c r="I943" s="2">
        <v>132.66120910644531</v>
      </c>
      <c r="J943" s="2">
        <v>176.42999267578119</v>
      </c>
      <c r="K943" s="2">
        <v>1085.199951171875</v>
      </c>
      <c r="L943" s="2">
        <v>6256.240234375</v>
      </c>
      <c r="M943" s="2">
        <v>2.220000028610229</v>
      </c>
      <c r="N943" s="3">
        <v>2785.679931640625</v>
      </c>
      <c r="O943" s="1">
        <f t="shared" si="186"/>
        <v>-4.6326222708033771E-2</v>
      </c>
      <c r="P943" s="1">
        <f t="shared" si="187"/>
        <v>-5.4338114628284084E-2</v>
      </c>
      <c r="Q943" s="1">
        <f t="shared" si="188"/>
        <v>-6.1524204196920729E-2</v>
      </c>
      <c r="R943" s="1">
        <f t="shared" si="189"/>
        <v>-5.0578650096208211E-2</v>
      </c>
      <c r="S943" s="1">
        <f t="shared" si="190"/>
        <v>-4.1291888953119638E-2</v>
      </c>
      <c r="T943" s="1">
        <f t="shared" si="191"/>
        <v>-8.3832272140172748E-2</v>
      </c>
      <c r="U943" s="1">
        <f t="shared" si="192"/>
        <v>-7.4753401099159067E-2</v>
      </c>
      <c r="V943" s="1">
        <f t="shared" si="193"/>
        <v>-3.2168128140844798E-2</v>
      </c>
      <c r="W943" s="1">
        <f t="shared" si="194"/>
        <v>-4.9714590133943415E-2</v>
      </c>
      <c r="X943" s="1">
        <f t="shared" si="195"/>
        <v>4.7217625231130711E-3</v>
      </c>
      <c r="Y943" s="1">
        <f t="shared" si="196"/>
        <v>-5.000198336714945E-2</v>
      </c>
      <c r="Z943" s="1">
        <f t="shared" si="197"/>
        <v>1.6018346337421052E-2</v>
      </c>
      <c r="AA943" s="24">
        <f t="shared" si="198"/>
        <v>-3.28642290012785E-2</v>
      </c>
    </row>
    <row r="944" spans="1:27" x14ac:dyDescent="0.2">
      <c r="A944" s="18">
        <v>43384</v>
      </c>
      <c r="B944" s="1">
        <v>210.04248046875</v>
      </c>
      <c r="C944" s="2">
        <v>103.63482666015619</v>
      </c>
      <c r="D944" s="2">
        <v>1719.359985351562</v>
      </c>
      <c r="E944" s="2">
        <v>1079.319946289062</v>
      </c>
      <c r="F944" s="2">
        <v>153.3500061035156</v>
      </c>
      <c r="G944" s="2">
        <v>321.10000610351562</v>
      </c>
      <c r="H944" s="2">
        <v>233.84130859375</v>
      </c>
      <c r="I944" s="2">
        <v>130.04905700683591</v>
      </c>
      <c r="J944" s="2">
        <v>175.6600036621094</v>
      </c>
      <c r="K944" s="2">
        <v>1093.199951171875</v>
      </c>
      <c r="L944" s="2">
        <v>6274.580078125</v>
      </c>
      <c r="M944" s="2">
        <v>2.214999914169312</v>
      </c>
      <c r="N944" s="3">
        <v>2728.3701171875</v>
      </c>
      <c r="O944" s="1">
        <f t="shared" si="186"/>
        <v>-8.8278005729285347E-3</v>
      </c>
      <c r="P944" s="1">
        <f t="shared" si="187"/>
        <v>-2.3550038488694414E-3</v>
      </c>
      <c r="Q944" s="1">
        <f t="shared" si="188"/>
        <v>-2.0447238084852826E-2</v>
      </c>
      <c r="R944" s="1">
        <f t="shared" si="189"/>
        <v>-1.7572968179891957E-3</v>
      </c>
      <c r="S944" s="1">
        <f t="shared" si="190"/>
        <v>1.301361578253446E-2</v>
      </c>
      <c r="T944" s="1">
        <f t="shared" si="191"/>
        <v>-1.4698236612401994E-2</v>
      </c>
      <c r="U944" s="1">
        <f t="shared" si="192"/>
        <v>-4.2980983734074441E-2</v>
      </c>
      <c r="V944" s="1">
        <f t="shared" si="193"/>
        <v>-1.9690398702106315E-2</v>
      </c>
      <c r="W944" s="1">
        <f t="shared" si="194"/>
        <v>-4.364275041867538E-3</v>
      </c>
      <c r="X944" s="1">
        <f t="shared" si="195"/>
        <v>7.3719133431227046E-3</v>
      </c>
      <c r="Y944" s="1">
        <f t="shared" si="196"/>
        <v>2.931448132255543E-3</v>
      </c>
      <c r="Z944" s="1">
        <f t="shared" si="197"/>
        <v>-2.2523037731883022E-3</v>
      </c>
      <c r="AA944" s="24">
        <f t="shared" si="198"/>
        <v>-2.0573007617344041E-2</v>
      </c>
    </row>
    <row r="945" spans="1:27" x14ac:dyDescent="0.2">
      <c r="A945" s="18">
        <v>43385</v>
      </c>
      <c r="B945" s="1">
        <v>217.5450439453125</v>
      </c>
      <c r="C945" s="2">
        <v>107.21620178222661</v>
      </c>
      <c r="D945" s="2">
        <v>1788.609985351562</v>
      </c>
      <c r="E945" s="2">
        <v>1110.079956054688</v>
      </c>
      <c r="F945" s="2">
        <v>153.74000549316409</v>
      </c>
      <c r="G945" s="2">
        <v>339.55999755859381</v>
      </c>
      <c r="H945" s="2">
        <v>245.18876647949219</v>
      </c>
      <c r="I945" s="2">
        <v>131.4533386230469</v>
      </c>
      <c r="J945" s="2">
        <v>181.32000732421881</v>
      </c>
      <c r="K945" s="2">
        <v>1078.800048828125</v>
      </c>
      <c r="L945" s="2">
        <v>6285.990234375</v>
      </c>
      <c r="M945" s="2">
        <v>2.217999935150146</v>
      </c>
      <c r="N945" s="3">
        <v>2767.1298828125</v>
      </c>
      <c r="O945" s="1">
        <f t="shared" si="186"/>
        <v>3.5719267168332403E-2</v>
      </c>
      <c r="P945" s="1">
        <f t="shared" si="187"/>
        <v>3.4557640876986317E-2</v>
      </c>
      <c r="Q945" s="1">
        <f t="shared" si="188"/>
        <v>4.0276614897397645E-2</v>
      </c>
      <c r="R945" s="1">
        <f t="shared" si="189"/>
        <v>2.8499436030424041E-2</v>
      </c>
      <c r="S945" s="1">
        <f t="shared" si="190"/>
        <v>2.5431977445453668E-3</v>
      </c>
      <c r="T945" s="1">
        <f t="shared" si="191"/>
        <v>5.7489850838330581E-2</v>
      </c>
      <c r="U945" s="1">
        <f t="shared" si="192"/>
        <v>4.8526318784231526E-2</v>
      </c>
      <c r="V945" s="1">
        <f t="shared" si="193"/>
        <v>1.0798091493559925E-2</v>
      </c>
      <c r="W945" s="1">
        <f t="shared" si="194"/>
        <v>3.2221356849090776E-2</v>
      </c>
      <c r="X945" s="1">
        <f t="shared" si="195"/>
        <v>-1.3172249347718878E-2</v>
      </c>
      <c r="Y945" s="1">
        <f t="shared" si="196"/>
        <v>1.818473285531752E-3</v>
      </c>
      <c r="Z945" s="1">
        <f t="shared" si="197"/>
        <v>1.354411330511951E-3</v>
      </c>
      <c r="AA945" s="24">
        <f t="shared" si="198"/>
        <v>1.4206197825152422E-2</v>
      </c>
    </row>
    <row r="946" spans="1:27" x14ac:dyDescent="0.2">
      <c r="A946" s="18">
        <v>43388</v>
      </c>
      <c r="B946" s="1">
        <v>212.89265441894531</v>
      </c>
      <c r="C946" s="2">
        <v>105.28851318359381</v>
      </c>
      <c r="D946" s="2">
        <v>1760.949951171875</v>
      </c>
      <c r="E946" s="2">
        <v>1092.25</v>
      </c>
      <c r="F946" s="2">
        <v>153.52000427246091</v>
      </c>
      <c r="G946" s="2">
        <v>333.1300048828125</v>
      </c>
      <c r="H946" s="2">
        <v>234.0899353027344</v>
      </c>
      <c r="I946" s="2">
        <v>130.37312316894531</v>
      </c>
      <c r="J946" s="2">
        <v>177.6499938964844</v>
      </c>
      <c r="K946" s="2">
        <v>1096.199951171875</v>
      </c>
      <c r="L946" s="2">
        <v>6596.10986328125</v>
      </c>
      <c r="M946" s="2">
        <v>2.2300000190734859</v>
      </c>
      <c r="N946" s="3">
        <v>2750.7900390625</v>
      </c>
      <c r="O946" s="1">
        <f t="shared" si="186"/>
        <v>-2.1385867689712734E-2</v>
      </c>
      <c r="P946" s="1">
        <f t="shared" si="187"/>
        <v>-1.797945242033705E-2</v>
      </c>
      <c r="Q946" s="1">
        <f t="shared" si="188"/>
        <v>-1.5464541966229928E-2</v>
      </c>
      <c r="R946" s="1">
        <f t="shared" si="189"/>
        <v>-1.6061866496587363E-2</v>
      </c>
      <c r="S946" s="1">
        <f t="shared" si="190"/>
        <v>-1.4309952702126205E-3</v>
      </c>
      <c r="T946" s="1">
        <f t="shared" si="191"/>
        <v>-1.8936249034080532E-2</v>
      </c>
      <c r="U946" s="1">
        <f t="shared" si="192"/>
        <v>-4.5266475035209641E-2</v>
      </c>
      <c r="V946" s="1">
        <f t="shared" si="193"/>
        <v>-8.2174820770372081E-3</v>
      </c>
      <c r="W946" s="1">
        <f t="shared" si="194"/>
        <v>-2.024053209512644E-2</v>
      </c>
      <c r="X946" s="1">
        <f t="shared" si="195"/>
        <v>1.612894100500939E-2</v>
      </c>
      <c r="Y946" s="1">
        <f t="shared" si="196"/>
        <v>4.9335047835479928E-2</v>
      </c>
      <c r="Z946" s="1">
        <f t="shared" si="197"/>
        <v>5.4103175266899672E-3</v>
      </c>
      <c r="AA946" s="24">
        <f t="shared" si="198"/>
        <v>-5.9049789644829431E-3</v>
      </c>
    </row>
    <row r="947" spans="1:27" x14ac:dyDescent="0.2">
      <c r="A947" s="18">
        <v>43389</v>
      </c>
      <c r="B947" s="1">
        <v>217.58421325683591</v>
      </c>
      <c r="C947" s="2">
        <v>108.6154861450195</v>
      </c>
      <c r="D947" s="2">
        <v>1819.9599609375</v>
      </c>
      <c r="E947" s="2">
        <v>1121.280029296875</v>
      </c>
      <c r="F947" s="2">
        <v>158.7799987792969</v>
      </c>
      <c r="G947" s="2">
        <v>346.39999389648438</v>
      </c>
      <c r="H947" s="2">
        <v>244.48268127441409</v>
      </c>
      <c r="I947" s="2">
        <v>133.0638732910156</v>
      </c>
      <c r="J947" s="2">
        <v>185.44999694824219</v>
      </c>
      <c r="K947" s="2">
        <v>1091.900024414062</v>
      </c>
      <c r="L947" s="2">
        <v>6544.43017578125</v>
      </c>
      <c r="M947" s="2">
        <v>2.2599999904632568</v>
      </c>
      <c r="N947" s="3">
        <v>2809.919921875</v>
      </c>
      <c r="O947" s="1">
        <f t="shared" si="186"/>
        <v>2.2037203917135706E-2</v>
      </c>
      <c r="P947" s="1">
        <f t="shared" si="187"/>
        <v>3.1598631805393351E-2</v>
      </c>
      <c r="Q947" s="1">
        <f t="shared" si="188"/>
        <v>3.3510327608320178E-2</v>
      </c>
      <c r="R947" s="1">
        <f t="shared" si="189"/>
        <v>2.6578191162165199E-2</v>
      </c>
      <c r="S947" s="1">
        <f t="shared" si="190"/>
        <v>3.4262600055044112E-2</v>
      </c>
      <c r="T947" s="1">
        <f t="shared" si="191"/>
        <v>3.9834265359375065E-2</v>
      </c>
      <c r="U947" s="1">
        <f t="shared" si="192"/>
        <v>4.4396381067128621E-2</v>
      </c>
      <c r="V947" s="1">
        <f t="shared" si="193"/>
        <v>2.0638840710929696E-2</v>
      </c>
      <c r="W947" s="1">
        <f t="shared" si="194"/>
        <v>4.3906576525427843E-2</v>
      </c>
      <c r="X947" s="1">
        <f t="shared" si="195"/>
        <v>-3.9225752137793668E-3</v>
      </c>
      <c r="Y947" s="1">
        <f t="shared" si="196"/>
        <v>-7.8348736711749689E-3</v>
      </c>
      <c r="Z947" s="1">
        <f t="shared" si="197"/>
        <v>1.3452901853442611E-2</v>
      </c>
      <c r="AA947" s="24">
        <f t="shared" si="198"/>
        <v>2.1495600163163431E-2</v>
      </c>
    </row>
    <row r="948" spans="1:27" x14ac:dyDescent="0.2">
      <c r="A948" s="18">
        <v>43390</v>
      </c>
      <c r="B948" s="1">
        <v>216.64396667480469</v>
      </c>
      <c r="C948" s="2">
        <v>108.3317108154297</v>
      </c>
      <c r="D948" s="2">
        <v>1831.72998046875</v>
      </c>
      <c r="E948" s="2">
        <v>1115.68994140625</v>
      </c>
      <c r="F948" s="2">
        <v>159.41999816894531</v>
      </c>
      <c r="G948" s="2">
        <v>364.70001220703119</v>
      </c>
      <c r="H948" s="2">
        <v>241.72782897949219</v>
      </c>
      <c r="I948" s="2">
        <v>134.01643371582031</v>
      </c>
      <c r="J948" s="2">
        <v>185.47999572753909</v>
      </c>
      <c r="K948" s="2">
        <v>1085.599975585938</v>
      </c>
      <c r="L948" s="2">
        <v>6476.7099609375</v>
      </c>
      <c r="M948" s="2">
        <v>2.2599999904632568</v>
      </c>
      <c r="N948" s="3">
        <v>2809.2099609375</v>
      </c>
      <c r="O948" s="1">
        <f t="shared" si="186"/>
        <v>-4.321299638229581E-3</v>
      </c>
      <c r="P948" s="1">
        <f t="shared" si="187"/>
        <v>-2.6126599406912643E-3</v>
      </c>
      <c r="Q948" s="1">
        <f t="shared" si="188"/>
        <v>6.4671859732490233E-3</v>
      </c>
      <c r="R948" s="1">
        <f t="shared" si="189"/>
        <v>-4.9854521123776641E-3</v>
      </c>
      <c r="S948" s="1">
        <f t="shared" si="190"/>
        <v>4.0307305363946888E-3</v>
      </c>
      <c r="T948" s="1">
        <f t="shared" si="191"/>
        <v>5.2829153097547321E-2</v>
      </c>
      <c r="U948" s="1">
        <f t="shared" si="192"/>
        <v>-1.1268087704870089E-2</v>
      </c>
      <c r="V948" s="1">
        <f t="shared" si="193"/>
        <v>7.1586705034614173E-3</v>
      </c>
      <c r="W948" s="1">
        <f t="shared" si="194"/>
        <v>1.6176209107876538E-4</v>
      </c>
      <c r="X948" s="1">
        <f t="shared" si="195"/>
        <v>-5.7698037249379608E-3</v>
      </c>
      <c r="Y948" s="1">
        <f t="shared" si="196"/>
        <v>-1.0347763368972918E-2</v>
      </c>
      <c r="Z948" s="1">
        <f t="shared" si="197"/>
        <v>0</v>
      </c>
      <c r="AA948" s="24">
        <f t="shared" si="198"/>
        <v>-2.5266233815879335E-4</v>
      </c>
    </row>
    <row r="949" spans="1:27" x14ac:dyDescent="0.2">
      <c r="A949" s="18">
        <v>43391</v>
      </c>
      <c r="B949" s="1">
        <v>211.5802001953125</v>
      </c>
      <c r="C949" s="2">
        <v>106.169189453125</v>
      </c>
      <c r="D949" s="2">
        <v>1770.719970703125</v>
      </c>
      <c r="E949" s="2">
        <v>1087.969970703125</v>
      </c>
      <c r="F949" s="2">
        <v>154.91999816894531</v>
      </c>
      <c r="G949" s="2">
        <v>346.70999145507812</v>
      </c>
      <c r="H949" s="2">
        <v>238.2171936035156</v>
      </c>
      <c r="I949" s="2">
        <v>133.918212890625</v>
      </c>
      <c r="J949" s="2">
        <v>178.8999938964844</v>
      </c>
      <c r="K949" s="2">
        <v>1082.699951171875</v>
      </c>
      <c r="L949" s="2">
        <v>6465.41015625</v>
      </c>
      <c r="M949" s="2">
        <v>2.255000114440918</v>
      </c>
      <c r="N949" s="3">
        <v>2768.780029296875</v>
      </c>
      <c r="O949" s="1">
        <f t="shared" si="186"/>
        <v>-2.3373678746813176E-2</v>
      </c>
      <c r="P949" s="1">
        <f t="shared" si="187"/>
        <v>-1.996203462519941E-2</v>
      </c>
      <c r="Q949" s="1">
        <f t="shared" si="188"/>
        <v>-3.3307316261762643E-2</v>
      </c>
      <c r="R949" s="1">
        <f t="shared" si="189"/>
        <v>-2.4845586281960985E-2</v>
      </c>
      <c r="S949" s="1">
        <f t="shared" si="190"/>
        <v>-2.8227324373891416E-2</v>
      </c>
      <c r="T949" s="1">
        <f t="shared" si="191"/>
        <v>-4.9328270221555615E-2</v>
      </c>
      <c r="U949" s="1">
        <f t="shared" si="192"/>
        <v>-1.4523091490117324E-2</v>
      </c>
      <c r="V949" s="1">
        <f t="shared" si="193"/>
        <v>-7.3290135002090917E-4</v>
      </c>
      <c r="W949" s="1">
        <f t="shared" si="194"/>
        <v>-3.5475533656580294E-2</v>
      </c>
      <c r="X949" s="1">
        <f t="shared" si="195"/>
        <v>-2.6713563736934232E-3</v>
      </c>
      <c r="Y949" s="1">
        <f t="shared" si="196"/>
        <v>-1.7446828336689091E-3</v>
      </c>
      <c r="Z949" s="1">
        <f t="shared" si="197"/>
        <v>-2.2123345324943644E-3</v>
      </c>
      <c r="AA949" s="24">
        <f t="shared" si="198"/>
        <v>-1.4391922356395415E-2</v>
      </c>
    </row>
    <row r="950" spans="1:27" x14ac:dyDescent="0.2">
      <c r="A950" s="18">
        <v>43392</v>
      </c>
      <c r="B950" s="1">
        <v>214.80256652832031</v>
      </c>
      <c r="C950" s="2">
        <v>106.3257598876953</v>
      </c>
      <c r="D950" s="2">
        <v>1764.030029296875</v>
      </c>
      <c r="E950" s="2">
        <v>1096.4599609375</v>
      </c>
      <c r="F950" s="2">
        <v>154.05000305175781</v>
      </c>
      <c r="G950" s="2">
        <v>332.67001342773438</v>
      </c>
      <c r="H950" s="2">
        <v>227.9139709472656</v>
      </c>
      <c r="I950" s="2">
        <v>131.3060607910156</v>
      </c>
      <c r="J950" s="2">
        <v>175.69000244140619</v>
      </c>
      <c r="K950" s="2">
        <v>1087.900024414062</v>
      </c>
      <c r="L950" s="2">
        <v>6489.18994140625</v>
      </c>
      <c r="M950" s="2">
        <v>2.2599999904632568</v>
      </c>
      <c r="N950" s="3">
        <v>2767.780029296875</v>
      </c>
      <c r="O950" s="1">
        <f t="shared" si="186"/>
        <v>1.5229999451901399E-2</v>
      </c>
      <c r="P950" s="1">
        <f t="shared" si="187"/>
        <v>1.4747257219989152E-3</v>
      </c>
      <c r="Q950" s="1">
        <f t="shared" si="188"/>
        <v>-3.7780911250430149E-3</v>
      </c>
      <c r="R950" s="1">
        <f t="shared" si="189"/>
        <v>7.8035152283550957E-3</v>
      </c>
      <c r="S950" s="1">
        <f t="shared" si="190"/>
        <v>-5.6157702521965058E-3</v>
      </c>
      <c r="T950" s="1">
        <f t="shared" si="191"/>
        <v>-4.0494875756018844E-2</v>
      </c>
      <c r="U950" s="1">
        <f t="shared" si="192"/>
        <v>-4.3251381230686947E-2</v>
      </c>
      <c r="V950" s="1">
        <f t="shared" si="193"/>
        <v>-1.9505577644937877E-2</v>
      </c>
      <c r="W950" s="1">
        <f t="shared" si="194"/>
        <v>-1.7942937756250443E-2</v>
      </c>
      <c r="X950" s="1">
        <f t="shared" si="195"/>
        <v>4.8028756596494304E-3</v>
      </c>
      <c r="Y950" s="1">
        <f t="shared" si="196"/>
        <v>3.6780010210586411E-3</v>
      </c>
      <c r="Z950" s="1">
        <f t="shared" si="197"/>
        <v>2.2172398086899303E-3</v>
      </c>
      <c r="AA950" s="24">
        <f t="shared" si="198"/>
        <v>-3.6116989772350117E-4</v>
      </c>
    </row>
    <row r="951" spans="1:27" x14ac:dyDescent="0.2">
      <c r="A951" s="18">
        <v>43395</v>
      </c>
      <c r="B951" s="1">
        <v>216.11503601074219</v>
      </c>
      <c r="C951" s="2">
        <v>107.27490234375</v>
      </c>
      <c r="D951" s="2">
        <v>1789.300048828125</v>
      </c>
      <c r="E951" s="2">
        <v>1101.160034179688</v>
      </c>
      <c r="F951" s="2">
        <v>154.7799987792969</v>
      </c>
      <c r="G951" s="2">
        <v>329.54000854492188</v>
      </c>
      <c r="H951" s="2">
        <v>229.95274353027341</v>
      </c>
      <c r="I951" s="2">
        <v>129.9803161621094</v>
      </c>
      <c r="J951" s="2">
        <v>177.3999938964844</v>
      </c>
      <c r="K951" s="2">
        <v>1125.699951171875</v>
      </c>
      <c r="L951" s="2">
        <v>6475.740234375</v>
      </c>
      <c r="M951" s="2">
        <v>2.2579998970031738</v>
      </c>
      <c r="N951" s="3">
        <v>2755.8798828125</v>
      </c>
      <c r="O951" s="1">
        <f t="shared" si="186"/>
        <v>6.1101201146440687E-3</v>
      </c>
      <c r="P951" s="1">
        <f t="shared" si="187"/>
        <v>8.9267403972208559E-3</v>
      </c>
      <c r="Q951" s="1">
        <f t="shared" si="188"/>
        <v>1.432516403438E-2</v>
      </c>
      <c r="R951" s="1">
        <f t="shared" si="189"/>
        <v>4.2865890316408084E-3</v>
      </c>
      <c r="S951" s="1">
        <f t="shared" si="190"/>
        <v>4.7386933662949549E-3</v>
      </c>
      <c r="T951" s="1">
        <f t="shared" si="191"/>
        <v>-9.4087376573616099E-3</v>
      </c>
      <c r="U951" s="1">
        <f t="shared" si="192"/>
        <v>8.9453602801714549E-3</v>
      </c>
      <c r="V951" s="1">
        <f t="shared" si="193"/>
        <v>-1.0096598899697606E-2</v>
      </c>
      <c r="W951" s="1">
        <f t="shared" si="194"/>
        <v>9.7330037641072398E-3</v>
      </c>
      <c r="X951" s="1">
        <f t="shared" si="195"/>
        <v>3.4745772506229899E-2</v>
      </c>
      <c r="Y951" s="1">
        <f t="shared" si="196"/>
        <v>-2.072632663351448E-3</v>
      </c>
      <c r="Z951" s="1">
        <f t="shared" si="197"/>
        <v>-8.8499710996592373E-4</v>
      </c>
      <c r="AA951" s="24">
        <f t="shared" si="198"/>
        <v>-4.2995275485813167E-3</v>
      </c>
    </row>
    <row r="952" spans="1:27" x14ac:dyDescent="0.2">
      <c r="A952" s="18">
        <v>43396</v>
      </c>
      <c r="B952" s="1">
        <v>218.15229797363281</v>
      </c>
      <c r="C952" s="2">
        <v>105.7777786254883</v>
      </c>
      <c r="D952" s="2">
        <v>1768.699951171875</v>
      </c>
      <c r="E952" s="2">
        <v>1103.68994140625</v>
      </c>
      <c r="F952" s="2">
        <v>154.38999938964841</v>
      </c>
      <c r="G952" s="2">
        <v>333.16000366210938</v>
      </c>
      <c r="H952" s="2">
        <v>219.8484191894531</v>
      </c>
      <c r="I952" s="2">
        <v>128.28143310546881</v>
      </c>
      <c r="J952" s="2">
        <v>174.16999816894531</v>
      </c>
      <c r="K952" s="2">
        <v>1140.800048828125</v>
      </c>
      <c r="L952" s="2">
        <v>6495.83984375</v>
      </c>
      <c r="M952" s="2">
        <v>2.2899999618530269</v>
      </c>
      <c r="N952" s="3">
        <v>2740.68994140625</v>
      </c>
      <c r="O952" s="1">
        <f t="shared" si="186"/>
        <v>9.4267479047100977E-3</v>
      </c>
      <c r="P952" s="1">
        <f t="shared" si="187"/>
        <v>-1.3955955079449467E-2</v>
      </c>
      <c r="Q952" s="1">
        <f t="shared" si="188"/>
        <v>-1.1512936396409157E-2</v>
      </c>
      <c r="R952" s="1">
        <f t="shared" si="189"/>
        <v>2.297492778555732E-3</v>
      </c>
      <c r="S952" s="1">
        <f t="shared" si="190"/>
        <v>-2.5197014648165039E-3</v>
      </c>
      <c r="T952" s="1">
        <f t="shared" si="191"/>
        <v>1.0984994305157425E-2</v>
      </c>
      <c r="U952" s="1">
        <f t="shared" si="192"/>
        <v>-4.39408731798413E-2</v>
      </c>
      <c r="V952" s="1">
        <f t="shared" si="193"/>
        <v>-1.3070310234680305E-2</v>
      </c>
      <c r="W952" s="1">
        <f t="shared" si="194"/>
        <v>-1.8207417354387578E-2</v>
      </c>
      <c r="X952" s="1">
        <f t="shared" si="195"/>
        <v>1.3413963144024654E-2</v>
      </c>
      <c r="Y952" s="1">
        <f t="shared" si="196"/>
        <v>3.1038319400622516E-3</v>
      </c>
      <c r="Z952" s="1">
        <f t="shared" si="197"/>
        <v>1.4171862847435879E-2</v>
      </c>
      <c r="AA952" s="24">
        <f t="shared" si="198"/>
        <v>-5.5118299970128293E-3</v>
      </c>
    </row>
    <row r="953" spans="1:27" x14ac:dyDescent="0.2">
      <c r="A953" s="18">
        <v>43397</v>
      </c>
      <c r="B953" s="1">
        <v>210.66932678222659</v>
      </c>
      <c r="C953" s="2">
        <v>100.1219482421875</v>
      </c>
      <c r="D953" s="2">
        <v>1664.199951171875</v>
      </c>
      <c r="E953" s="2">
        <v>1050.7099609375</v>
      </c>
      <c r="F953" s="2">
        <v>146.03999328613281</v>
      </c>
      <c r="G953" s="2">
        <v>301.82998657226562</v>
      </c>
      <c r="H953" s="2">
        <v>198.31707763671881</v>
      </c>
      <c r="I953" s="2">
        <v>124.2256774902344</v>
      </c>
      <c r="J953" s="2">
        <v>163.0899963378906</v>
      </c>
      <c r="K953" s="2">
        <v>1130.300048828125</v>
      </c>
      <c r="L953" s="2">
        <v>6476.2900390625</v>
      </c>
      <c r="M953" s="2">
        <v>2.285000085830688</v>
      </c>
      <c r="N953" s="3">
        <v>2656.10009765625</v>
      </c>
      <c r="O953" s="1">
        <f t="shared" si="186"/>
        <v>-3.4301592332117714E-2</v>
      </c>
      <c r="P953" s="1">
        <f t="shared" si="187"/>
        <v>-5.3468984287574739E-2</v>
      </c>
      <c r="Q953" s="1">
        <f t="shared" si="188"/>
        <v>-5.9082943905076846E-2</v>
      </c>
      <c r="R953" s="1">
        <f t="shared" si="189"/>
        <v>-4.8002594280461053E-2</v>
      </c>
      <c r="S953" s="1">
        <f t="shared" si="190"/>
        <v>-5.408385346541722E-2</v>
      </c>
      <c r="T953" s="1">
        <f t="shared" si="191"/>
        <v>-9.4038950490643591E-2</v>
      </c>
      <c r="U953" s="1">
        <f t="shared" si="192"/>
        <v>-9.7937213431495196E-2</v>
      </c>
      <c r="V953" s="1">
        <f t="shared" si="193"/>
        <v>-3.1616076598551035E-2</v>
      </c>
      <c r="W953" s="1">
        <f t="shared" si="194"/>
        <v>-6.3616018530970431E-2</v>
      </c>
      <c r="X953" s="1">
        <f t="shared" si="195"/>
        <v>-9.20406692722886E-3</v>
      </c>
      <c r="Y953" s="1">
        <f t="shared" si="196"/>
        <v>-3.0095884685811258E-3</v>
      </c>
      <c r="Z953" s="1">
        <f t="shared" si="197"/>
        <v>-2.1833520111909088E-3</v>
      </c>
      <c r="AA953" s="24">
        <f t="shared" si="198"/>
        <v>-3.0864433977743855E-2</v>
      </c>
    </row>
    <row r="954" spans="1:27" x14ac:dyDescent="0.2">
      <c r="A954" s="18">
        <v>43398</v>
      </c>
      <c r="B954" s="1">
        <v>215.28251647949219</v>
      </c>
      <c r="C954" s="2">
        <v>105.97349548339839</v>
      </c>
      <c r="D954" s="2">
        <v>1782.170043945312</v>
      </c>
      <c r="E954" s="2">
        <v>1095.569946289062</v>
      </c>
      <c r="F954" s="2">
        <v>150.94999694824219</v>
      </c>
      <c r="G954" s="2">
        <v>312.8699951171875</v>
      </c>
      <c r="H954" s="2">
        <v>206.70085144042969</v>
      </c>
      <c r="I954" s="2">
        <v>124.77561187744141</v>
      </c>
      <c r="J954" s="2">
        <v>165.61000061035159</v>
      </c>
      <c r="K954" s="2">
        <v>1105.599975585938</v>
      </c>
      <c r="L954" s="2">
        <v>6474.75</v>
      </c>
      <c r="M954" s="2">
        <v>2.279999971389771</v>
      </c>
      <c r="N954" s="3">
        <v>2705.570068359375</v>
      </c>
      <c r="O954" s="1">
        <f t="shared" si="186"/>
        <v>2.1897775854357482E-2</v>
      </c>
      <c r="P954" s="1">
        <f t="shared" si="187"/>
        <v>5.8444200736650131E-2</v>
      </c>
      <c r="Q954" s="1">
        <f t="shared" si="188"/>
        <v>7.0886970457105347E-2</v>
      </c>
      <c r="R954" s="1">
        <f t="shared" si="189"/>
        <v>4.2694927258075666E-2</v>
      </c>
      <c r="S954" s="1">
        <f t="shared" si="190"/>
        <v>3.3620952395480685E-2</v>
      </c>
      <c r="T954" s="1">
        <f t="shared" si="191"/>
        <v>3.6576910963346698E-2</v>
      </c>
      <c r="U954" s="1">
        <f t="shared" si="192"/>
        <v>4.2274593310962505E-2</v>
      </c>
      <c r="V954" s="1">
        <f t="shared" si="193"/>
        <v>4.4268978710158002E-3</v>
      </c>
      <c r="W954" s="1">
        <f t="shared" si="194"/>
        <v>1.545161768990444E-2</v>
      </c>
      <c r="X954" s="1">
        <f t="shared" si="195"/>
        <v>-2.1852669357836141E-2</v>
      </c>
      <c r="Y954" s="1">
        <f t="shared" si="196"/>
        <v>-2.3779649354971344E-4</v>
      </c>
      <c r="Z954" s="1">
        <f t="shared" si="197"/>
        <v>-2.1882338087962916E-3</v>
      </c>
      <c r="AA954" s="24">
        <f t="shared" si="198"/>
        <v>1.8625040052811848E-2</v>
      </c>
    </row>
    <row r="955" spans="1:27" x14ac:dyDescent="0.2">
      <c r="A955" s="18">
        <v>43399</v>
      </c>
      <c r="B955" s="1">
        <v>211.8544616699219</v>
      </c>
      <c r="C955" s="2">
        <v>104.6622772216797</v>
      </c>
      <c r="D955" s="2">
        <v>1642.81005859375</v>
      </c>
      <c r="E955" s="2">
        <v>1071.469970703125</v>
      </c>
      <c r="F955" s="2">
        <v>145.3699951171875</v>
      </c>
      <c r="G955" s="2">
        <v>299.82998657226562</v>
      </c>
      <c r="H955" s="2">
        <v>197.20320129394531</v>
      </c>
      <c r="I955" s="2">
        <v>125.5612258911133</v>
      </c>
      <c r="J955" s="2">
        <v>169.47999572753909</v>
      </c>
      <c r="K955" s="2">
        <v>1103.900024414062</v>
      </c>
      <c r="L955" s="2">
        <v>6480.3798828125</v>
      </c>
      <c r="M955" s="2">
        <v>2.2730000019073491</v>
      </c>
      <c r="N955" s="3">
        <v>2658.68994140625</v>
      </c>
      <c r="O955" s="1">
        <f t="shared" si="186"/>
        <v>-1.5923516993526232E-2</v>
      </c>
      <c r="P955" s="1">
        <f t="shared" si="187"/>
        <v>-1.2373077397679233E-2</v>
      </c>
      <c r="Q955" s="1">
        <f t="shared" si="188"/>
        <v>-7.8196794870960429E-2</v>
      </c>
      <c r="R955" s="1">
        <f t="shared" si="189"/>
        <v>-2.1997660366249505E-2</v>
      </c>
      <c r="S955" s="1">
        <f t="shared" si="190"/>
        <v>-3.6965895620176492E-2</v>
      </c>
      <c r="T955" s="1">
        <f t="shared" si="191"/>
        <v>-4.1678680437341575E-2</v>
      </c>
      <c r="U955" s="1">
        <f t="shared" si="192"/>
        <v>-4.5948771281290823E-2</v>
      </c>
      <c r="V955" s="1">
        <f t="shared" si="193"/>
        <v>6.2962144753377913E-3</v>
      </c>
      <c r="W955" s="1">
        <f t="shared" si="194"/>
        <v>2.3368124527049838E-2</v>
      </c>
      <c r="X955" s="1">
        <f t="shared" si="195"/>
        <v>-1.5375824976614494E-3</v>
      </c>
      <c r="Y955" s="1">
        <f t="shared" si="196"/>
        <v>8.6951354299391603E-4</v>
      </c>
      <c r="Z955" s="1">
        <f t="shared" si="197"/>
        <v>-3.0701620922192197E-3</v>
      </c>
      <c r="AA955" s="24">
        <f t="shared" si="198"/>
        <v>-1.7327264039978307E-2</v>
      </c>
    </row>
    <row r="956" spans="1:27" x14ac:dyDescent="0.2">
      <c r="A956" s="18">
        <v>43402</v>
      </c>
      <c r="B956" s="1">
        <v>207.8778991699219</v>
      </c>
      <c r="C956" s="2">
        <v>101.6190719604492</v>
      </c>
      <c r="D956" s="2">
        <v>1538.880004882812</v>
      </c>
      <c r="E956" s="2">
        <v>1020.080017089844</v>
      </c>
      <c r="F956" s="2">
        <v>142.0899963378906</v>
      </c>
      <c r="G956" s="2">
        <v>284.83999633789062</v>
      </c>
      <c r="H956" s="2">
        <v>184.6026611328125</v>
      </c>
      <c r="I956" s="2">
        <v>126.6807403564453</v>
      </c>
      <c r="J956" s="2">
        <v>170.3399963378906</v>
      </c>
      <c r="K956" s="2">
        <v>1097.300048828125</v>
      </c>
      <c r="L956" s="2">
        <v>6332.6298828125</v>
      </c>
      <c r="M956" s="2">
        <v>2.2599999904632568</v>
      </c>
      <c r="N956" s="3">
        <v>2641.25</v>
      </c>
      <c r="O956" s="1">
        <f t="shared" si="186"/>
        <v>-1.8770256093051496E-2</v>
      </c>
      <c r="P956" s="1">
        <f t="shared" si="187"/>
        <v>-2.9076428891231187E-2</v>
      </c>
      <c r="Q956" s="1">
        <f t="shared" si="188"/>
        <v>-6.326358495753448E-2</v>
      </c>
      <c r="R956" s="1">
        <f t="shared" si="189"/>
        <v>-4.7962103482524721E-2</v>
      </c>
      <c r="S956" s="1">
        <f t="shared" si="190"/>
        <v>-2.2563107171137964E-2</v>
      </c>
      <c r="T956" s="1">
        <f t="shared" si="191"/>
        <v>-4.999496683351945E-2</v>
      </c>
      <c r="U956" s="1">
        <f t="shared" si="192"/>
        <v>-6.3896225205547386E-2</v>
      </c>
      <c r="V956" s="1">
        <f t="shared" si="193"/>
        <v>8.9160842241444715E-3</v>
      </c>
      <c r="W956" s="1">
        <f t="shared" si="194"/>
        <v>5.0743487847029201E-3</v>
      </c>
      <c r="X956" s="1">
        <f t="shared" si="195"/>
        <v>-5.9787801793376172E-3</v>
      </c>
      <c r="Y956" s="1">
        <f t="shared" si="196"/>
        <v>-2.2799589325290581E-2</v>
      </c>
      <c r="Z956" s="1">
        <f t="shared" si="197"/>
        <v>-5.7193187123552036E-3</v>
      </c>
      <c r="AA956" s="24">
        <f t="shared" si="198"/>
        <v>-6.5595995737004476E-3</v>
      </c>
    </row>
    <row r="957" spans="1:27" x14ac:dyDescent="0.2">
      <c r="A957" s="18">
        <v>43403</v>
      </c>
      <c r="B957" s="1">
        <v>208.91612243652341</v>
      </c>
      <c r="C957" s="2">
        <v>101.5016555786133</v>
      </c>
      <c r="D957" s="2">
        <v>1530.420043945312</v>
      </c>
      <c r="E957" s="2">
        <v>1036.2099609375</v>
      </c>
      <c r="F957" s="2">
        <v>146.2200012207031</v>
      </c>
      <c r="G957" s="2">
        <v>285.80999755859381</v>
      </c>
      <c r="H957" s="2">
        <v>201.88739013671881</v>
      </c>
      <c r="I957" s="2">
        <v>132.77909851074219</v>
      </c>
      <c r="J957" s="2">
        <v>171.49000549316409</v>
      </c>
      <c r="K957" s="2">
        <v>1071.599975585938</v>
      </c>
      <c r="L957" s="2">
        <v>6334.27001953125</v>
      </c>
      <c r="M957" s="2">
        <v>2.282999992370605</v>
      </c>
      <c r="N957" s="3">
        <v>2682.6298828125</v>
      </c>
      <c r="O957" s="1">
        <f t="shared" si="186"/>
        <v>4.9943898353179694E-3</v>
      </c>
      <c r="P957" s="1">
        <f t="shared" si="187"/>
        <v>-1.1554561517901352E-3</v>
      </c>
      <c r="Q957" s="1">
        <f t="shared" si="188"/>
        <v>-5.4974792775634995E-3</v>
      </c>
      <c r="R957" s="1">
        <f t="shared" si="189"/>
        <v>1.5812429983358189E-2</v>
      </c>
      <c r="S957" s="1">
        <f t="shared" si="190"/>
        <v>2.9066119989132222E-2</v>
      </c>
      <c r="T957" s="1">
        <f t="shared" si="191"/>
        <v>3.4054249163537609E-3</v>
      </c>
      <c r="U957" s="1">
        <f t="shared" si="192"/>
        <v>9.3632068453611383E-2</v>
      </c>
      <c r="V957" s="1">
        <f t="shared" si="193"/>
        <v>4.8139584100454158E-2</v>
      </c>
      <c r="W957" s="1">
        <f t="shared" si="194"/>
        <v>6.7512573676020704E-3</v>
      </c>
      <c r="X957" s="1">
        <f t="shared" si="195"/>
        <v>-2.3421190283946292E-2</v>
      </c>
      <c r="Y957" s="1">
        <f t="shared" si="196"/>
        <v>2.5899772276316568E-4</v>
      </c>
      <c r="Z957" s="1">
        <f t="shared" si="197"/>
        <v>1.0176992037346677E-2</v>
      </c>
      <c r="AA957" s="24">
        <f t="shared" si="198"/>
        <v>1.5666780052058682E-2</v>
      </c>
    </row>
    <row r="958" spans="1:27" x14ac:dyDescent="0.2">
      <c r="A958" s="18">
        <v>43404</v>
      </c>
      <c r="B958" s="1">
        <v>214.3618469238281</v>
      </c>
      <c r="C958" s="2">
        <v>104.51548767089839</v>
      </c>
      <c r="D958" s="2">
        <v>1598.010009765625</v>
      </c>
      <c r="E958" s="2">
        <v>1076.77001953125</v>
      </c>
      <c r="F958" s="2">
        <v>151.78999328613281</v>
      </c>
      <c r="G958" s="2">
        <v>301.77999877929688</v>
      </c>
      <c r="H958" s="2">
        <v>209.67449951171881</v>
      </c>
      <c r="I958" s="2">
        <v>131.1292724609375</v>
      </c>
      <c r="J958" s="2">
        <v>169.46000671386719</v>
      </c>
      <c r="K958" s="2">
        <v>1085.099975585938</v>
      </c>
      <c r="L958" s="2">
        <v>6317.60986328125</v>
      </c>
      <c r="M958" s="2">
        <v>2.278000116348267</v>
      </c>
      <c r="N958" s="3">
        <v>2711.739990234375</v>
      </c>
      <c r="O958" s="1">
        <f t="shared" si="186"/>
        <v>2.6066559266910039E-2</v>
      </c>
      <c r="P958" s="1">
        <f t="shared" si="187"/>
        <v>2.9692442700610666E-2</v>
      </c>
      <c r="Q958" s="1">
        <f t="shared" si="188"/>
        <v>4.4164323440296194E-2</v>
      </c>
      <c r="R958" s="1">
        <f t="shared" si="189"/>
        <v>3.9142702852473787E-2</v>
      </c>
      <c r="S958" s="1">
        <f t="shared" si="190"/>
        <v>3.8093229509842619E-2</v>
      </c>
      <c r="T958" s="1">
        <f t="shared" si="191"/>
        <v>5.5876286194044278E-2</v>
      </c>
      <c r="U958" s="1">
        <f t="shared" si="192"/>
        <v>3.8571549068649347E-2</v>
      </c>
      <c r="V958" s="1">
        <f t="shared" si="193"/>
        <v>-1.2425344563332885E-2</v>
      </c>
      <c r="W958" s="1">
        <f t="shared" si="194"/>
        <v>-1.1837417425342722E-2</v>
      </c>
      <c r="X958" s="1">
        <f t="shared" si="195"/>
        <v>1.2597984609525881E-2</v>
      </c>
      <c r="Y958" s="1">
        <f t="shared" si="196"/>
        <v>-2.6301619916153651E-3</v>
      </c>
      <c r="Z958" s="1">
        <f t="shared" si="197"/>
        <v>-2.1900464472390802E-3</v>
      </c>
      <c r="AA958" s="24">
        <f t="shared" si="198"/>
        <v>1.0851331974038647E-2</v>
      </c>
    </row>
    <row r="959" spans="1:27" x14ac:dyDescent="0.2">
      <c r="A959" s="18">
        <v>43405</v>
      </c>
      <c r="B959" s="1">
        <v>217.65278625488281</v>
      </c>
      <c r="C959" s="2">
        <v>103.6446075439453</v>
      </c>
      <c r="D959" s="2">
        <v>1665.530029296875</v>
      </c>
      <c r="E959" s="2">
        <v>1070</v>
      </c>
      <c r="F959" s="2">
        <v>151.75</v>
      </c>
      <c r="G959" s="2">
        <v>317.3800048828125</v>
      </c>
      <c r="H959" s="2">
        <v>216.9145812988281</v>
      </c>
      <c r="I959" s="2">
        <v>133.25047302246091</v>
      </c>
      <c r="J959" s="2">
        <v>175.19000244140619</v>
      </c>
      <c r="K959" s="2">
        <v>1098</v>
      </c>
      <c r="L959" s="2">
        <v>6377.77978515625</v>
      </c>
      <c r="M959" s="2">
        <v>2.2699999809265141</v>
      </c>
      <c r="N959" s="3">
        <v>2740.3701171875</v>
      </c>
      <c r="O959" s="1">
        <f t="shared" si="186"/>
        <v>1.535226243979948E-2</v>
      </c>
      <c r="P959" s="1">
        <f t="shared" si="187"/>
        <v>-8.3325461743559703E-3</v>
      </c>
      <c r="Q959" s="1">
        <f t="shared" si="188"/>
        <v>4.2252563575088553E-2</v>
      </c>
      <c r="R959" s="1">
        <f t="shared" si="189"/>
        <v>-6.2873402940742951E-3</v>
      </c>
      <c r="S959" s="1">
        <f t="shared" si="190"/>
        <v>-2.6347775151047692E-4</v>
      </c>
      <c r="T959" s="1">
        <f t="shared" si="191"/>
        <v>5.1693306934249561E-2</v>
      </c>
      <c r="U959" s="1">
        <f t="shared" si="192"/>
        <v>3.4530101676501834E-2</v>
      </c>
      <c r="V959" s="1">
        <f t="shared" si="193"/>
        <v>1.6176407614518773E-2</v>
      </c>
      <c r="W959" s="1">
        <f t="shared" si="194"/>
        <v>3.3813262719941228E-2</v>
      </c>
      <c r="X959" s="1">
        <f t="shared" si="195"/>
        <v>1.1888327992170655E-2</v>
      </c>
      <c r="Y959" s="1">
        <f t="shared" si="196"/>
        <v>9.5241591641666012E-3</v>
      </c>
      <c r="Z959" s="1">
        <f t="shared" si="197"/>
        <v>-3.5119117704776048E-3</v>
      </c>
      <c r="AA959" s="24">
        <f t="shared" si="198"/>
        <v>1.0557843693063784E-2</v>
      </c>
    </row>
    <row r="960" spans="1:27" x14ac:dyDescent="0.2">
      <c r="A960" s="18">
        <v>43406</v>
      </c>
      <c r="B960" s="1">
        <v>203.21571350097659</v>
      </c>
      <c r="C960" s="2">
        <v>103.8794631958008</v>
      </c>
      <c r="D960" s="2">
        <v>1665.530029296875</v>
      </c>
      <c r="E960" s="2">
        <v>1057.7900390625</v>
      </c>
      <c r="F960" s="2">
        <v>150.3500061035156</v>
      </c>
      <c r="G960" s="2">
        <v>309.10000610351562</v>
      </c>
      <c r="H960" s="2">
        <v>213.7420654296875</v>
      </c>
      <c r="I960" s="2">
        <v>132.02293395996091</v>
      </c>
      <c r="J960" s="2">
        <v>173.28999328613281</v>
      </c>
      <c r="K960" s="2">
        <v>1121.099975585938</v>
      </c>
      <c r="L960" s="2">
        <v>6388.43994140625</v>
      </c>
      <c r="M960" s="2">
        <v>2.2730000019073491</v>
      </c>
      <c r="N960" s="3">
        <v>2723.06005859375</v>
      </c>
      <c r="O960" s="1">
        <f t="shared" si="186"/>
        <v>-6.6330750928222271E-2</v>
      </c>
      <c r="P960" s="1">
        <f t="shared" si="187"/>
        <v>2.265970776684334E-3</v>
      </c>
      <c r="Q960" s="1">
        <f t="shared" si="188"/>
        <v>0</v>
      </c>
      <c r="R960" s="1">
        <f t="shared" si="189"/>
        <v>-1.1411178446261716E-2</v>
      </c>
      <c r="S960" s="1">
        <f t="shared" si="190"/>
        <v>-9.2256599438840237E-3</v>
      </c>
      <c r="T960" s="1">
        <f t="shared" si="191"/>
        <v>-2.6088596168350686E-2</v>
      </c>
      <c r="U960" s="1">
        <f t="shared" si="192"/>
        <v>-1.4625645957705546E-2</v>
      </c>
      <c r="V960" s="1">
        <f t="shared" si="193"/>
        <v>-9.2122679541488672E-3</v>
      </c>
      <c r="W960" s="1">
        <f t="shared" si="194"/>
        <v>-1.0845419994265137E-2</v>
      </c>
      <c r="X960" s="1">
        <f t="shared" si="195"/>
        <v>2.1038229131091102E-2</v>
      </c>
      <c r="Y960" s="1">
        <f t="shared" si="196"/>
        <v>1.6714525444749828E-3</v>
      </c>
      <c r="Z960" s="1">
        <f t="shared" si="197"/>
        <v>1.3215951568468221E-3</v>
      </c>
      <c r="AA960" s="24">
        <f t="shared" si="198"/>
        <v>-6.3166863793988615E-3</v>
      </c>
    </row>
    <row r="961" spans="1:27" x14ac:dyDescent="0.2">
      <c r="A961" s="18">
        <v>43409</v>
      </c>
      <c r="B961" s="1">
        <v>197.44676208496091</v>
      </c>
      <c r="C961" s="2">
        <v>105.20046234130859</v>
      </c>
      <c r="D961" s="2">
        <v>1627.800048828125</v>
      </c>
      <c r="E961" s="2">
        <v>1040.089965820312</v>
      </c>
      <c r="F961" s="2">
        <v>148.67999267578119</v>
      </c>
      <c r="G961" s="2">
        <v>315.44000244140619</v>
      </c>
      <c r="H961" s="2">
        <v>210.6093444824219</v>
      </c>
      <c r="I961" s="2">
        <v>132.92637634277341</v>
      </c>
      <c r="J961" s="2">
        <v>174.5899963378906</v>
      </c>
      <c r="K961" s="2">
        <v>1138.199951171875</v>
      </c>
      <c r="L961" s="2">
        <v>6419.66015625</v>
      </c>
      <c r="M961" s="2">
        <v>2.2679998874664311</v>
      </c>
      <c r="N961" s="3">
        <v>2738.31005859375</v>
      </c>
      <c r="O961" s="1">
        <f t="shared" si="186"/>
        <v>-2.8388313662506048E-2</v>
      </c>
      <c r="P961" s="1">
        <f t="shared" si="187"/>
        <v>1.2716653560462365E-2</v>
      </c>
      <c r="Q961" s="1">
        <f t="shared" si="188"/>
        <v>-2.2653437527438758E-2</v>
      </c>
      <c r="R961" s="1">
        <f t="shared" si="189"/>
        <v>-1.67330685566629E-2</v>
      </c>
      <c r="S961" s="1">
        <f t="shared" si="190"/>
        <v>-1.1107504888191344E-2</v>
      </c>
      <c r="T961" s="1">
        <f t="shared" si="191"/>
        <v>2.0511149183760846E-2</v>
      </c>
      <c r="U961" s="1">
        <f t="shared" si="192"/>
        <v>-1.4656548494410115E-2</v>
      </c>
      <c r="V961" s="1">
        <f t="shared" si="193"/>
        <v>6.8430715460883196E-3</v>
      </c>
      <c r="W961" s="1">
        <f t="shared" si="194"/>
        <v>7.501893370214674E-3</v>
      </c>
      <c r="X961" s="1">
        <f t="shared" si="195"/>
        <v>1.5252855194292314E-2</v>
      </c>
      <c r="Y961" s="1">
        <f t="shared" si="196"/>
        <v>4.8869857320561483E-3</v>
      </c>
      <c r="Z961" s="1">
        <f t="shared" si="197"/>
        <v>-2.1997863777923898E-3</v>
      </c>
      <c r="AA961" s="24">
        <f t="shared" si="198"/>
        <v>5.6003171696019649E-3</v>
      </c>
    </row>
    <row r="962" spans="1:27" x14ac:dyDescent="0.2">
      <c r="A962" s="18">
        <v>43410</v>
      </c>
      <c r="B962" s="1">
        <v>199.58198547363281</v>
      </c>
      <c r="C962" s="2">
        <v>105.40594482421881</v>
      </c>
      <c r="D962" s="2">
        <v>1642.81005859375</v>
      </c>
      <c r="E962" s="2">
        <v>1055.81005859375</v>
      </c>
      <c r="F962" s="2">
        <v>149.94000244140619</v>
      </c>
      <c r="G962" s="2">
        <v>310.83999633789062</v>
      </c>
      <c r="H962" s="2">
        <v>209.90324401855469</v>
      </c>
      <c r="I962" s="2">
        <v>132.80854797363281</v>
      </c>
      <c r="J962" s="2">
        <v>175.22999572753909</v>
      </c>
      <c r="K962" s="2">
        <v>1111.900024414062</v>
      </c>
      <c r="L962" s="2">
        <v>6461.009765625</v>
      </c>
      <c r="M962" s="2">
        <v>2.309999942779541</v>
      </c>
      <c r="N962" s="3">
        <v>2755.449951171875</v>
      </c>
      <c r="O962" s="1">
        <f t="shared" si="186"/>
        <v>1.0814172722432902E-2</v>
      </c>
      <c r="P962" s="1">
        <f t="shared" si="187"/>
        <v>1.9532469566869715E-3</v>
      </c>
      <c r="Q962" s="1">
        <f t="shared" si="188"/>
        <v>9.2210402478061226E-3</v>
      </c>
      <c r="R962" s="1">
        <f t="shared" si="189"/>
        <v>1.511416636063756E-2</v>
      </c>
      <c r="S962" s="1">
        <f t="shared" si="190"/>
        <v>8.4746423708308427E-3</v>
      </c>
      <c r="T962" s="1">
        <f t="shared" si="191"/>
        <v>-1.4582824207180378E-2</v>
      </c>
      <c r="U962" s="1">
        <f t="shared" si="192"/>
        <v>-3.3526549622120427E-3</v>
      </c>
      <c r="V962" s="1">
        <f t="shared" si="193"/>
        <v>-8.8641827440438803E-4</v>
      </c>
      <c r="W962" s="1">
        <f t="shared" si="194"/>
        <v>3.665727722508727E-3</v>
      </c>
      <c r="X962" s="1">
        <f t="shared" si="195"/>
        <v>-2.3106596280148217E-2</v>
      </c>
      <c r="Y962" s="1">
        <f t="shared" si="196"/>
        <v>6.4410900839888541E-3</v>
      </c>
      <c r="Z962" s="1">
        <f t="shared" si="197"/>
        <v>1.8518543825867706E-2</v>
      </c>
      <c r="AA962" s="24">
        <f t="shared" si="198"/>
        <v>6.2592957741707256E-3</v>
      </c>
    </row>
    <row r="963" spans="1:27" x14ac:dyDescent="0.2">
      <c r="A963" s="18">
        <v>43411</v>
      </c>
      <c r="B963" s="1">
        <v>205.63494873046881</v>
      </c>
      <c r="C963" s="2">
        <v>109.5548553466797</v>
      </c>
      <c r="D963" s="2">
        <v>1755.489990234375</v>
      </c>
      <c r="E963" s="2">
        <v>1093.390014648438</v>
      </c>
      <c r="F963" s="2">
        <v>151.5299987792969</v>
      </c>
      <c r="G963" s="2">
        <v>327.5</v>
      </c>
      <c r="H963" s="2">
        <v>212.6182556152344</v>
      </c>
      <c r="I963" s="2">
        <v>139.1033020019531</v>
      </c>
      <c r="J963" s="2">
        <v>183.8800048828125</v>
      </c>
      <c r="K963" s="2">
        <v>1137.300048828125</v>
      </c>
      <c r="L963" s="2">
        <v>6530.14013671875</v>
      </c>
      <c r="M963" s="2">
        <v>2.309999942779541</v>
      </c>
      <c r="N963" s="3">
        <v>2813.889892578125</v>
      </c>
      <c r="O963" s="1">
        <f t="shared" si="186"/>
        <v>3.032820443424078E-2</v>
      </c>
      <c r="P963" s="1">
        <f t="shared" si="187"/>
        <v>3.9361257369115776E-2</v>
      </c>
      <c r="Q963" s="1">
        <f t="shared" si="188"/>
        <v>6.8589750258212678E-2</v>
      </c>
      <c r="R963" s="1">
        <f t="shared" si="189"/>
        <v>3.5593481752524081E-2</v>
      </c>
      <c r="S963" s="1">
        <f t="shared" si="190"/>
        <v>1.0604217100183444E-2</v>
      </c>
      <c r="T963" s="1">
        <f t="shared" si="191"/>
        <v>5.3596718113455122E-2</v>
      </c>
      <c r="U963" s="1">
        <f t="shared" si="192"/>
        <v>1.2934586167899997E-2</v>
      </c>
      <c r="V963" s="1">
        <f t="shared" si="193"/>
        <v>4.7397205408570731E-2</v>
      </c>
      <c r="W963" s="1">
        <f t="shared" si="194"/>
        <v>4.9363746882258086E-2</v>
      </c>
      <c r="X963" s="1">
        <f t="shared" si="195"/>
        <v>2.2843802371034228E-2</v>
      </c>
      <c r="Y963" s="1">
        <f t="shared" si="196"/>
        <v>1.069962337180641E-2</v>
      </c>
      <c r="Z963" s="1">
        <f t="shared" si="197"/>
        <v>0</v>
      </c>
      <c r="AA963" s="24">
        <f t="shared" si="198"/>
        <v>2.1208856064105275E-2</v>
      </c>
    </row>
    <row r="964" spans="1:27" x14ac:dyDescent="0.2">
      <c r="A964" s="18">
        <v>43412</v>
      </c>
      <c r="B964" s="1">
        <v>204.91748046875</v>
      </c>
      <c r="C964" s="2">
        <v>109.3493728637695</v>
      </c>
      <c r="D964" s="2">
        <v>1754.910034179688</v>
      </c>
      <c r="E964" s="2">
        <v>1082.400024414062</v>
      </c>
      <c r="F964" s="2">
        <v>147.8699951171875</v>
      </c>
      <c r="G964" s="2">
        <v>317.92001342773438</v>
      </c>
      <c r="H964" s="2">
        <v>204.86102294921881</v>
      </c>
      <c r="I964" s="2">
        <v>139.08366394042969</v>
      </c>
      <c r="J964" s="2">
        <v>180.25999450683591</v>
      </c>
      <c r="K964" s="2">
        <v>1132.699951171875</v>
      </c>
      <c r="L964" s="2">
        <v>6453.72021484375</v>
      </c>
      <c r="M964" s="2">
        <v>2.3029999732971191</v>
      </c>
      <c r="N964" s="3">
        <v>2806.830078125</v>
      </c>
      <c r="O964" s="1">
        <f t="shared" si="186"/>
        <v>-3.4890385420778269E-3</v>
      </c>
      <c r="P964" s="1">
        <f t="shared" si="187"/>
        <v>-1.8756127445009874E-3</v>
      </c>
      <c r="Q964" s="1">
        <f t="shared" si="188"/>
        <v>-3.3036705302413871E-4</v>
      </c>
      <c r="R964" s="1">
        <f t="shared" si="189"/>
        <v>-1.0051299250167012E-2</v>
      </c>
      <c r="S964" s="1">
        <f t="shared" si="190"/>
        <v>-2.4153657306103415E-2</v>
      </c>
      <c r="T964" s="1">
        <f t="shared" si="191"/>
        <v>-2.9251867396230868E-2</v>
      </c>
      <c r="U964" s="1">
        <f t="shared" si="192"/>
        <v>-3.6484320895067035E-2</v>
      </c>
      <c r="V964" s="1">
        <f t="shared" si="193"/>
        <v>-1.4117609891917127E-4</v>
      </c>
      <c r="W964" s="1">
        <f t="shared" si="194"/>
        <v>-1.968680813492274E-2</v>
      </c>
      <c r="X964" s="1">
        <f t="shared" si="195"/>
        <v>-4.0447528873228666E-3</v>
      </c>
      <c r="Y964" s="1">
        <f t="shared" si="196"/>
        <v>-1.1702646539741735E-2</v>
      </c>
      <c r="Z964" s="1">
        <f t="shared" si="197"/>
        <v>-3.0302898942928813E-3</v>
      </c>
      <c r="AA964" s="24">
        <f t="shared" si="198"/>
        <v>-2.5089163835961825E-3</v>
      </c>
    </row>
    <row r="965" spans="1:27" x14ac:dyDescent="0.2">
      <c r="A965" s="18">
        <v>43413</v>
      </c>
      <c r="B965" s="1">
        <v>200.9663391113281</v>
      </c>
      <c r="C965" s="2">
        <v>107.21620178222661</v>
      </c>
      <c r="D965" s="2">
        <v>1712.430053710938</v>
      </c>
      <c r="E965" s="2">
        <v>1066.150024414062</v>
      </c>
      <c r="F965" s="2">
        <v>144.96000671386719</v>
      </c>
      <c r="G965" s="2">
        <v>303.47000122070312</v>
      </c>
      <c r="H965" s="2">
        <v>204.54277038574219</v>
      </c>
      <c r="I965" s="2">
        <v>141.36195373535159</v>
      </c>
      <c r="J965" s="2">
        <v>180.55000305175781</v>
      </c>
      <c r="K965" s="2">
        <v>1114.099975585938</v>
      </c>
      <c r="L965" s="2">
        <v>6385.6201171875</v>
      </c>
      <c r="M965" s="2">
        <v>2.2999999523162842</v>
      </c>
      <c r="N965" s="3">
        <v>2781.010009765625</v>
      </c>
      <c r="O965" s="1">
        <f t="shared" si="186"/>
        <v>-1.9281621794215109E-2</v>
      </c>
      <c r="P965" s="1">
        <f t="shared" si="187"/>
        <v>-1.9507849251229503E-2</v>
      </c>
      <c r="Q965" s="1">
        <f t="shared" si="188"/>
        <v>-2.4206357956467417E-2</v>
      </c>
      <c r="R965" s="1">
        <f t="shared" si="189"/>
        <v>-1.5012933881627166E-2</v>
      </c>
      <c r="S965" s="1">
        <f t="shared" si="190"/>
        <v>-1.9679370388929418E-2</v>
      </c>
      <c r="T965" s="1">
        <f t="shared" si="191"/>
        <v>-4.5451722435573716E-2</v>
      </c>
      <c r="U965" s="1">
        <f t="shared" si="192"/>
        <v>-1.5535047072156027E-3</v>
      </c>
      <c r="V965" s="1">
        <f t="shared" si="193"/>
        <v>1.6380714530915164E-2</v>
      </c>
      <c r="W965" s="1">
        <f t="shared" si="194"/>
        <v>1.6088347595666352E-3</v>
      </c>
      <c r="X965" s="1">
        <f t="shared" si="195"/>
        <v>-1.6420920268155559E-2</v>
      </c>
      <c r="Y965" s="1">
        <f t="shared" si="196"/>
        <v>-1.055206847976109E-2</v>
      </c>
      <c r="Z965" s="1">
        <f t="shared" si="197"/>
        <v>-1.3026578443854353E-3</v>
      </c>
      <c r="AA965" s="24">
        <f t="shared" si="198"/>
        <v>-9.1990137061033206E-3</v>
      </c>
    </row>
    <row r="966" spans="1:27" x14ac:dyDescent="0.2">
      <c r="A966" s="18">
        <v>43416</v>
      </c>
      <c r="B966" s="1">
        <v>190.84284973144531</v>
      </c>
      <c r="C966" s="2">
        <v>104.57421875</v>
      </c>
      <c r="D966" s="2">
        <v>1636.849975585938</v>
      </c>
      <c r="E966" s="2">
        <v>1038.630004882812</v>
      </c>
      <c r="F966" s="2">
        <v>141.55000305175781</v>
      </c>
      <c r="G966" s="2">
        <v>294.07000732421881</v>
      </c>
      <c r="H966" s="2">
        <v>188.50117492675781</v>
      </c>
      <c r="I966" s="2">
        <v>139.35862731933591</v>
      </c>
      <c r="J966" s="2">
        <v>172.8500061035156</v>
      </c>
      <c r="K966" s="2">
        <v>1102.199951171875</v>
      </c>
      <c r="L966" s="2">
        <v>6371.27001953125</v>
      </c>
      <c r="M966" s="2">
        <v>2.2999999523162842</v>
      </c>
      <c r="N966" s="3">
        <v>2726.219970703125</v>
      </c>
      <c r="O966" s="1">
        <f t="shared" ref="O966:O1029" si="199">(B966/B965)-1</f>
        <v>-5.0374054802654E-2</v>
      </c>
      <c r="P966" s="1">
        <f t="shared" si="187"/>
        <v>-2.4641639867012843E-2</v>
      </c>
      <c r="Q966" s="1">
        <f t="shared" si="188"/>
        <v>-4.4136154911094572E-2</v>
      </c>
      <c r="R966" s="1">
        <f t="shared" si="189"/>
        <v>-2.5812520659439619E-2</v>
      </c>
      <c r="S966" s="1">
        <f t="shared" si="190"/>
        <v>-2.352375485771252E-2</v>
      </c>
      <c r="T966" s="1">
        <f t="shared" si="191"/>
        <v>-3.0975034957896996E-2</v>
      </c>
      <c r="U966" s="1">
        <f t="shared" si="192"/>
        <v>-7.8426606957224254E-2</v>
      </c>
      <c r="V966" s="1">
        <f t="shared" si="193"/>
        <v>-1.4171609567353416E-2</v>
      </c>
      <c r="W966" s="1">
        <f t="shared" si="194"/>
        <v>-4.264744845246482E-2</v>
      </c>
      <c r="X966" s="1">
        <f t="shared" si="195"/>
        <v>-1.0681289538494454E-2</v>
      </c>
      <c r="Y966" s="1">
        <f t="shared" si="196"/>
        <v>-2.247252012005152E-3</v>
      </c>
      <c r="Z966" s="1">
        <f t="shared" si="197"/>
        <v>0</v>
      </c>
      <c r="AA966" s="24">
        <f t="shared" si="198"/>
        <v>-1.970148934024063E-2</v>
      </c>
    </row>
    <row r="967" spans="1:27" x14ac:dyDescent="0.2">
      <c r="A967" s="18">
        <v>43417</v>
      </c>
      <c r="B967" s="1">
        <v>188.93608093261719</v>
      </c>
      <c r="C967" s="2">
        <v>104.642692565918</v>
      </c>
      <c r="D967" s="2">
        <v>1631.170043945312</v>
      </c>
      <c r="E967" s="2">
        <v>1036.050048828125</v>
      </c>
      <c r="F967" s="2">
        <v>142.1600036621094</v>
      </c>
      <c r="G967" s="2">
        <v>294.39999389648438</v>
      </c>
      <c r="H967" s="2">
        <v>198.21763610839841</v>
      </c>
      <c r="I967" s="2">
        <v>138.9952697753906</v>
      </c>
      <c r="J967" s="2">
        <v>170.30999755859381</v>
      </c>
      <c r="K967" s="2">
        <v>1108.699951171875</v>
      </c>
      <c r="L967" s="2">
        <v>6359.490234375</v>
      </c>
      <c r="M967" s="2">
        <v>2.2950000762939449</v>
      </c>
      <c r="N967" s="3">
        <v>2722.179931640625</v>
      </c>
      <c r="O967" s="1">
        <f t="shared" si="199"/>
        <v>-9.9913033237102322E-3</v>
      </c>
      <c r="P967" s="1">
        <f t="shared" si="187"/>
        <v>6.5478677953789699E-4</v>
      </c>
      <c r="Q967" s="1">
        <f t="shared" si="188"/>
        <v>-3.4700380152998811E-3</v>
      </c>
      <c r="R967" s="1">
        <f t="shared" si="189"/>
        <v>-2.4839991551930396E-3</v>
      </c>
      <c r="S967" s="1">
        <f t="shared" si="190"/>
        <v>4.3094355153672215E-3</v>
      </c>
      <c r="T967" s="1">
        <f t="shared" si="191"/>
        <v>1.122136103807847E-3</v>
      </c>
      <c r="U967" s="1">
        <f t="shared" si="192"/>
        <v>5.1545891877946781E-2</v>
      </c>
      <c r="V967" s="1">
        <f t="shared" si="193"/>
        <v>-2.6073559343597896E-3</v>
      </c>
      <c r="W967" s="1">
        <f t="shared" si="194"/>
        <v>-1.4694871016669997E-2</v>
      </c>
      <c r="X967" s="1">
        <f t="shared" si="195"/>
        <v>5.8972965777117636E-3</v>
      </c>
      <c r="Y967" s="1">
        <f t="shared" si="196"/>
        <v>-1.8488912132336166E-3</v>
      </c>
      <c r="Z967" s="1">
        <f t="shared" si="197"/>
        <v>-2.1738591852160649E-3</v>
      </c>
      <c r="AA967" s="24">
        <f t="shared" si="198"/>
        <v>-1.4819196931705747E-3</v>
      </c>
    </row>
    <row r="968" spans="1:27" x14ac:dyDescent="0.2">
      <c r="A968" s="18">
        <v>43418</v>
      </c>
      <c r="B968" s="1">
        <v>183.5991516113281</v>
      </c>
      <c r="C968" s="2">
        <v>103.15875244140619</v>
      </c>
      <c r="D968" s="2">
        <v>1599.010009765625</v>
      </c>
      <c r="E968" s="2">
        <v>1043.660034179688</v>
      </c>
      <c r="F968" s="2">
        <v>144.2200012207031</v>
      </c>
      <c r="G968" s="2">
        <v>286.73001098632812</v>
      </c>
      <c r="H968" s="2">
        <v>196.1092529296875</v>
      </c>
      <c r="I968" s="2">
        <v>137.33564758300781</v>
      </c>
      <c r="J968" s="2">
        <v>164.58000183105469</v>
      </c>
      <c r="K968" s="2">
        <v>1126.800048828125</v>
      </c>
      <c r="L968" s="2">
        <v>5738.35009765625</v>
      </c>
      <c r="M968" s="2">
        <v>2.3250000476837158</v>
      </c>
      <c r="N968" s="3">
        <v>2701.580078125</v>
      </c>
      <c r="O968" s="1">
        <f t="shared" si="199"/>
        <v>-2.8247274395368005E-2</v>
      </c>
      <c r="P968" s="1">
        <f t="shared" si="187"/>
        <v>-1.418102008008848E-2</v>
      </c>
      <c r="Q968" s="1">
        <f t="shared" si="188"/>
        <v>-1.9715929862162973E-2</v>
      </c>
      <c r="R968" s="1">
        <f t="shared" si="189"/>
        <v>7.3451908623243245E-3</v>
      </c>
      <c r="S968" s="1">
        <f t="shared" si="190"/>
        <v>1.449069714073703E-2</v>
      </c>
      <c r="T968" s="1">
        <f t="shared" si="191"/>
        <v>-2.6052931620824449E-2</v>
      </c>
      <c r="U968" s="1">
        <f t="shared" si="192"/>
        <v>-1.0636708317709465E-2</v>
      </c>
      <c r="V968" s="1">
        <f t="shared" si="193"/>
        <v>-1.1940134330216012E-2</v>
      </c>
      <c r="W968" s="1">
        <f t="shared" si="194"/>
        <v>-3.3644505957835857E-2</v>
      </c>
      <c r="X968" s="1">
        <f t="shared" si="195"/>
        <v>1.6325514975551902E-2</v>
      </c>
      <c r="Y968" s="1">
        <f t="shared" si="196"/>
        <v>-9.7671372048233729E-2</v>
      </c>
      <c r="Z968" s="1">
        <f t="shared" si="197"/>
        <v>1.3071882523950196E-2</v>
      </c>
      <c r="AA968" s="24">
        <f t="shared" si="198"/>
        <v>-7.567410690302756E-3</v>
      </c>
    </row>
    <row r="969" spans="1:27" x14ac:dyDescent="0.2">
      <c r="A969" s="18">
        <v>43419</v>
      </c>
      <c r="B969" s="1">
        <v>188.13014221191409</v>
      </c>
      <c r="C969" s="2">
        <v>105.42889404296881</v>
      </c>
      <c r="D969" s="2">
        <v>1619.43994140625</v>
      </c>
      <c r="E969" s="2">
        <v>1064.7099609375</v>
      </c>
      <c r="F969" s="2">
        <v>143.8500061035156</v>
      </c>
      <c r="G969" s="2">
        <v>290.05999755859381</v>
      </c>
      <c r="H969" s="2">
        <v>201.2807312011719</v>
      </c>
      <c r="I969" s="2">
        <v>135.26359558105469</v>
      </c>
      <c r="J969" s="2">
        <v>166.66999816894531</v>
      </c>
      <c r="K969" s="2">
        <v>1154</v>
      </c>
      <c r="L969" s="2">
        <v>5648.02978515625</v>
      </c>
      <c r="M969" s="2">
        <v>2.309999942779541</v>
      </c>
      <c r="N969" s="3">
        <v>2730.199951171875</v>
      </c>
      <c r="O969" s="1">
        <f t="shared" si="199"/>
        <v>2.4678712079116316E-2</v>
      </c>
      <c r="P969" s="1">
        <f t="shared" si="187"/>
        <v>2.2006291738086325E-2</v>
      </c>
      <c r="Q969" s="1">
        <f t="shared" si="188"/>
        <v>1.2776612726532965E-2</v>
      </c>
      <c r="R969" s="1">
        <f t="shared" si="189"/>
        <v>2.0169332990083388E-2</v>
      </c>
      <c r="S969" s="1">
        <f t="shared" si="190"/>
        <v>-2.5654910141159615E-3</v>
      </c>
      <c r="T969" s="1">
        <f t="shared" si="191"/>
        <v>1.1613665973822629E-2</v>
      </c>
      <c r="U969" s="1">
        <f t="shared" si="192"/>
        <v>2.6370394023879085E-2</v>
      </c>
      <c r="V969" s="1">
        <f t="shared" si="193"/>
        <v>-1.5087503051243401E-2</v>
      </c>
      <c r="W969" s="1">
        <f t="shared" si="194"/>
        <v>1.2698968979451442E-2</v>
      </c>
      <c r="X969" s="1">
        <f t="shared" si="195"/>
        <v>2.4139110750095449E-2</v>
      </c>
      <c r="Y969" s="1">
        <f t="shared" si="196"/>
        <v>-1.5739770310788437E-2</v>
      </c>
      <c r="Z969" s="1">
        <f t="shared" si="197"/>
        <v>-6.4516578909831201E-3</v>
      </c>
      <c r="AA969" s="24">
        <f t="shared" si="198"/>
        <v>1.0593753366266334E-2</v>
      </c>
    </row>
    <row r="970" spans="1:27" x14ac:dyDescent="0.2">
      <c r="A970" s="18">
        <v>43420</v>
      </c>
      <c r="B970" s="1">
        <v>190.21380615234381</v>
      </c>
      <c r="C970" s="2">
        <v>106.4214706420898</v>
      </c>
      <c r="D970" s="2">
        <v>1593.410034179688</v>
      </c>
      <c r="E970" s="2">
        <v>1061.489990234375</v>
      </c>
      <c r="F970" s="2">
        <v>139.5299987792969</v>
      </c>
      <c r="G970" s="2">
        <v>286.20999145507812</v>
      </c>
      <c r="H970" s="2">
        <v>163.5287780761719</v>
      </c>
      <c r="I970" s="2">
        <v>137.76776123046881</v>
      </c>
      <c r="J970" s="2">
        <v>165.11000061035159</v>
      </c>
      <c r="K970" s="2">
        <v>1171.199951171875</v>
      </c>
      <c r="L970" s="2">
        <v>5575.5498046875</v>
      </c>
      <c r="M970" s="2">
        <v>2.2999999523162842</v>
      </c>
      <c r="N970" s="3">
        <v>2736.27001953125</v>
      </c>
      <c r="O970" s="1">
        <f t="shared" si="199"/>
        <v>1.1075651758571725E-2</v>
      </c>
      <c r="P970" s="1">
        <f t="shared" si="187"/>
        <v>9.414654380387022E-3</v>
      </c>
      <c r="Q970" s="1">
        <f t="shared" si="188"/>
        <v>-1.6073400785680758E-2</v>
      </c>
      <c r="R970" s="1">
        <f t="shared" si="189"/>
        <v>-3.024270290746367E-3</v>
      </c>
      <c r="S970" s="1">
        <f t="shared" si="190"/>
        <v>-3.0031332227473007E-2</v>
      </c>
      <c r="T970" s="1">
        <f t="shared" si="191"/>
        <v>-1.327313706102462E-2</v>
      </c>
      <c r="U970" s="1">
        <f t="shared" si="192"/>
        <v>-0.18755870420238319</v>
      </c>
      <c r="V970" s="1">
        <f t="shared" si="193"/>
        <v>1.8513226996938359E-2</v>
      </c>
      <c r="W970" s="1">
        <f t="shared" si="194"/>
        <v>-9.3597982584269213E-3</v>
      </c>
      <c r="X970" s="1">
        <f t="shared" si="195"/>
        <v>1.4904637064016457E-2</v>
      </c>
      <c r="Y970" s="1">
        <f t="shared" si="196"/>
        <v>-1.2832790057027754E-2</v>
      </c>
      <c r="Z970" s="1">
        <f t="shared" si="197"/>
        <v>-4.3290003077767203E-3</v>
      </c>
      <c r="AA970" s="24">
        <f t="shared" si="198"/>
        <v>2.2233054237545957E-3</v>
      </c>
    </row>
    <row r="971" spans="1:27" x14ac:dyDescent="0.2">
      <c r="A971" s="18">
        <v>43423</v>
      </c>
      <c r="B971" s="1">
        <v>182.67524719238281</v>
      </c>
      <c r="C971" s="2">
        <v>102.81479644775391</v>
      </c>
      <c r="D971" s="2">
        <v>1512.2900390625</v>
      </c>
      <c r="E971" s="2">
        <v>1020</v>
      </c>
      <c r="F971" s="2">
        <v>131.55000305175781</v>
      </c>
      <c r="G971" s="2">
        <v>270.60000610351562</v>
      </c>
      <c r="H971" s="2">
        <v>143.90692138671881</v>
      </c>
      <c r="I971" s="2">
        <v>132.72998046875</v>
      </c>
      <c r="J971" s="2">
        <v>161.07000732421881</v>
      </c>
      <c r="K971" s="2">
        <v>1157.900024414062</v>
      </c>
      <c r="L971" s="2">
        <v>4871.490234375</v>
      </c>
      <c r="M971" s="2">
        <v>2.2999999523162842</v>
      </c>
      <c r="N971" s="3">
        <v>2690.72998046875</v>
      </c>
      <c r="O971" s="1">
        <f t="shared" si="199"/>
        <v>-3.9632028360356286E-2</v>
      </c>
      <c r="P971" s="1">
        <f t="shared" si="187"/>
        <v>-3.3890475038309109E-2</v>
      </c>
      <c r="Q971" s="1">
        <f t="shared" si="188"/>
        <v>-5.0909680105629462E-2</v>
      </c>
      <c r="R971" s="1">
        <f t="shared" si="189"/>
        <v>-3.9086558155121298E-2</v>
      </c>
      <c r="S971" s="1">
        <f t="shared" si="190"/>
        <v>-5.7191971600039526E-2</v>
      </c>
      <c r="T971" s="1">
        <f t="shared" si="191"/>
        <v>-5.4540322901384664E-2</v>
      </c>
      <c r="U971" s="1">
        <f t="shared" si="192"/>
        <v>-0.11999023609357129</v>
      </c>
      <c r="V971" s="1">
        <f t="shared" si="193"/>
        <v>-3.6567196249137068E-2</v>
      </c>
      <c r="W971" s="1">
        <f t="shared" si="194"/>
        <v>-2.4468495373983434E-2</v>
      </c>
      <c r="X971" s="1">
        <f t="shared" si="195"/>
        <v>-1.1355812254351116E-2</v>
      </c>
      <c r="Y971" s="1">
        <f t="shared" si="196"/>
        <v>-0.12627625884008431</v>
      </c>
      <c r="Z971" s="1">
        <f t="shared" si="197"/>
        <v>0</v>
      </c>
      <c r="AA971" s="24">
        <f t="shared" si="198"/>
        <v>-1.6643108588494271E-2</v>
      </c>
    </row>
    <row r="972" spans="1:27" x14ac:dyDescent="0.2">
      <c r="A972" s="18">
        <v>43424</v>
      </c>
      <c r="B972" s="1">
        <v>173.9474182128906</v>
      </c>
      <c r="C972" s="2">
        <v>99.955009460449219</v>
      </c>
      <c r="D972" s="2">
        <v>1495.4599609375</v>
      </c>
      <c r="E972" s="2">
        <v>1025.760009765625</v>
      </c>
      <c r="F972" s="2">
        <v>132.42999267578119</v>
      </c>
      <c r="G972" s="2">
        <v>266.98001098632812</v>
      </c>
      <c r="H972" s="2">
        <v>148.26292419433591</v>
      </c>
      <c r="I972" s="2">
        <v>132.66120910644531</v>
      </c>
      <c r="J972" s="2">
        <v>159.75999450683591</v>
      </c>
      <c r="K972" s="2">
        <v>1142.699951171875</v>
      </c>
      <c r="L972" s="2">
        <v>4451.8701171875</v>
      </c>
      <c r="M972" s="2">
        <v>2.3350000381469731</v>
      </c>
      <c r="N972" s="3">
        <v>2641.889892578125</v>
      </c>
      <c r="O972" s="1">
        <f t="shared" si="199"/>
        <v>-4.7777841353079276E-2</v>
      </c>
      <c r="P972" s="1">
        <f t="shared" si="187"/>
        <v>-2.7814936041408278E-2</v>
      </c>
      <c r="Q972" s="1">
        <f t="shared" si="188"/>
        <v>-1.1128869258064666E-2</v>
      </c>
      <c r="R972" s="1">
        <f t="shared" si="189"/>
        <v>5.6470683976714842E-3</v>
      </c>
      <c r="S972" s="1">
        <f t="shared" si="190"/>
        <v>6.6893926538120763E-3</v>
      </c>
      <c r="T972" s="1">
        <f t="shared" si="191"/>
        <v>-1.3377660885205978E-2</v>
      </c>
      <c r="U972" s="1">
        <f t="shared" si="192"/>
        <v>3.0269585129343968E-2</v>
      </c>
      <c r="V972" s="1">
        <f t="shared" si="193"/>
        <v>-5.1812983066690244E-4</v>
      </c>
      <c r="W972" s="1">
        <f t="shared" si="194"/>
        <v>-8.1331890346659774E-3</v>
      </c>
      <c r="X972" s="1">
        <f t="shared" si="195"/>
        <v>-1.3127276035665325E-2</v>
      </c>
      <c r="Y972" s="1">
        <f t="shared" si="196"/>
        <v>-8.6137936647498248E-2</v>
      </c>
      <c r="Z972" s="1">
        <f t="shared" si="197"/>
        <v>1.5217428937527089E-2</v>
      </c>
      <c r="AA972" s="24">
        <f t="shared" si="198"/>
        <v>-1.8151240832466109E-2</v>
      </c>
    </row>
    <row r="973" spans="1:27" x14ac:dyDescent="0.2">
      <c r="A973" s="18">
        <v>43425</v>
      </c>
      <c r="B973" s="1">
        <v>173.75083923339841</v>
      </c>
      <c r="C973" s="2">
        <v>101.3308486938477</v>
      </c>
      <c r="D973" s="2">
        <v>1516.72998046875</v>
      </c>
      <c r="E973" s="2">
        <v>1037.609985351562</v>
      </c>
      <c r="F973" s="2">
        <v>134.82000732421881</v>
      </c>
      <c r="G973" s="2">
        <v>262.1300048828125</v>
      </c>
      <c r="H973" s="2">
        <v>143.91688537597659</v>
      </c>
      <c r="I973" s="2">
        <v>132.3862609863281</v>
      </c>
      <c r="J973" s="2">
        <v>160.25</v>
      </c>
      <c r="K973" s="2">
        <v>1149.800048828125</v>
      </c>
      <c r="L973" s="2">
        <v>4602.169921875</v>
      </c>
      <c r="M973" s="2">
        <v>2.3499999046325679</v>
      </c>
      <c r="N973" s="3">
        <v>2649.929931640625</v>
      </c>
      <c r="O973" s="1">
        <f t="shared" si="199"/>
        <v>-1.1301057613375409E-3</v>
      </c>
      <c r="P973" s="1">
        <f t="shared" si="187"/>
        <v>1.3764585095086046E-2</v>
      </c>
      <c r="Q973" s="1">
        <f t="shared" si="188"/>
        <v>1.4223061858450459E-2</v>
      </c>
      <c r="R973" s="1">
        <f t="shared" si="189"/>
        <v>1.1552386009515692E-2</v>
      </c>
      <c r="S973" s="1">
        <f t="shared" si="190"/>
        <v>1.8047381866801882E-2</v>
      </c>
      <c r="T973" s="1">
        <f t="shared" si="191"/>
        <v>-1.8166176881923901E-2</v>
      </c>
      <c r="U973" s="1">
        <f t="shared" si="192"/>
        <v>-2.9313052079444568E-2</v>
      </c>
      <c r="V973" s="1">
        <f t="shared" si="193"/>
        <v>-2.0725585268607238E-3</v>
      </c>
      <c r="W973" s="1">
        <f t="shared" si="194"/>
        <v>3.06713514028778E-3</v>
      </c>
      <c r="X973" s="1">
        <f t="shared" si="195"/>
        <v>6.2134400626940867E-3</v>
      </c>
      <c r="Y973" s="1">
        <f t="shared" si="196"/>
        <v>3.3761048892067214E-2</v>
      </c>
      <c r="Z973" s="1">
        <f t="shared" si="197"/>
        <v>6.4239255848144161E-3</v>
      </c>
      <c r="AA973" s="24">
        <f t="shared" si="198"/>
        <v>3.0432907461763747E-3</v>
      </c>
    </row>
    <row r="974" spans="1:27" x14ac:dyDescent="0.2">
      <c r="A974" s="18">
        <v>43430</v>
      </c>
      <c r="B974" s="1">
        <v>171.6278381347656</v>
      </c>
      <c r="C974" s="2">
        <v>104.6328811645508</v>
      </c>
      <c r="D974" s="2">
        <v>1581.329956054688</v>
      </c>
      <c r="E974" s="2">
        <v>1048.619995117188</v>
      </c>
      <c r="F974" s="2">
        <v>136.3800048828125</v>
      </c>
      <c r="G974" s="2">
        <v>261.42999267578119</v>
      </c>
      <c r="H974" s="2">
        <v>152.21116638183591</v>
      </c>
      <c r="I974" s="2">
        <v>133.07366943359381</v>
      </c>
      <c r="J974" s="2">
        <v>167.3999938964844</v>
      </c>
      <c r="K974" s="2">
        <v>1141.300048828125</v>
      </c>
      <c r="L974" s="2">
        <v>3779.1298828125</v>
      </c>
      <c r="M974" s="2">
        <v>2.342999935150146</v>
      </c>
      <c r="N974" s="3">
        <v>2673.449951171875</v>
      </c>
      <c r="O974" s="1">
        <f t="shared" si="199"/>
        <v>-1.2218652341477343E-2</v>
      </c>
      <c r="P974" s="1">
        <f t="shared" si="187"/>
        <v>3.2586645757597177E-2</v>
      </c>
      <c r="Q974" s="1">
        <f t="shared" si="188"/>
        <v>4.2591612493855457E-2</v>
      </c>
      <c r="R974" s="1">
        <f t="shared" si="189"/>
        <v>1.0610932740682477E-2</v>
      </c>
      <c r="S974" s="1">
        <f t="shared" si="190"/>
        <v>1.1570964796361105E-2</v>
      </c>
      <c r="T974" s="1">
        <f t="shared" si="191"/>
        <v>-2.6704772211950667E-3</v>
      </c>
      <c r="U974" s="1">
        <f t="shared" si="192"/>
        <v>5.7632438224263005E-2</v>
      </c>
      <c r="V974" s="1">
        <f t="shared" si="193"/>
        <v>5.1924455162057903E-3</v>
      </c>
      <c r="W974" s="1">
        <f t="shared" si="194"/>
        <v>4.4617746623927701E-2</v>
      </c>
      <c r="X974" s="1">
        <f t="shared" si="195"/>
        <v>-7.3925897017165232E-3</v>
      </c>
      <c r="Y974" s="1">
        <f t="shared" si="196"/>
        <v>-0.17883738606661004</v>
      </c>
      <c r="Z974" s="1">
        <f t="shared" si="197"/>
        <v>-2.9787105389335045E-3</v>
      </c>
      <c r="AA974" s="24">
        <f t="shared" si="198"/>
        <v>8.8757137501700445E-3</v>
      </c>
    </row>
    <row r="975" spans="1:27" x14ac:dyDescent="0.2">
      <c r="A975" s="18">
        <v>43431</v>
      </c>
      <c r="B975" s="1">
        <v>171.2543640136719</v>
      </c>
      <c r="C975" s="2">
        <v>105.29132080078119</v>
      </c>
      <c r="D975" s="2">
        <v>1581.420043945312</v>
      </c>
      <c r="E975" s="2">
        <v>1044.410034179688</v>
      </c>
      <c r="F975" s="2">
        <v>135</v>
      </c>
      <c r="G975" s="2">
        <v>266.6300048828125</v>
      </c>
      <c r="H975" s="2">
        <v>152.88743591308591</v>
      </c>
      <c r="I975" s="2">
        <v>135.5876770019531</v>
      </c>
      <c r="J975" s="2">
        <v>175.44999694824219</v>
      </c>
      <c r="K975" s="2">
        <v>1148.400024414062</v>
      </c>
      <c r="L975" s="2">
        <v>3820.719970703125</v>
      </c>
      <c r="M975" s="2">
        <v>2.3529999256134029</v>
      </c>
      <c r="N975" s="3">
        <v>2682.169921875</v>
      </c>
      <c r="O975" s="1">
        <f t="shared" si="199"/>
        <v>-2.1760696000868718E-3</v>
      </c>
      <c r="P975" s="1">
        <f t="shared" si="187"/>
        <v>6.2928558298505077E-3</v>
      </c>
      <c r="Q975" s="1">
        <f t="shared" si="188"/>
        <v>5.6969698372766331E-5</v>
      </c>
      <c r="R975" s="1">
        <f t="shared" si="189"/>
        <v>-4.0147631716954679E-3</v>
      </c>
      <c r="S975" s="1">
        <f t="shared" si="190"/>
        <v>-1.0118821186421711E-2</v>
      </c>
      <c r="T975" s="1">
        <f t="shared" si="191"/>
        <v>1.9890648941264466E-2</v>
      </c>
      <c r="U975" s="1">
        <f t="shared" si="192"/>
        <v>4.4429692467733428E-3</v>
      </c>
      <c r="V975" s="1">
        <f t="shared" si="193"/>
        <v>1.8891848245109255E-2</v>
      </c>
      <c r="W975" s="1">
        <f t="shared" si="194"/>
        <v>4.808843097530624E-2</v>
      </c>
      <c r="X975" s="1">
        <f t="shared" si="195"/>
        <v>6.220954422307523E-3</v>
      </c>
      <c r="Y975" s="1">
        <f t="shared" si="196"/>
        <v>1.100520203864308E-2</v>
      </c>
      <c r="Z975" s="1">
        <f t="shared" si="197"/>
        <v>4.2680284848646277E-3</v>
      </c>
      <c r="AA975" s="24">
        <f t="shared" si="198"/>
        <v>3.2616921440038471E-3</v>
      </c>
    </row>
    <row r="976" spans="1:27" x14ac:dyDescent="0.2">
      <c r="A976" s="18">
        <v>43432</v>
      </c>
      <c r="B976" s="1">
        <v>177.83955383300781</v>
      </c>
      <c r="C976" s="2">
        <v>109.2026443481445</v>
      </c>
      <c r="D976" s="2">
        <v>1677.75</v>
      </c>
      <c r="E976" s="2">
        <v>1086.22998046875</v>
      </c>
      <c r="F976" s="2">
        <v>136.75999450683591</v>
      </c>
      <c r="G976" s="2">
        <v>282.64999389648438</v>
      </c>
      <c r="H976" s="2">
        <v>159.1927185058594</v>
      </c>
      <c r="I976" s="2">
        <v>141.7842102050781</v>
      </c>
      <c r="J976" s="2">
        <v>178.3800048828125</v>
      </c>
      <c r="K976" s="2">
        <v>1178.300048828125</v>
      </c>
      <c r="L976" s="2">
        <v>4257.419921875</v>
      </c>
      <c r="M976" s="2">
        <v>2.3350000381469731</v>
      </c>
      <c r="N976" s="3">
        <v>2743.7900390625</v>
      </c>
      <c r="O976" s="1">
        <f t="shared" si="199"/>
        <v>3.8452683277666377E-2</v>
      </c>
      <c r="P976" s="1">
        <f t="shared" si="187"/>
        <v>3.7147634939102225E-2</v>
      </c>
      <c r="Q976" s="1">
        <f t="shared" si="188"/>
        <v>6.0913579806643137E-2</v>
      </c>
      <c r="R976" s="1">
        <f t="shared" si="189"/>
        <v>4.0041693320103766E-2</v>
      </c>
      <c r="S976" s="1">
        <f t="shared" si="190"/>
        <v>1.3036996346932561E-2</v>
      </c>
      <c r="T976" s="1">
        <f t="shared" si="191"/>
        <v>6.0083219143745259E-2</v>
      </c>
      <c r="U976" s="1">
        <f t="shared" si="192"/>
        <v>4.1241339127159771E-2</v>
      </c>
      <c r="V976" s="1">
        <f t="shared" si="193"/>
        <v>4.5701300738677952E-2</v>
      </c>
      <c r="W976" s="1">
        <f t="shared" si="194"/>
        <v>1.6699960020145621E-2</v>
      </c>
      <c r="X976" s="1">
        <f t="shared" si="195"/>
        <v>2.6036245017774684E-2</v>
      </c>
      <c r="Y976" s="1">
        <f t="shared" si="196"/>
        <v>0.11429781677810569</v>
      </c>
      <c r="Z976" s="1">
        <f t="shared" si="197"/>
        <v>-7.6497611710452107E-3</v>
      </c>
      <c r="AA976" s="24">
        <f t="shared" si="198"/>
        <v>2.2973979644221654E-2</v>
      </c>
    </row>
    <row r="977" spans="1:27" x14ac:dyDescent="0.2">
      <c r="A977" s="18">
        <v>43433</v>
      </c>
      <c r="B977" s="1">
        <v>176.4733581542969</v>
      </c>
      <c r="C977" s="2">
        <v>108.288688659668</v>
      </c>
      <c r="D977" s="2">
        <v>1673.569946289062</v>
      </c>
      <c r="E977" s="2">
        <v>1088.300048828125</v>
      </c>
      <c r="F977" s="2">
        <v>138.67999267578119</v>
      </c>
      <c r="G977" s="2">
        <v>288.75</v>
      </c>
      <c r="H977" s="2">
        <v>156.65412902832031</v>
      </c>
      <c r="I977" s="2">
        <v>141.9020690917969</v>
      </c>
      <c r="J977" s="2">
        <v>179.44999694824219</v>
      </c>
      <c r="K977" s="2">
        <v>1163.400024414062</v>
      </c>
      <c r="L977" s="2">
        <v>4278.8466796875</v>
      </c>
      <c r="M977" s="2">
        <v>2.309999942779541</v>
      </c>
      <c r="N977" s="3">
        <v>2737.800048828125</v>
      </c>
      <c r="O977" s="1">
        <f t="shared" si="199"/>
        <v>-7.6821812092138231E-3</v>
      </c>
      <c r="P977" s="1">
        <f t="shared" si="187"/>
        <v>-8.3693549174758131E-3</v>
      </c>
      <c r="Q977" s="1">
        <f t="shared" si="188"/>
        <v>-2.4914639910225134E-3</v>
      </c>
      <c r="R977" s="1">
        <f t="shared" si="189"/>
        <v>1.9057367192918395E-3</v>
      </c>
      <c r="S977" s="1">
        <f t="shared" si="190"/>
        <v>1.4039179921503386E-2</v>
      </c>
      <c r="T977" s="1">
        <f t="shared" si="191"/>
        <v>2.1581483230987297E-2</v>
      </c>
      <c r="U977" s="1">
        <f t="shared" si="192"/>
        <v>-1.5946643171657726E-2</v>
      </c>
      <c r="V977" s="1">
        <f t="shared" si="193"/>
        <v>8.3125537426442797E-4</v>
      </c>
      <c r="W977" s="1">
        <f t="shared" si="194"/>
        <v>5.9983856718281992E-3</v>
      </c>
      <c r="X977" s="1">
        <f t="shared" si="195"/>
        <v>-1.2645356697457255E-2</v>
      </c>
      <c r="Y977" s="1">
        <f t="shared" si="196"/>
        <v>5.0328034832569646E-3</v>
      </c>
      <c r="Z977" s="1">
        <f t="shared" si="197"/>
        <v>-1.0706678783299672E-2</v>
      </c>
      <c r="AA977" s="24">
        <f t="shared" si="198"/>
        <v>-2.1831080910337253E-3</v>
      </c>
    </row>
    <row r="978" spans="1:27" x14ac:dyDescent="0.2">
      <c r="A978" s="18">
        <v>43434</v>
      </c>
      <c r="B978" s="1">
        <v>175.5199890136719</v>
      </c>
      <c r="C978" s="2">
        <v>108.9766159057617</v>
      </c>
      <c r="D978" s="2">
        <v>1690.170043945312</v>
      </c>
      <c r="E978" s="2">
        <v>1094.430053710938</v>
      </c>
      <c r="F978" s="2">
        <v>140.61000061035159</v>
      </c>
      <c r="G978" s="2">
        <v>286.1300048828125</v>
      </c>
      <c r="H978" s="2">
        <v>162.6968994140625</v>
      </c>
      <c r="I978" s="2">
        <v>141.74456787109381</v>
      </c>
      <c r="J978" s="2">
        <v>180.78999328613281</v>
      </c>
      <c r="K978" s="2">
        <v>1168.599975585938</v>
      </c>
      <c r="L978" s="2">
        <v>4017.2685546875</v>
      </c>
      <c r="M978" s="2">
        <v>2.3080000877380371</v>
      </c>
      <c r="N978" s="3">
        <v>2760.169921875</v>
      </c>
      <c r="O978" s="1">
        <f t="shared" si="199"/>
        <v>-5.4023403339524823E-3</v>
      </c>
      <c r="P978" s="1">
        <f t="shared" si="187"/>
        <v>6.3527156400955409E-3</v>
      </c>
      <c r="Q978" s="1">
        <f t="shared" si="188"/>
        <v>9.9189745209387059E-3</v>
      </c>
      <c r="R978" s="1">
        <f t="shared" si="189"/>
        <v>5.6326422932846398E-3</v>
      </c>
      <c r="S978" s="1">
        <f t="shared" si="190"/>
        <v>1.3916989014288061E-2</v>
      </c>
      <c r="T978" s="1">
        <f t="shared" si="191"/>
        <v>-9.0735761634198608E-3</v>
      </c>
      <c r="U978" s="1">
        <f t="shared" si="192"/>
        <v>3.857396177951844E-2</v>
      </c>
      <c r="V978" s="1">
        <f t="shared" si="193"/>
        <v>-1.1099289933623746E-3</v>
      </c>
      <c r="W978" s="1">
        <f t="shared" si="194"/>
        <v>7.4672407950895359E-3</v>
      </c>
      <c r="X978" s="1">
        <f t="shared" si="195"/>
        <v>4.4696158352710569E-3</v>
      </c>
      <c r="Y978" s="1">
        <f t="shared" si="196"/>
        <v>-6.1132857655723294E-2</v>
      </c>
      <c r="Z978" s="1">
        <f t="shared" si="197"/>
        <v>-8.6573813465018468E-4</v>
      </c>
      <c r="AA978" s="24">
        <f t="shared" si="198"/>
        <v>8.1707475520171879E-3</v>
      </c>
    </row>
    <row r="979" spans="1:27" x14ac:dyDescent="0.2">
      <c r="A979" s="18">
        <v>43437</v>
      </c>
      <c r="B979" s="1">
        <v>181.653076171875</v>
      </c>
      <c r="C979" s="2">
        <v>110.15590667724609</v>
      </c>
      <c r="D979" s="2">
        <v>1772.359985351562</v>
      </c>
      <c r="E979" s="2">
        <v>1106.430053710938</v>
      </c>
      <c r="F979" s="2">
        <v>141.0899963378906</v>
      </c>
      <c r="G979" s="2">
        <v>290.29998779296881</v>
      </c>
      <c r="H979" s="2">
        <v>169.2772521972656</v>
      </c>
      <c r="I979" s="2">
        <v>144.0086669921875</v>
      </c>
      <c r="J979" s="2">
        <v>184.6499938964844</v>
      </c>
      <c r="K979" s="2">
        <v>1189.599975585938</v>
      </c>
      <c r="L979" s="2">
        <v>3894.130859375</v>
      </c>
      <c r="M979" s="2">
        <v>2.288000106811523</v>
      </c>
      <c r="N979" s="3">
        <v>2790.3701171875</v>
      </c>
      <c r="O979" s="1">
        <f t="shared" si="199"/>
        <v>3.4942385722946723E-2</v>
      </c>
      <c r="P979" s="1">
        <f t="shared" si="187"/>
        <v>1.0821502958985096E-2</v>
      </c>
      <c r="Q979" s="1">
        <f t="shared" si="188"/>
        <v>4.8628208564385877E-2</v>
      </c>
      <c r="R979" s="1">
        <f t="shared" si="189"/>
        <v>1.0964611177581407E-2</v>
      </c>
      <c r="S979" s="1">
        <f t="shared" si="190"/>
        <v>3.4136670610587228E-3</v>
      </c>
      <c r="T979" s="1">
        <f t="shared" si="191"/>
        <v>1.4573735151838241E-2</v>
      </c>
      <c r="U979" s="1">
        <f t="shared" si="192"/>
        <v>4.0445471345192274E-2</v>
      </c>
      <c r="V979" s="1">
        <f t="shared" si="193"/>
        <v>1.5973092691303092E-2</v>
      </c>
      <c r="W979" s="1">
        <f t="shared" si="194"/>
        <v>2.1350742594710148E-2</v>
      </c>
      <c r="X979" s="1">
        <f t="shared" si="195"/>
        <v>1.7970221152426857E-2</v>
      </c>
      <c r="Y979" s="1">
        <f t="shared" si="196"/>
        <v>-3.0652094485647097E-2</v>
      </c>
      <c r="Z979" s="1">
        <f t="shared" si="197"/>
        <v>-8.6655026716724315E-3</v>
      </c>
      <c r="AA979" s="24">
        <f t="shared" si="198"/>
        <v>1.0941426132194287E-2</v>
      </c>
    </row>
    <row r="980" spans="1:27" x14ac:dyDescent="0.2">
      <c r="A980" s="18">
        <v>43438</v>
      </c>
      <c r="B980" s="1">
        <v>173.66236877441409</v>
      </c>
      <c r="C980" s="2">
        <v>106.6474990844727</v>
      </c>
      <c r="D980" s="2">
        <v>1668.400024414062</v>
      </c>
      <c r="E980" s="2">
        <v>1050.819946289062</v>
      </c>
      <c r="F980" s="2">
        <v>137.92999267578119</v>
      </c>
      <c r="G980" s="2">
        <v>275.32998657226562</v>
      </c>
      <c r="H980" s="2">
        <v>156.40525817871091</v>
      </c>
      <c r="I980" s="2">
        <v>139.91357421875</v>
      </c>
      <c r="J980" s="2">
        <v>177.92999267578119</v>
      </c>
      <c r="K980" s="2">
        <v>1204.199951171875</v>
      </c>
      <c r="L980" s="2">
        <v>3956.893798828125</v>
      </c>
      <c r="M980" s="2">
        <v>2.3650000095367432</v>
      </c>
      <c r="N980" s="3">
        <v>2700.06005859375</v>
      </c>
      <c r="O980" s="1">
        <f t="shared" si="199"/>
        <v>-4.3988836114728591E-2</v>
      </c>
      <c r="P980" s="1">
        <f t="shared" si="187"/>
        <v>-3.1849473156740804E-2</v>
      </c>
      <c r="Q980" s="1">
        <f t="shared" si="188"/>
        <v>-5.8656233381887524E-2</v>
      </c>
      <c r="R980" s="1">
        <f t="shared" si="189"/>
        <v>-5.0260843182414527E-2</v>
      </c>
      <c r="S980" s="1">
        <f t="shared" si="190"/>
        <v>-2.2397078064568365E-2</v>
      </c>
      <c r="T980" s="1">
        <f t="shared" si="191"/>
        <v>-5.156735050012895E-2</v>
      </c>
      <c r="U980" s="1">
        <f t="shared" si="192"/>
        <v>-7.6040896526099244E-2</v>
      </c>
      <c r="V980" s="1">
        <f t="shared" si="193"/>
        <v>-2.8436432743729645E-2</v>
      </c>
      <c r="W980" s="1">
        <f t="shared" si="194"/>
        <v>-3.6393184093309383E-2</v>
      </c>
      <c r="X980" s="1">
        <f t="shared" si="195"/>
        <v>1.2273012681213169E-2</v>
      </c>
      <c r="Y980" s="1">
        <f t="shared" si="196"/>
        <v>1.6117316474361765E-2</v>
      </c>
      <c r="Z980" s="1">
        <f t="shared" si="197"/>
        <v>3.3653802067572736E-2</v>
      </c>
      <c r="AA980" s="24">
        <f t="shared" si="198"/>
        <v>-3.2364903149398772E-2</v>
      </c>
    </row>
    <row r="981" spans="1:27" x14ac:dyDescent="0.2">
      <c r="A981" s="18">
        <v>43440</v>
      </c>
      <c r="B981" s="1">
        <v>171.72613525390619</v>
      </c>
      <c r="C981" s="2">
        <v>107.3059463500977</v>
      </c>
      <c r="D981" s="2">
        <v>1699.18994140625</v>
      </c>
      <c r="E981" s="2">
        <v>1068.72998046875</v>
      </c>
      <c r="F981" s="2">
        <v>139.6300048828125</v>
      </c>
      <c r="G981" s="2">
        <v>282.8800048828125</v>
      </c>
      <c r="H981" s="2">
        <v>157.5799560546875</v>
      </c>
      <c r="I981" s="2">
        <v>138.65351867675781</v>
      </c>
      <c r="J981" s="2">
        <v>179.61000061035159</v>
      </c>
      <c r="K981" s="2">
        <v>1167.5</v>
      </c>
      <c r="L981" s="2">
        <v>3521.101806640625</v>
      </c>
      <c r="M981" s="2">
        <v>2.3529999256134029</v>
      </c>
      <c r="N981" s="3">
        <v>2695.949951171875</v>
      </c>
      <c r="O981" s="1">
        <f t="shared" si="199"/>
        <v>-1.1149413279183396E-2</v>
      </c>
      <c r="P981" s="1">
        <f t="shared" ref="P981:P1044" si="200">(C981/C980)-1</f>
        <v>6.1740525682976166E-3</v>
      </c>
      <c r="Q981" s="1">
        <f t="shared" ref="Q981:Q1044" si="201">(D981/D980)-1</f>
        <v>1.8454756977722697E-2</v>
      </c>
      <c r="R981" s="1">
        <f t="shared" ref="R981:R1044" si="202">(E981/E980)-1</f>
        <v>1.7043865833472838E-2</v>
      </c>
      <c r="S981" s="1">
        <f t="shared" ref="S981:S1044" si="203">(F981/F980)-1</f>
        <v>1.2325181594313284E-2</v>
      </c>
      <c r="T981" s="1">
        <f t="shared" ref="T981:T1044" si="204">(G981/G980)-1</f>
        <v>2.7421707328508571E-2</v>
      </c>
      <c r="U981" s="1">
        <f t="shared" ref="U981:U1044" si="205">(H981/H980)-1</f>
        <v>7.510603477501876E-3</v>
      </c>
      <c r="V981" s="1">
        <f t="shared" ref="V981:V1044" si="206">(I981/I980)-1</f>
        <v>-9.0059563486108996E-3</v>
      </c>
      <c r="W981" s="1">
        <f t="shared" ref="W981:W1044" si="207">(J981/J980)-1</f>
        <v>9.4419603424120702E-3</v>
      </c>
      <c r="X981" s="1">
        <f t="shared" ref="X981:X1044" si="208">(K981/K980)-1</f>
        <v>-3.0476625693399373E-2</v>
      </c>
      <c r="Y981" s="1">
        <f t="shared" ref="Y981:Y1044" si="209">(L981/L980)-1</f>
        <v>-0.11013487203436301</v>
      </c>
      <c r="Z981" s="1">
        <f t="shared" ref="Z981:Z1044" si="210">(M981/M980)-1</f>
        <v>-5.0740312367655305E-3</v>
      </c>
      <c r="AA981" s="24">
        <f t="shared" ref="AA981:AA1044" si="211">(N981/N980)-1</f>
        <v>-1.5222281477752508E-3</v>
      </c>
    </row>
    <row r="982" spans="1:27" x14ac:dyDescent="0.2">
      <c r="A982" s="18">
        <v>43441</v>
      </c>
      <c r="B982" s="1">
        <v>165.6029052734375</v>
      </c>
      <c r="C982" s="2">
        <v>103.011344909668</v>
      </c>
      <c r="D982" s="2">
        <v>1629.130004882812</v>
      </c>
      <c r="E982" s="2">
        <v>1036.579956054688</v>
      </c>
      <c r="F982" s="2">
        <v>137.41999816894531</v>
      </c>
      <c r="G982" s="2">
        <v>265.1400146484375</v>
      </c>
      <c r="H982" s="2">
        <v>146.9478759765625</v>
      </c>
      <c r="I982" s="2">
        <v>133.74134826660159</v>
      </c>
      <c r="J982" s="2">
        <v>172.21000671386719</v>
      </c>
      <c r="K982" s="2">
        <v>1196.400024414062</v>
      </c>
      <c r="L982" s="2">
        <v>3419.937255859375</v>
      </c>
      <c r="M982" s="2">
        <v>2.339999914169312</v>
      </c>
      <c r="N982" s="3">
        <v>2633.080078125</v>
      </c>
      <c r="O982" s="1">
        <f t="shared" si="199"/>
        <v>-3.5656948614229078E-2</v>
      </c>
      <c r="P982" s="1">
        <f t="shared" si="200"/>
        <v>-4.0022026611815975E-2</v>
      </c>
      <c r="Q982" s="1">
        <f t="shared" si="201"/>
        <v>-4.1231374325024772E-2</v>
      </c>
      <c r="R982" s="1">
        <f t="shared" si="202"/>
        <v>-3.0082457684925124E-2</v>
      </c>
      <c r="S982" s="1">
        <f t="shared" si="203"/>
        <v>-1.5827591753806658E-2</v>
      </c>
      <c r="T982" s="1">
        <f t="shared" si="204"/>
        <v>-6.271206846777333E-2</v>
      </c>
      <c r="U982" s="1">
        <f t="shared" si="205"/>
        <v>-6.7471018169564578E-2</v>
      </c>
      <c r="V982" s="1">
        <f t="shared" si="206"/>
        <v>-3.5427664995707264E-2</v>
      </c>
      <c r="W982" s="1">
        <f t="shared" si="207"/>
        <v>-4.1200344476018613E-2</v>
      </c>
      <c r="X982" s="1">
        <f t="shared" si="208"/>
        <v>2.4753768234742735E-2</v>
      </c>
      <c r="Y982" s="1">
        <f t="shared" si="209"/>
        <v>-2.8730936035549659E-2</v>
      </c>
      <c r="Z982" s="1">
        <f t="shared" si="210"/>
        <v>-5.5248669167304865E-3</v>
      </c>
      <c r="AA982" s="24">
        <f t="shared" si="211"/>
        <v>-2.3320118765389863E-2</v>
      </c>
    </row>
    <row r="983" spans="1:27" x14ac:dyDescent="0.2">
      <c r="A983" s="18">
        <v>43444</v>
      </c>
      <c r="B983" s="1">
        <v>166.69386291503909</v>
      </c>
      <c r="C983" s="2">
        <v>105.73353576660161</v>
      </c>
      <c r="D983" s="2">
        <v>1641.030029296875</v>
      </c>
      <c r="E983" s="2">
        <v>1039.550048828125</v>
      </c>
      <c r="F983" s="2">
        <v>141.8500061035156</v>
      </c>
      <c r="G983" s="2">
        <v>269.70001220703119</v>
      </c>
      <c r="H983" s="2">
        <v>151.1788024902344</v>
      </c>
      <c r="I983" s="2">
        <v>132.0284729003906</v>
      </c>
      <c r="J983" s="2">
        <v>173.7799987792969</v>
      </c>
      <c r="K983" s="2">
        <v>1184.300048828125</v>
      </c>
      <c r="L983" s="2">
        <v>3502.656005859375</v>
      </c>
      <c r="M983" s="2">
        <v>2.3299999237060551</v>
      </c>
      <c r="N983" s="3">
        <v>2637.719970703125</v>
      </c>
      <c r="O983" s="1">
        <f t="shared" si="199"/>
        <v>6.5877928880548886E-3</v>
      </c>
      <c r="P983" s="1">
        <f t="shared" si="200"/>
        <v>2.6426126746726064E-2</v>
      </c>
      <c r="Q983" s="1">
        <f t="shared" si="201"/>
        <v>7.3045271883742657E-3</v>
      </c>
      <c r="R983" s="1">
        <f t="shared" si="202"/>
        <v>2.8652809231826115E-3</v>
      </c>
      <c r="S983" s="1">
        <f t="shared" si="203"/>
        <v>3.223699602385377E-2</v>
      </c>
      <c r="T983" s="1">
        <f t="shared" si="204"/>
        <v>1.7198451032146345E-2</v>
      </c>
      <c r="U983" s="1">
        <f t="shared" si="205"/>
        <v>2.8792022242953186E-2</v>
      </c>
      <c r="V983" s="1">
        <f t="shared" si="206"/>
        <v>-1.2807373250017795E-2</v>
      </c>
      <c r="W983" s="1">
        <f t="shared" si="207"/>
        <v>9.116729598868778E-3</v>
      </c>
      <c r="X983" s="1">
        <f t="shared" si="208"/>
        <v>-1.0113653743749285E-2</v>
      </c>
      <c r="Y983" s="1">
        <f t="shared" si="209"/>
        <v>2.4187212750256704E-2</v>
      </c>
      <c r="Z983" s="1">
        <f t="shared" si="210"/>
        <v>-4.2735003547240691E-3</v>
      </c>
      <c r="AA983" s="24">
        <f t="shared" si="211"/>
        <v>1.7621539947350051E-3</v>
      </c>
    </row>
    <row r="984" spans="1:27" x14ac:dyDescent="0.2">
      <c r="A984" s="18">
        <v>43445</v>
      </c>
      <c r="B984" s="1">
        <v>165.74049377441409</v>
      </c>
      <c r="C984" s="2">
        <v>106.71628570556641</v>
      </c>
      <c r="D984" s="2">
        <v>1643.239990234375</v>
      </c>
      <c r="E984" s="2">
        <v>1051.75</v>
      </c>
      <c r="F984" s="2">
        <v>142.08000183105469</v>
      </c>
      <c r="G984" s="2">
        <v>265.32000732421881</v>
      </c>
      <c r="H984" s="2">
        <v>147.5252685546875</v>
      </c>
      <c r="I984" s="2">
        <v>131.80204772949219</v>
      </c>
      <c r="J984" s="2">
        <v>173.22999572753909</v>
      </c>
      <c r="K984" s="2">
        <v>1202.900024414062</v>
      </c>
      <c r="L984" s="2">
        <v>3424.588134765625</v>
      </c>
      <c r="M984" s="2">
        <v>2.369999885559082</v>
      </c>
      <c r="N984" s="3">
        <v>2636.780029296875</v>
      </c>
      <c r="O984" s="1">
        <f t="shared" si="199"/>
        <v>-5.71928158573487E-3</v>
      </c>
      <c r="P984" s="1">
        <f t="shared" si="200"/>
        <v>9.2945907070973721E-3</v>
      </c>
      <c r="Q984" s="1">
        <f t="shared" si="201"/>
        <v>1.3466913450979057E-3</v>
      </c>
      <c r="R984" s="1">
        <f t="shared" si="202"/>
        <v>1.173579971991523E-2</v>
      </c>
      <c r="S984" s="1">
        <f t="shared" si="203"/>
        <v>1.6214008998438612E-3</v>
      </c>
      <c r="T984" s="1">
        <f t="shared" si="204"/>
        <v>-1.6240284332839194E-2</v>
      </c>
      <c r="U984" s="1">
        <f t="shared" si="205"/>
        <v>-2.4166972322610558E-2</v>
      </c>
      <c r="V984" s="1">
        <f t="shared" si="206"/>
        <v>-1.7149722777543008E-3</v>
      </c>
      <c r="W984" s="1">
        <f t="shared" si="207"/>
        <v>-3.1649387479644187E-3</v>
      </c>
      <c r="X984" s="1">
        <f t="shared" si="208"/>
        <v>1.5705458768106917E-2</v>
      </c>
      <c r="Y984" s="1">
        <f t="shared" si="209"/>
        <v>-2.2288192435441889E-2</v>
      </c>
      <c r="Z984" s="1">
        <f t="shared" si="210"/>
        <v>1.7167366164288822E-2</v>
      </c>
      <c r="AA984" s="24">
        <f t="shared" si="211"/>
        <v>-3.5634616892232795E-4</v>
      </c>
    </row>
    <row r="985" spans="1:27" x14ac:dyDescent="0.2">
      <c r="A985" s="18">
        <v>43446</v>
      </c>
      <c r="B985" s="1">
        <v>166.20243835449219</v>
      </c>
      <c r="C985" s="2">
        <v>107.1978454589844</v>
      </c>
      <c r="D985" s="2">
        <v>1663.5400390625</v>
      </c>
      <c r="E985" s="2">
        <v>1063.680053710938</v>
      </c>
      <c r="F985" s="2">
        <v>144.5</v>
      </c>
      <c r="G985" s="2">
        <v>274.8800048828125</v>
      </c>
      <c r="H985" s="2">
        <v>148.2320861816406</v>
      </c>
      <c r="I985" s="2">
        <v>132.8553771972656</v>
      </c>
      <c r="J985" s="2">
        <v>175.44999694824219</v>
      </c>
      <c r="K985" s="2">
        <v>1220.099975585938</v>
      </c>
      <c r="L985" s="2">
        <v>3486.9501953125</v>
      </c>
      <c r="M985" s="2">
        <v>2.375</v>
      </c>
      <c r="N985" s="3">
        <v>2651.070068359375</v>
      </c>
      <c r="O985" s="1">
        <f t="shared" si="199"/>
        <v>2.7871558094114679E-3</v>
      </c>
      <c r="P985" s="1">
        <f t="shared" si="200"/>
        <v>4.5125235593996837E-3</v>
      </c>
      <c r="Q985" s="1">
        <f t="shared" si="201"/>
        <v>1.2353672591201681E-2</v>
      </c>
      <c r="R985" s="1">
        <f t="shared" si="202"/>
        <v>1.1343050830461499E-2</v>
      </c>
      <c r="S985" s="1">
        <f t="shared" si="203"/>
        <v>1.7032644550658782E-2</v>
      </c>
      <c r="T985" s="1">
        <f t="shared" si="204"/>
        <v>3.6031951208683077E-2</v>
      </c>
      <c r="U985" s="1">
        <f t="shared" si="205"/>
        <v>4.7911631266821519E-3</v>
      </c>
      <c r="V985" s="1">
        <f t="shared" si="206"/>
        <v>7.9917534356919173E-3</v>
      </c>
      <c r="W985" s="1">
        <f t="shared" si="207"/>
        <v>1.2815339580073415E-2</v>
      </c>
      <c r="X985" s="1">
        <f t="shared" si="208"/>
        <v>1.4298737071066325E-2</v>
      </c>
      <c r="Y985" s="1">
        <f t="shared" si="209"/>
        <v>1.8210090700773618E-2</v>
      </c>
      <c r="Z985" s="1">
        <f t="shared" si="210"/>
        <v>2.1097530305316248E-3</v>
      </c>
      <c r="AA985" s="24">
        <f t="shared" si="211"/>
        <v>5.4195036763498017E-3</v>
      </c>
    </row>
    <row r="986" spans="1:27" x14ac:dyDescent="0.2">
      <c r="A986" s="18">
        <v>43447</v>
      </c>
      <c r="B986" s="1">
        <v>168.0207214355469</v>
      </c>
      <c r="C986" s="2">
        <v>107.5614471435547</v>
      </c>
      <c r="D986" s="2">
        <v>1658.380004882812</v>
      </c>
      <c r="E986" s="2">
        <v>1061.900024414062</v>
      </c>
      <c r="F986" s="2">
        <v>145.00999450683591</v>
      </c>
      <c r="G986" s="2">
        <v>276.01998901367188</v>
      </c>
      <c r="H986" s="2">
        <v>148.22210693359381</v>
      </c>
      <c r="I986" s="2">
        <v>134.19416809082031</v>
      </c>
      <c r="J986" s="2">
        <v>173.41999816894531</v>
      </c>
      <c r="K986" s="2">
        <v>1216.300048828125</v>
      </c>
      <c r="L986" s="2">
        <v>3313.67724609375</v>
      </c>
      <c r="M986" s="2">
        <v>2.3629999160766602</v>
      </c>
      <c r="N986" s="3">
        <v>2650.5400390625</v>
      </c>
      <c r="O986" s="1">
        <f t="shared" si="199"/>
        <v>1.094017090878352E-2</v>
      </c>
      <c r="P986" s="1">
        <f t="shared" si="200"/>
        <v>3.3918749300743123E-3</v>
      </c>
      <c r="Q986" s="1">
        <f t="shared" si="201"/>
        <v>-3.1018394859890774E-3</v>
      </c>
      <c r="R986" s="1">
        <f t="shared" si="202"/>
        <v>-1.6734630781745086E-3</v>
      </c>
      <c r="S986" s="1">
        <f t="shared" si="203"/>
        <v>3.529373749729503E-3</v>
      </c>
      <c r="T986" s="1">
        <f t="shared" si="204"/>
        <v>4.1472064559420208E-3</v>
      </c>
      <c r="U986" s="1">
        <f t="shared" si="205"/>
        <v>-6.7321781024975991E-5</v>
      </c>
      <c r="V986" s="1">
        <f t="shared" si="206"/>
        <v>1.0077054627355198E-2</v>
      </c>
      <c r="W986" s="1">
        <f t="shared" si="207"/>
        <v>-1.1570241177580209E-2</v>
      </c>
      <c r="X986" s="1">
        <f t="shared" si="208"/>
        <v>-3.114438844233347E-3</v>
      </c>
      <c r="Y986" s="1">
        <f t="shared" si="209"/>
        <v>-4.9691833698020882E-2</v>
      </c>
      <c r="Z986" s="1">
        <f t="shared" si="210"/>
        <v>-5.0526669150904313E-3</v>
      </c>
      <c r="AA986" s="24">
        <f t="shared" si="211"/>
        <v>-1.9993032368359476E-4</v>
      </c>
    </row>
    <row r="987" spans="1:27" x14ac:dyDescent="0.2">
      <c r="A987" s="18">
        <v>43448</v>
      </c>
      <c r="B987" s="1">
        <v>162.6444396972656</v>
      </c>
      <c r="C987" s="2">
        <v>104.2004699707031</v>
      </c>
      <c r="D987" s="2">
        <v>1591.910034179688</v>
      </c>
      <c r="E987" s="2">
        <v>1042.099975585938</v>
      </c>
      <c r="F987" s="2">
        <v>144.05999755859381</v>
      </c>
      <c r="G987" s="2">
        <v>266.83999633789062</v>
      </c>
      <c r="H987" s="2">
        <v>145.7930603027344</v>
      </c>
      <c r="I987" s="2">
        <v>124.7537155151367</v>
      </c>
      <c r="J987" s="2">
        <v>170.05999755859381</v>
      </c>
      <c r="K987" s="2">
        <v>1198.599975585938</v>
      </c>
      <c r="L987" s="2">
        <v>3242.48486328125</v>
      </c>
      <c r="M987" s="2">
        <v>2.3680000305175781</v>
      </c>
      <c r="N987" s="3">
        <v>2599.949951171875</v>
      </c>
      <c r="O987" s="1">
        <f t="shared" si="199"/>
        <v>-3.1997730353417464E-2</v>
      </c>
      <c r="P987" s="1">
        <f t="shared" si="200"/>
        <v>-3.1247043081950587E-2</v>
      </c>
      <c r="Q987" s="1">
        <f t="shared" si="201"/>
        <v>-4.0081266360794787E-2</v>
      </c>
      <c r="R987" s="1">
        <f t="shared" si="202"/>
        <v>-1.8645869077034249E-2</v>
      </c>
      <c r="S987" s="1">
        <f t="shared" si="203"/>
        <v>-6.5512515290614415E-3</v>
      </c>
      <c r="T987" s="1">
        <f t="shared" si="204"/>
        <v>-3.325843432059028E-2</v>
      </c>
      <c r="U987" s="1">
        <f t="shared" si="205"/>
        <v>-1.6387883569538353E-2</v>
      </c>
      <c r="V987" s="1">
        <f t="shared" si="206"/>
        <v>-7.0349201533813854E-2</v>
      </c>
      <c r="W987" s="1">
        <f t="shared" si="207"/>
        <v>-1.9374931644724147E-2</v>
      </c>
      <c r="X987" s="1">
        <f t="shared" si="208"/>
        <v>-1.4552390472433729E-2</v>
      </c>
      <c r="Y987" s="1">
        <f t="shared" si="209"/>
        <v>-2.1484404643338006E-2</v>
      </c>
      <c r="Z987" s="1">
        <f t="shared" si="210"/>
        <v>2.1160028008886389E-3</v>
      </c>
      <c r="AA987" s="24">
        <f t="shared" si="211"/>
        <v>-1.9086709555430348E-2</v>
      </c>
    </row>
    <row r="988" spans="1:27" x14ac:dyDescent="0.2">
      <c r="A988" s="18">
        <v>43451</v>
      </c>
      <c r="B988" s="1">
        <v>161.130859375</v>
      </c>
      <c r="C988" s="2">
        <v>101.11464691162109</v>
      </c>
      <c r="D988" s="2">
        <v>1520.910034179688</v>
      </c>
      <c r="E988" s="2">
        <v>1016.530029296875</v>
      </c>
      <c r="F988" s="2">
        <v>140.19000244140619</v>
      </c>
      <c r="G988" s="2">
        <v>262.79998779296881</v>
      </c>
      <c r="H988" s="2">
        <v>142.93592834472659</v>
      </c>
      <c r="I988" s="2">
        <v>121.20001220703119</v>
      </c>
      <c r="J988" s="2">
        <v>166.16999816894531</v>
      </c>
      <c r="K988" s="2">
        <v>1212</v>
      </c>
      <c r="L988" s="2">
        <v>3545.86474609375</v>
      </c>
      <c r="M988" s="2">
        <v>2.339999914169312</v>
      </c>
      <c r="N988" s="3">
        <v>2545.93994140625</v>
      </c>
      <c r="O988" s="1">
        <f t="shared" si="199"/>
        <v>-9.3060686555461736E-3</v>
      </c>
      <c r="P988" s="1">
        <f t="shared" si="200"/>
        <v>-2.9614291182656016E-2</v>
      </c>
      <c r="Q988" s="1">
        <f t="shared" si="201"/>
        <v>-4.4600510377828195E-2</v>
      </c>
      <c r="R988" s="1">
        <f t="shared" si="202"/>
        <v>-2.4536941644860755E-2</v>
      </c>
      <c r="S988" s="1">
        <f t="shared" si="203"/>
        <v>-2.6863773308156258E-2</v>
      </c>
      <c r="T988" s="1">
        <f t="shared" si="204"/>
        <v>-1.5140191127143043E-2</v>
      </c>
      <c r="U988" s="1">
        <f t="shared" si="205"/>
        <v>-1.9597173912633936E-2</v>
      </c>
      <c r="V988" s="1">
        <f t="shared" si="206"/>
        <v>-2.8485751253431224E-2</v>
      </c>
      <c r="W988" s="1">
        <f t="shared" si="207"/>
        <v>-2.2874276405350447E-2</v>
      </c>
      <c r="X988" s="1">
        <f t="shared" si="208"/>
        <v>1.1179730257804721E-2</v>
      </c>
      <c r="Y988" s="1">
        <f t="shared" si="209"/>
        <v>9.3564008963635814E-2</v>
      </c>
      <c r="Z988" s="1">
        <f t="shared" si="210"/>
        <v>-1.1824373305496128E-2</v>
      </c>
      <c r="AA988" s="24">
        <f t="shared" si="211"/>
        <v>-2.0773480559224233E-2</v>
      </c>
    </row>
    <row r="989" spans="1:27" x14ac:dyDescent="0.2">
      <c r="A989" s="18">
        <v>43452</v>
      </c>
      <c r="B989" s="1">
        <v>163.224365234375</v>
      </c>
      <c r="C989" s="2">
        <v>102.17601013183589</v>
      </c>
      <c r="D989" s="2">
        <v>1551.47998046875</v>
      </c>
      <c r="E989" s="2">
        <v>1028.7099609375</v>
      </c>
      <c r="F989" s="2">
        <v>143.6600036621094</v>
      </c>
      <c r="G989" s="2">
        <v>270.94000244140619</v>
      </c>
      <c r="H989" s="2">
        <v>146.28086853027341</v>
      </c>
      <c r="I989" s="2">
        <v>123.35585021972661</v>
      </c>
      <c r="J989" s="2">
        <v>163.42999267578119</v>
      </c>
      <c r="K989" s="2">
        <v>1218.099975585938</v>
      </c>
      <c r="L989" s="2">
        <v>3696.05908203125</v>
      </c>
      <c r="M989" s="2">
        <v>2.3280000686645508</v>
      </c>
      <c r="N989" s="3">
        <v>2546.159912109375</v>
      </c>
      <c r="O989" s="1">
        <f t="shared" si="199"/>
        <v>1.2992581728263453E-2</v>
      </c>
      <c r="P989" s="1">
        <f t="shared" si="200"/>
        <v>1.0496631819745028E-2</v>
      </c>
      <c r="Q989" s="1">
        <f t="shared" si="201"/>
        <v>2.0099772900472823E-2</v>
      </c>
      <c r="R989" s="1">
        <f t="shared" si="202"/>
        <v>1.1981870962582075E-2</v>
      </c>
      <c r="S989" s="1">
        <f t="shared" si="203"/>
        <v>2.4752130396413552E-2</v>
      </c>
      <c r="T989" s="1">
        <f t="shared" si="204"/>
        <v>3.0974181988356886E-2</v>
      </c>
      <c r="U989" s="1">
        <f t="shared" si="205"/>
        <v>2.3401675312029635E-2</v>
      </c>
      <c r="V989" s="1">
        <f t="shared" si="206"/>
        <v>1.7787440557455181E-2</v>
      </c>
      <c r="W989" s="1">
        <f t="shared" si="207"/>
        <v>-1.6489170869330771E-2</v>
      </c>
      <c r="X989" s="1">
        <f t="shared" si="208"/>
        <v>5.0329831567144101E-3</v>
      </c>
      <c r="Y989" s="1">
        <f t="shared" si="209"/>
        <v>4.2357604334164023E-2</v>
      </c>
      <c r="Z989" s="1">
        <f t="shared" si="210"/>
        <v>-5.128139292697842E-3</v>
      </c>
      <c r="AA989" s="24">
        <f t="shared" si="211"/>
        <v>8.6400586104762311E-5</v>
      </c>
    </row>
    <row r="990" spans="1:27" x14ac:dyDescent="0.2">
      <c r="A990" s="18">
        <v>43453</v>
      </c>
      <c r="B990" s="1">
        <v>158.13310241699219</v>
      </c>
      <c r="C990" s="2">
        <v>101.9008483886719</v>
      </c>
      <c r="D990" s="2">
        <v>1495.079956054688</v>
      </c>
      <c r="E990" s="2">
        <v>1023.010009765625</v>
      </c>
      <c r="F990" s="2">
        <v>133.24000549316409</v>
      </c>
      <c r="G990" s="2">
        <v>266.76998901367188</v>
      </c>
      <c r="H990" s="2">
        <v>137.8887023925781</v>
      </c>
      <c r="I990" s="2">
        <v>120.3435745239258</v>
      </c>
      <c r="J990" s="2">
        <v>158.6600036621094</v>
      </c>
      <c r="K990" s="2">
        <v>1240.199951171875</v>
      </c>
      <c r="L990" s="2">
        <v>3745.95068359375</v>
      </c>
      <c r="M990" s="2">
        <v>2.3380000591278081</v>
      </c>
      <c r="N990" s="3">
        <v>2506.9599609375</v>
      </c>
      <c r="O990" s="1">
        <f t="shared" si="199"/>
        <v>-3.1191806505555864E-2</v>
      </c>
      <c r="P990" s="1">
        <f t="shared" si="200"/>
        <v>-2.6930171065493447E-3</v>
      </c>
      <c r="Q990" s="1">
        <f t="shared" si="201"/>
        <v>-3.6352402302362807E-2</v>
      </c>
      <c r="R990" s="1">
        <f t="shared" si="202"/>
        <v>-5.540872926592888E-3</v>
      </c>
      <c r="S990" s="1">
        <f t="shared" si="203"/>
        <v>-7.2532353496616353E-2</v>
      </c>
      <c r="T990" s="1">
        <f t="shared" si="204"/>
        <v>-1.5390910866460716E-2</v>
      </c>
      <c r="U990" s="1">
        <f t="shared" si="205"/>
        <v>-5.7370223611698856E-2</v>
      </c>
      <c r="V990" s="1">
        <f t="shared" si="206"/>
        <v>-2.4419398759241817E-2</v>
      </c>
      <c r="W990" s="1">
        <f t="shared" si="207"/>
        <v>-2.9186741892197721E-2</v>
      </c>
      <c r="X990" s="1">
        <f t="shared" si="208"/>
        <v>1.8142989926016817E-2</v>
      </c>
      <c r="Y990" s="1">
        <f t="shared" si="209"/>
        <v>1.3498594166162725E-2</v>
      </c>
      <c r="Z990" s="1">
        <f t="shared" si="210"/>
        <v>4.2955284228121116E-3</v>
      </c>
      <c r="AA990" s="24">
        <f t="shared" si="211"/>
        <v>-1.5395714536798111E-2</v>
      </c>
    </row>
    <row r="991" spans="1:27" x14ac:dyDescent="0.2">
      <c r="A991" s="18">
        <v>43454</v>
      </c>
      <c r="B991" s="1">
        <v>154.1426696777344</v>
      </c>
      <c r="C991" s="2">
        <v>99.758460998535156</v>
      </c>
      <c r="D991" s="2">
        <v>1460.829956054688</v>
      </c>
      <c r="E991" s="2">
        <v>1009.409973144531</v>
      </c>
      <c r="F991" s="2">
        <v>133.3999938964844</v>
      </c>
      <c r="G991" s="2">
        <v>260.57998657226562</v>
      </c>
      <c r="H991" s="2">
        <v>134.4939880371094</v>
      </c>
      <c r="I991" s="2">
        <v>117.9809951782227</v>
      </c>
      <c r="J991" s="2">
        <v>161.30000305175781</v>
      </c>
      <c r="K991" s="2">
        <v>1230.800048828125</v>
      </c>
      <c r="L991" s="2">
        <v>4134.44140625</v>
      </c>
      <c r="M991" s="2">
        <v>2.3350000381469731</v>
      </c>
      <c r="N991" s="3">
        <v>2467.419921875</v>
      </c>
      <c r="O991" s="1">
        <f t="shared" si="199"/>
        <v>-2.5234645234083475E-2</v>
      </c>
      <c r="P991" s="1">
        <f t="shared" si="200"/>
        <v>-2.1024235067849673E-2</v>
      </c>
      <c r="Q991" s="1">
        <f t="shared" si="201"/>
        <v>-2.290847379853922E-2</v>
      </c>
      <c r="R991" s="1">
        <f t="shared" si="202"/>
        <v>-1.3294138367433761E-2</v>
      </c>
      <c r="S991" s="1">
        <f t="shared" si="203"/>
        <v>1.2007535028848437E-3</v>
      </c>
      <c r="T991" s="1">
        <f t="shared" si="204"/>
        <v>-2.3203518747714202E-2</v>
      </c>
      <c r="U991" s="1">
        <f t="shared" si="205"/>
        <v>-2.4619234908772492E-2</v>
      </c>
      <c r="V991" s="1">
        <f t="shared" si="206"/>
        <v>-1.9631952557910615E-2</v>
      </c>
      <c r="W991" s="1">
        <f t="shared" si="207"/>
        <v>1.6639350363754524E-2</v>
      </c>
      <c r="X991" s="1">
        <f t="shared" si="208"/>
        <v>-7.5793442298299762E-3</v>
      </c>
      <c r="Y991" s="1">
        <f t="shared" si="209"/>
        <v>0.10370951341077017</v>
      </c>
      <c r="Z991" s="1">
        <f t="shared" si="210"/>
        <v>-1.2831569311225755E-3</v>
      </c>
      <c r="AA991" s="24">
        <f t="shared" si="211"/>
        <v>-1.5772106327423652E-2</v>
      </c>
    </row>
    <row r="992" spans="1:27" x14ac:dyDescent="0.2">
      <c r="A992" s="18">
        <v>43455</v>
      </c>
      <c r="B992" s="1">
        <v>148.14720153808591</v>
      </c>
      <c r="C992" s="2">
        <v>96.535049438476562</v>
      </c>
      <c r="D992" s="2">
        <v>1377.449951171875</v>
      </c>
      <c r="E992" s="2">
        <v>979.53997802734375</v>
      </c>
      <c r="F992" s="2">
        <v>124.9499969482422</v>
      </c>
      <c r="G992" s="2">
        <v>246.38999938964841</v>
      </c>
      <c r="H992" s="2">
        <v>128.98881530761719</v>
      </c>
      <c r="I992" s="2">
        <v>118.20742034912109</v>
      </c>
      <c r="J992" s="2">
        <v>156.5</v>
      </c>
      <c r="K992" s="2">
        <v>1207.699951171875</v>
      </c>
      <c r="L992" s="2">
        <v>3896.543701171875</v>
      </c>
      <c r="M992" s="2">
        <v>2.3299999237060551</v>
      </c>
      <c r="N992" s="3">
        <v>2416.6201171875</v>
      </c>
      <c r="O992" s="1">
        <f t="shared" si="199"/>
        <v>-3.8895577403604054E-2</v>
      </c>
      <c r="P992" s="1">
        <f t="shared" si="200"/>
        <v>-3.2312162074211725E-2</v>
      </c>
      <c r="Q992" s="1">
        <f t="shared" si="201"/>
        <v>-5.7077146136844115E-2</v>
      </c>
      <c r="R992" s="1">
        <f t="shared" si="202"/>
        <v>-2.9591539524952193E-2</v>
      </c>
      <c r="S992" s="1">
        <f t="shared" si="203"/>
        <v>-6.3343308357264427E-2</v>
      </c>
      <c r="T992" s="1">
        <f t="shared" si="204"/>
        <v>-5.4455399162751772E-2</v>
      </c>
      <c r="U992" s="1">
        <f t="shared" si="205"/>
        <v>-4.093248188887999E-2</v>
      </c>
      <c r="V992" s="1">
        <f t="shared" si="206"/>
        <v>1.9191664772479911E-3</v>
      </c>
      <c r="W992" s="1">
        <f t="shared" si="207"/>
        <v>-2.9758232863874134E-2</v>
      </c>
      <c r="X992" s="1">
        <f t="shared" si="208"/>
        <v>-1.8768359392123957E-2</v>
      </c>
      <c r="Y992" s="1">
        <f t="shared" si="209"/>
        <v>-5.7540470816322853E-2</v>
      </c>
      <c r="Z992" s="1">
        <f t="shared" si="210"/>
        <v>-2.1413765992424061E-3</v>
      </c>
      <c r="AA992" s="24">
        <f t="shared" si="211"/>
        <v>-2.0588228309714296E-2</v>
      </c>
    </row>
    <row r="993" spans="1:27" x14ac:dyDescent="0.2">
      <c r="A993" s="18">
        <v>43460</v>
      </c>
      <c r="B993" s="1">
        <v>154.47685241699219</v>
      </c>
      <c r="C993" s="2">
        <v>98.824851989746094</v>
      </c>
      <c r="D993" s="2">
        <v>1470.900024414062</v>
      </c>
      <c r="E993" s="2">
        <v>1039.4599609375</v>
      </c>
      <c r="F993" s="2">
        <v>134.17999267578119</v>
      </c>
      <c r="G993" s="2">
        <v>253.66999816894531</v>
      </c>
      <c r="H993" s="2">
        <v>132.50297546386719</v>
      </c>
      <c r="I993" s="2">
        <v>119.39853668212891</v>
      </c>
      <c r="J993" s="2">
        <v>161.8399963378906</v>
      </c>
      <c r="K993" s="2">
        <v>1234.900024414062</v>
      </c>
      <c r="L993" s="2">
        <v>3857.297607421875</v>
      </c>
      <c r="M993" s="2">
        <v>2.380000114440918</v>
      </c>
      <c r="N993" s="3">
        <v>2467.699951171875</v>
      </c>
      <c r="O993" s="1">
        <f t="shared" si="199"/>
        <v>4.2725416431703911E-2</v>
      </c>
      <c r="P993" s="1">
        <f t="shared" si="200"/>
        <v>2.3719908619603158E-2</v>
      </c>
      <c r="Q993" s="1">
        <f t="shared" si="201"/>
        <v>6.7842808490198747E-2</v>
      </c>
      <c r="R993" s="1">
        <f t="shared" si="202"/>
        <v>6.1171554254300764E-2</v>
      </c>
      <c r="S993" s="1">
        <f t="shared" si="203"/>
        <v>7.3869515429938915E-2</v>
      </c>
      <c r="T993" s="1">
        <f t="shared" si="204"/>
        <v>2.9546648797965647E-2</v>
      </c>
      <c r="U993" s="1">
        <f t="shared" si="205"/>
        <v>2.7243913729026126E-2</v>
      </c>
      <c r="V993" s="1">
        <f t="shared" si="206"/>
        <v>1.0076493755551752E-2</v>
      </c>
      <c r="W993" s="1">
        <f t="shared" si="207"/>
        <v>3.4121382350738694E-2</v>
      </c>
      <c r="X993" s="1">
        <f t="shared" si="208"/>
        <v>2.2522211097047551E-2</v>
      </c>
      <c r="Y993" s="1">
        <f t="shared" si="209"/>
        <v>-1.0072027098835479E-2</v>
      </c>
      <c r="Z993" s="1">
        <f t="shared" si="210"/>
        <v>2.1459310030934819E-2</v>
      </c>
      <c r="AA993" s="24">
        <f t="shared" si="211"/>
        <v>2.1136890163697908E-2</v>
      </c>
    </row>
    <row r="994" spans="1:27" x14ac:dyDescent="0.2">
      <c r="A994" s="18">
        <v>43461</v>
      </c>
      <c r="B994" s="1">
        <v>153.4743347167969</v>
      </c>
      <c r="C994" s="2">
        <v>99.434165954589844</v>
      </c>
      <c r="D994" s="2">
        <v>1461.640014648438</v>
      </c>
      <c r="E994" s="2">
        <v>1043.880004882812</v>
      </c>
      <c r="F994" s="2">
        <v>134.52000427246091</v>
      </c>
      <c r="G994" s="2">
        <v>255.57000732421881</v>
      </c>
      <c r="H994" s="2">
        <v>130.58161926269531</v>
      </c>
      <c r="I994" s="2">
        <v>120.471549987793</v>
      </c>
      <c r="J994" s="2">
        <v>162.3699951171875</v>
      </c>
      <c r="K994" s="2">
        <v>1253.400024414062</v>
      </c>
      <c r="L994" s="2">
        <v>3654.83349609375</v>
      </c>
      <c r="M994" s="2">
        <v>2.348000049591064</v>
      </c>
      <c r="N994" s="3">
        <v>2488.830078125</v>
      </c>
      <c r="O994" s="1">
        <f t="shared" si="199"/>
        <v>-6.4897600158831947E-3</v>
      </c>
      <c r="P994" s="1">
        <f t="shared" si="200"/>
        <v>6.1655945096379394E-3</v>
      </c>
      <c r="Q994" s="1">
        <f t="shared" si="201"/>
        <v>-6.295471896067717E-3</v>
      </c>
      <c r="R994" s="1">
        <f t="shared" si="202"/>
        <v>4.2522503140240975E-3</v>
      </c>
      <c r="S994" s="1">
        <f t="shared" si="203"/>
        <v>2.533996238182068E-3</v>
      </c>
      <c r="T994" s="1">
        <f t="shared" si="204"/>
        <v>7.4900822682550938E-3</v>
      </c>
      <c r="U994" s="1">
        <f t="shared" si="205"/>
        <v>-1.4500475890790954E-2</v>
      </c>
      <c r="V994" s="1">
        <f t="shared" si="206"/>
        <v>8.9868212415429305E-3</v>
      </c>
      <c r="W994" s="1">
        <f t="shared" si="207"/>
        <v>3.274831878952611E-3</v>
      </c>
      <c r="X994" s="1">
        <f t="shared" si="208"/>
        <v>1.4980969822863122E-2</v>
      </c>
      <c r="Y994" s="1">
        <f t="shared" si="209"/>
        <v>-5.2488589664059448E-2</v>
      </c>
      <c r="Z994" s="1">
        <f t="shared" si="210"/>
        <v>-1.3445404752583823E-2</v>
      </c>
      <c r="AA994" s="24">
        <f t="shared" si="211"/>
        <v>8.5626807842220654E-3</v>
      </c>
    </row>
    <row r="995" spans="1:27" x14ac:dyDescent="0.2">
      <c r="A995" s="18">
        <v>43462</v>
      </c>
      <c r="B995" s="1">
        <v>153.552978515625</v>
      </c>
      <c r="C995" s="2">
        <v>98.657783508300781</v>
      </c>
      <c r="D995" s="2">
        <v>1478.02001953125</v>
      </c>
      <c r="E995" s="2">
        <v>1037.079956054688</v>
      </c>
      <c r="F995" s="2">
        <v>133.19999694824219</v>
      </c>
      <c r="G995" s="2">
        <v>256.07998657226562</v>
      </c>
      <c r="H995" s="2">
        <v>133.05049133300781</v>
      </c>
      <c r="I995" s="2">
        <v>120.5995178222656</v>
      </c>
      <c r="J995" s="2">
        <v>161.41999816894531</v>
      </c>
      <c r="K995" s="2">
        <v>1240.099975585938</v>
      </c>
      <c r="L995" s="2">
        <v>3923.918701171875</v>
      </c>
      <c r="M995" s="2">
        <v>2.3280000686645508</v>
      </c>
      <c r="N995" s="3">
        <v>2485.739990234375</v>
      </c>
      <c r="O995" s="1">
        <f t="shared" si="199"/>
        <v>5.1242312907384679E-4</v>
      </c>
      <c r="P995" s="1">
        <f t="shared" si="200"/>
        <v>-7.8080048123864154E-3</v>
      </c>
      <c r="Q995" s="1">
        <f t="shared" si="201"/>
        <v>1.1206593086295458E-2</v>
      </c>
      <c r="R995" s="1">
        <f t="shared" si="202"/>
        <v>-6.514205460700917E-3</v>
      </c>
      <c r="S995" s="1">
        <f t="shared" si="203"/>
        <v>-9.8127213967755811E-3</v>
      </c>
      <c r="T995" s="1">
        <f t="shared" si="204"/>
        <v>1.9954581266645732E-3</v>
      </c>
      <c r="U995" s="1">
        <f t="shared" si="205"/>
        <v>1.8906734992662155E-2</v>
      </c>
      <c r="V995" s="1">
        <f t="shared" si="206"/>
        <v>1.0622245209392922E-3</v>
      </c>
      <c r="W995" s="1">
        <f t="shared" si="207"/>
        <v>-5.8508158946272149E-3</v>
      </c>
      <c r="X995" s="1">
        <f t="shared" si="208"/>
        <v>-1.0611176455291305E-2</v>
      </c>
      <c r="Y995" s="1">
        <f t="shared" si="209"/>
        <v>7.3624477111124298E-2</v>
      </c>
      <c r="Z995" s="1">
        <f t="shared" si="210"/>
        <v>-8.5178792606910303E-3</v>
      </c>
      <c r="AA995" s="24">
        <f t="shared" si="211"/>
        <v>-1.2415825080966947E-3</v>
      </c>
    </row>
    <row r="996" spans="1:27" x14ac:dyDescent="0.2">
      <c r="A996" s="18">
        <v>43465</v>
      </c>
      <c r="B996" s="1">
        <v>155.037109375</v>
      </c>
      <c r="C996" s="2">
        <v>99.817420959472656</v>
      </c>
      <c r="D996" s="2">
        <v>1501.969970703125</v>
      </c>
      <c r="E996" s="2">
        <v>1035.609985351562</v>
      </c>
      <c r="F996" s="2">
        <v>131.0899963378906</v>
      </c>
      <c r="G996" s="2">
        <v>267.66000366210938</v>
      </c>
      <c r="H996" s="2">
        <v>132.9011535644531</v>
      </c>
      <c r="I996" s="2">
        <v>122.50926208496089</v>
      </c>
      <c r="J996" s="2">
        <v>165.71000671386719</v>
      </c>
      <c r="K996" s="2">
        <v>1253.900024414062</v>
      </c>
      <c r="L996" s="2">
        <v>3742.700439453125</v>
      </c>
      <c r="M996" s="2">
        <v>2.2999999523162842</v>
      </c>
      <c r="N996" s="3">
        <v>2506.85009765625</v>
      </c>
      <c r="O996" s="1">
        <f t="shared" si="199"/>
        <v>9.6652691059586626E-3</v>
      </c>
      <c r="P996" s="1">
        <f t="shared" si="200"/>
        <v>1.1754140524293355E-2</v>
      </c>
      <c r="Q996" s="1">
        <f t="shared" si="201"/>
        <v>1.6204077654828231E-2</v>
      </c>
      <c r="R996" s="1">
        <f t="shared" si="202"/>
        <v>-1.4174130881074998E-3</v>
      </c>
      <c r="S996" s="1">
        <f t="shared" si="203"/>
        <v>-1.5840845785991098E-2</v>
      </c>
      <c r="T996" s="1">
        <f t="shared" si="204"/>
        <v>4.5220312781357741E-2</v>
      </c>
      <c r="U996" s="1">
        <f t="shared" si="205"/>
        <v>-1.1224142583655672E-3</v>
      </c>
      <c r="V996" s="1">
        <f t="shared" si="206"/>
        <v>1.5835422041320157E-2</v>
      </c>
      <c r="W996" s="1">
        <f t="shared" si="207"/>
        <v>2.6576685624986052E-2</v>
      </c>
      <c r="X996" s="1">
        <f t="shared" si="208"/>
        <v>1.1128174421262793E-2</v>
      </c>
      <c r="Y996" s="1">
        <f t="shared" si="209"/>
        <v>-4.618298071889948E-2</v>
      </c>
      <c r="Z996" s="1">
        <f t="shared" si="210"/>
        <v>-1.2027541031959132E-2</v>
      </c>
      <c r="AA996" s="24">
        <f t="shared" si="211"/>
        <v>8.4924841314093502E-3</v>
      </c>
    </row>
    <row r="997" spans="1:27" x14ac:dyDescent="0.2">
      <c r="A997" s="18">
        <v>43467</v>
      </c>
      <c r="B997" s="1">
        <v>155.21400451660159</v>
      </c>
      <c r="C997" s="2">
        <v>99.375190734863281</v>
      </c>
      <c r="D997" s="2">
        <v>1539.130004882812</v>
      </c>
      <c r="E997" s="2">
        <v>1045.849975585938</v>
      </c>
      <c r="F997" s="2">
        <v>135.67999267578119</v>
      </c>
      <c r="G997" s="2">
        <v>267.66000366210938</v>
      </c>
      <c r="H997" s="2">
        <v>135.60896301269531</v>
      </c>
      <c r="I997" s="2">
        <v>119.861213684082</v>
      </c>
      <c r="J997" s="2">
        <v>164.08000183105469</v>
      </c>
      <c r="K997" s="2">
        <v>1255.5</v>
      </c>
      <c r="L997" s="2">
        <v>3943.409423828125</v>
      </c>
      <c r="M997" s="2">
        <v>2.3650000095367432</v>
      </c>
      <c r="N997" s="3">
        <v>2510.030029296875</v>
      </c>
      <c r="O997" s="1">
        <f t="shared" si="199"/>
        <v>1.1409858085893454E-3</v>
      </c>
      <c r="P997" s="1">
        <f t="shared" si="200"/>
        <v>-4.430391211859952E-3</v>
      </c>
      <c r="Q997" s="1">
        <f t="shared" si="201"/>
        <v>2.4740863602147112E-2</v>
      </c>
      <c r="R997" s="1">
        <f t="shared" si="202"/>
        <v>9.8878828702098076E-3</v>
      </c>
      <c r="S997" s="1">
        <f t="shared" si="203"/>
        <v>3.5014085484140756E-2</v>
      </c>
      <c r="T997" s="1">
        <f t="shared" si="204"/>
        <v>0</v>
      </c>
      <c r="U997" s="1">
        <f t="shared" si="205"/>
        <v>2.037461207534963E-2</v>
      </c>
      <c r="V997" s="1">
        <f t="shared" si="206"/>
        <v>-2.1615087347783168E-2</v>
      </c>
      <c r="W997" s="1">
        <f t="shared" si="207"/>
        <v>-9.8364903552689009E-3</v>
      </c>
      <c r="X997" s="1">
        <f t="shared" si="208"/>
        <v>1.2759993259316982E-3</v>
      </c>
      <c r="Y997" s="1">
        <f t="shared" si="209"/>
        <v>5.362678301988999E-2</v>
      </c>
      <c r="Z997" s="1">
        <f t="shared" si="210"/>
        <v>2.8260895029584177E-2</v>
      </c>
      <c r="AA997" s="24">
        <f t="shared" si="211"/>
        <v>1.2684969251244294E-3</v>
      </c>
    </row>
    <row r="998" spans="1:27" x14ac:dyDescent="0.2">
      <c r="A998" s="18">
        <v>43468</v>
      </c>
      <c r="B998" s="1">
        <v>139.7535400390625</v>
      </c>
      <c r="C998" s="2">
        <v>95.719375610351562</v>
      </c>
      <c r="D998" s="2">
        <v>1500.280029296875</v>
      </c>
      <c r="E998" s="2">
        <v>1016.059997558594</v>
      </c>
      <c r="F998" s="2">
        <v>131.74000549316409</v>
      </c>
      <c r="G998" s="2">
        <v>271.20001220703119</v>
      </c>
      <c r="H998" s="2">
        <v>127.41587066650391</v>
      </c>
      <c r="I998" s="2">
        <v>117.5774002075195</v>
      </c>
      <c r="J998" s="2">
        <v>163.72999572753909</v>
      </c>
      <c r="K998" s="2">
        <v>1257</v>
      </c>
      <c r="L998" s="2">
        <v>3836.7412109375</v>
      </c>
      <c r="M998" s="2">
        <v>2.3550000190734859</v>
      </c>
      <c r="N998" s="3">
        <v>2447.889892578125</v>
      </c>
      <c r="O998" s="1">
        <f t="shared" si="199"/>
        <v>-9.9607406726533121E-2</v>
      </c>
      <c r="P998" s="1">
        <f t="shared" si="200"/>
        <v>-3.6788006115787697E-2</v>
      </c>
      <c r="Q998" s="1">
        <f t="shared" si="201"/>
        <v>-2.524151661177898E-2</v>
      </c>
      <c r="R998" s="1">
        <f t="shared" si="202"/>
        <v>-2.8483987878523576E-2</v>
      </c>
      <c r="S998" s="1">
        <f t="shared" si="203"/>
        <v>-2.9038822194161207E-2</v>
      </c>
      <c r="T998" s="1">
        <f t="shared" si="204"/>
        <v>1.3225765883911E-2</v>
      </c>
      <c r="U998" s="1">
        <f t="shared" si="205"/>
        <v>-6.0417041500600455E-2</v>
      </c>
      <c r="V998" s="1">
        <f t="shared" si="206"/>
        <v>-1.9053815712077982E-2</v>
      </c>
      <c r="W998" s="1">
        <f t="shared" si="207"/>
        <v>-2.1331429766558996E-3</v>
      </c>
      <c r="X998" s="1">
        <f t="shared" si="208"/>
        <v>1.1947431302270495E-3</v>
      </c>
      <c r="Y998" s="1">
        <f t="shared" si="209"/>
        <v>-2.7049743363212642E-2</v>
      </c>
      <c r="Z998" s="1">
        <f t="shared" si="210"/>
        <v>-4.2283257602252489E-3</v>
      </c>
      <c r="AA998" s="24">
        <f t="shared" si="211"/>
        <v>-2.475673039503723E-2</v>
      </c>
    </row>
    <row r="999" spans="1:27" x14ac:dyDescent="0.2">
      <c r="A999" s="18">
        <v>43469</v>
      </c>
      <c r="B999" s="1">
        <v>145.7195129394531</v>
      </c>
      <c r="C999" s="2">
        <v>100.1712112426758</v>
      </c>
      <c r="D999" s="2">
        <v>1575.390014648438</v>
      </c>
      <c r="E999" s="2">
        <v>1070.7099609375</v>
      </c>
      <c r="F999" s="2">
        <v>137.94999694824219</v>
      </c>
      <c r="G999" s="2">
        <v>297.57000732421881</v>
      </c>
      <c r="H999" s="2">
        <v>135.5791015625</v>
      </c>
      <c r="I999" s="2">
        <v>121.46579742431641</v>
      </c>
      <c r="J999" s="2">
        <v>172.69999694824219</v>
      </c>
      <c r="K999" s="2">
        <v>1291.099975585938</v>
      </c>
      <c r="L999" s="2">
        <v>3857.717529296875</v>
      </c>
      <c r="M999" s="2">
        <v>2.3580000400543208</v>
      </c>
      <c r="N999" s="3">
        <v>2531.93994140625</v>
      </c>
      <c r="O999" s="1">
        <f t="shared" si="199"/>
        <v>4.2689243497681995E-2</v>
      </c>
      <c r="P999" s="1">
        <f t="shared" si="200"/>
        <v>4.6509242292244846E-2</v>
      </c>
      <c r="Q999" s="1">
        <f t="shared" si="201"/>
        <v>5.0063977314131369E-2</v>
      </c>
      <c r="R999" s="1">
        <f t="shared" si="202"/>
        <v>5.3786157815699731E-2</v>
      </c>
      <c r="S999" s="1">
        <f t="shared" si="203"/>
        <v>4.7138235889935043E-2</v>
      </c>
      <c r="T999" s="1">
        <f t="shared" si="204"/>
        <v>9.7234490893226999E-2</v>
      </c>
      <c r="U999" s="1">
        <f t="shared" si="205"/>
        <v>6.4067614601656553E-2</v>
      </c>
      <c r="V999" s="1">
        <f t="shared" si="206"/>
        <v>3.307095759843337E-2</v>
      </c>
      <c r="W999" s="1">
        <f t="shared" si="207"/>
        <v>5.4785326175845972E-2</v>
      </c>
      <c r="X999" s="1">
        <f t="shared" si="208"/>
        <v>2.712806331419082E-2</v>
      </c>
      <c r="Y999" s="1">
        <f t="shared" si="209"/>
        <v>5.4672226262164614E-3</v>
      </c>
      <c r="Z999" s="1">
        <f t="shared" si="210"/>
        <v>1.2738942490604366E-3</v>
      </c>
      <c r="AA999" s="24">
        <f t="shared" si="211"/>
        <v>3.4335714642623527E-2</v>
      </c>
    </row>
    <row r="1000" spans="1:27" x14ac:dyDescent="0.2">
      <c r="A1000" s="18">
        <v>43472</v>
      </c>
      <c r="B1000" s="1">
        <v>145.39520263671881</v>
      </c>
      <c r="C1000" s="2">
        <v>100.29896545410161</v>
      </c>
      <c r="D1000" s="2">
        <v>1629.510009765625</v>
      </c>
      <c r="E1000" s="2">
        <v>1068.390014648438</v>
      </c>
      <c r="F1000" s="2">
        <v>138.05000305175781</v>
      </c>
      <c r="G1000" s="2">
        <v>315.33999633789062</v>
      </c>
      <c r="H1000" s="2">
        <v>142.7567443847656</v>
      </c>
      <c r="I1000" s="2">
        <v>122.4994201660156</v>
      </c>
      <c r="J1000" s="2">
        <v>175.8500061035156</v>
      </c>
      <c r="K1000" s="2">
        <v>1296.900024414062</v>
      </c>
      <c r="L1000" s="2">
        <v>4025.248291015625</v>
      </c>
      <c r="M1000" s="2">
        <v>2.3529999256134029</v>
      </c>
      <c r="N1000" s="3">
        <v>2549.68994140625</v>
      </c>
      <c r="O1000" s="1">
        <f t="shared" si="199"/>
        <v>-2.2255791018808146E-3</v>
      </c>
      <c r="P1000" s="1">
        <f t="shared" si="200"/>
        <v>1.2753585570239867E-3</v>
      </c>
      <c r="Q1000" s="1">
        <f t="shared" si="201"/>
        <v>3.4353394787299374E-2</v>
      </c>
      <c r="R1000" s="1">
        <f t="shared" si="202"/>
        <v>-2.1667364400259626E-3</v>
      </c>
      <c r="S1000" s="1">
        <f t="shared" si="203"/>
        <v>7.2494458664729144E-4</v>
      </c>
      <c r="T1000" s="1">
        <f t="shared" si="204"/>
        <v>5.9717002978429967E-2</v>
      </c>
      <c r="U1000" s="1">
        <f t="shared" si="205"/>
        <v>5.2940628308831172E-2</v>
      </c>
      <c r="V1000" s="1">
        <f t="shared" si="206"/>
        <v>8.5095785284183822E-3</v>
      </c>
      <c r="W1000" s="1">
        <f t="shared" si="207"/>
        <v>1.8239775396275526E-2</v>
      </c>
      <c r="X1000" s="1">
        <f t="shared" si="208"/>
        <v>4.4923312971885121E-3</v>
      </c>
      <c r="Y1000" s="1">
        <f t="shared" si="209"/>
        <v>4.342743097348678E-2</v>
      </c>
      <c r="Z1000" s="1">
        <f t="shared" si="210"/>
        <v>-2.1204895487629827E-3</v>
      </c>
      <c r="AA1000" s="24">
        <f t="shared" si="211"/>
        <v>7.010434848680358E-3</v>
      </c>
    </row>
    <row r="1001" spans="1:27" x14ac:dyDescent="0.2">
      <c r="A1001" s="18">
        <v>43473</v>
      </c>
      <c r="B1001" s="1">
        <v>148.1668701171875</v>
      </c>
      <c r="C1001" s="2">
        <v>101.0261993408203</v>
      </c>
      <c r="D1001" s="2">
        <v>1656.579956054688</v>
      </c>
      <c r="E1001" s="2">
        <v>1076.280029296875</v>
      </c>
      <c r="F1001" s="2">
        <v>142.5299987792969</v>
      </c>
      <c r="G1001" s="2">
        <v>320.26998901367188</v>
      </c>
      <c r="H1001" s="2">
        <v>139.20277404785159</v>
      </c>
      <c r="I1001" s="2">
        <v>124.2221374511719</v>
      </c>
      <c r="J1001" s="2">
        <v>178.19000244140619</v>
      </c>
      <c r="K1001" s="2">
        <v>1318.099975585938</v>
      </c>
      <c r="L1001" s="2">
        <v>4030.847900390625</v>
      </c>
      <c r="M1001" s="2">
        <v>2.4000000953674321</v>
      </c>
      <c r="N1001" s="3">
        <v>2574.409912109375</v>
      </c>
      <c r="O1001" s="1">
        <f t="shared" si="199"/>
        <v>1.9062991283102404E-2</v>
      </c>
      <c r="P1001" s="1">
        <f t="shared" si="200"/>
        <v>7.25066189293333E-3</v>
      </c>
      <c r="Q1001" s="1">
        <f t="shared" si="201"/>
        <v>1.6612322800616974E-2</v>
      </c>
      <c r="R1001" s="1">
        <f t="shared" si="202"/>
        <v>7.3849573098390131E-3</v>
      </c>
      <c r="S1001" s="1">
        <f t="shared" si="203"/>
        <v>3.2451978475215526E-2</v>
      </c>
      <c r="T1001" s="1">
        <f t="shared" si="204"/>
        <v>1.5633895899772599E-2</v>
      </c>
      <c r="U1001" s="1">
        <f t="shared" si="205"/>
        <v>-2.4895288500942248E-2</v>
      </c>
      <c r="V1001" s="1">
        <f t="shared" si="206"/>
        <v>1.4063064811422166E-2</v>
      </c>
      <c r="W1001" s="1">
        <f t="shared" si="207"/>
        <v>1.3306774277352718E-2</v>
      </c>
      <c r="X1001" s="1">
        <f t="shared" si="208"/>
        <v>1.6346634877622224E-2</v>
      </c>
      <c r="Y1001" s="1">
        <f t="shared" si="209"/>
        <v>1.3911214837352137E-3</v>
      </c>
      <c r="Z1001" s="1">
        <f t="shared" si="210"/>
        <v>1.9974573412609331E-2</v>
      </c>
      <c r="AA1001" s="24">
        <f t="shared" si="211"/>
        <v>9.6952850233589238E-3</v>
      </c>
    </row>
    <row r="1002" spans="1:27" x14ac:dyDescent="0.2">
      <c r="A1002" s="18">
        <v>43474</v>
      </c>
      <c r="B1002" s="1">
        <v>150.6829833984375</v>
      </c>
      <c r="C1002" s="2">
        <v>102.4708251953125</v>
      </c>
      <c r="D1002" s="2">
        <v>1659.420043945312</v>
      </c>
      <c r="E1002" s="2">
        <v>1074.660034179688</v>
      </c>
      <c r="F1002" s="2">
        <v>144.22999572753909</v>
      </c>
      <c r="G1002" s="2">
        <v>319.95999145507812</v>
      </c>
      <c r="H1002" s="2">
        <v>141.94044494628909</v>
      </c>
      <c r="I1002" s="2">
        <v>126.2992324829102</v>
      </c>
      <c r="J1002" s="2">
        <v>182.30000305175781</v>
      </c>
      <c r="K1002" s="2">
        <v>1326.099975585938</v>
      </c>
      <c r="L1002" s="2">
        <v>4035.29638671875</v>
      </c>
      <c r="M1002" s="2">
        <v>2.3900001049041748</v>
      </c>
      <c r="N1002" s="3">
        <v>2584.9599609375</v>
      </c>
      <c r="O1002" s="1">
        <f t="shared" si="199"/>
        <v>1.6981618625405037E-2</v>
      </c>
      <c r="P1002" s="1">
        <f t="shared" si="200"/>
        <v>1.4299516995770922E-2</v>
      </c>
      <c r="Q1002" s="1">
        <f t="shared" si="201"/>
        <v>1.7144285008663385E-3</v>
      </c>
      <c r="R1002" s="1">
        <f t="shared" si="202"/>
        <v>-1.5051799467517002E-3</v>
      </c>
      <c r="S1002" s="1">
        <f t="shared" si="203"/>
        <v>1.1927292238840037E-2</v>
      </c>
      <c r="T1002" s="1">
        <f t="shared" si="204"/>
        <v>-9.6792571651327375E-4</v>
      </c>
      <c r="U1002" s="1">
        <f t="shared" si="205"/>
        <v>1.9666784064924059E-2</v>
      </c>
      <c r="V1002" s="1">
        <f t="shared" si="206"/>
        <v>1.6720812202694058E-2</v>
      </c>
      <c r="W1002" s="1">
        <f t="shared" si="207"/>
        <v>2.3065270520455261E-2</v>
      </c>
      <c r="X1002" s="1">
        <f t="shared" si="208"/>
        <v>6.0693423474527108E-3</v>
      </c>
      <c r="Y1002" s="1">
        <f t="shared" si="209"/>
        <v>1.1036105648376537E-3</v>
      </c>
      <c r="Z1002" s="1">
        <f t="shared" si="210"/>
        <v>-4.1666625274555669E-3</v>
      </c>
      <c r="AA1002" s="24">
        <f t="shared" si="211"/>
        <v>4.0980454505321617E-3</v>
      </c>
    </row>
    <row r="1003" spans="1:27" x14ac:dyDescent="0.2">
      <c r="A1003" s="18">
        <v>43475</v>
      </c>
      <c r="B1003" s="1">
        <v>151.16462707519531</v>
      </c>
      <c r="C1003" s="2">
        <v>101.81240081787109</v>
      </c>
      <c r="D1003" s="2">
        <v>1656.219970703125</v>
      </c>
      <c r="E1003" s="2">
        <v>1070.329956054688</v>
      </c>
      <c r="F1003" s="2">
        <v>144.19999694824219</v>
      </c>
      <c r="G1003" s="2">
        <v>324.66000366210938</v>
      </c>
      <c r="H1003" s="2">
        <v>144.57855224609381</v>
      </c>
      <c r="I1003" s="2">
        <v>127.72662353515619</v>
      </c>
      <c r="J1003" s="2">
        <v>186.0299987792969</v>
      </c>
      <c r="K1003" s="2">
        <v>1270.699951171875</v>
      </c>
      <c r="L1003" s="2">
        <v>3678.924560546875</v>
      </c>
      <c r="M1003" s="2">
        <v>2.375</v>
      </c>
      <c r="N1003" s="3">
        <v>2596.639892578125</v>
      </c>
      <c r="O1003" s="1">
        <f t="shared" si="199"/>
        <v>3.1964039063669958E-3</v>
      </c>
      <c r="P1003" s="1">
        <f t="shared" si="200"/>
        <v>-6.425481362001606E-3</v>
      </c>
      <c r="Q1003" s="1">
        <f t="shared" si="201"/>
        <v>-1.9284287024633473E-3</v>
      </c>
      <c r="R1003" s="1">
        <f t="shared" si="202"/>
        <v>-4.0292538917251486E-3</v>
      </c>
      <c r="S1003" s="1">
        <f t="shared" si="203"/>
        <v>-2.0799265191395744E-4</v>
      </c>
      <c r="T1003" s="1">
        <f t="shared" si="204"/>
        <v>1.4689374711060132E-2</v>
      </c>
      <c r="U1003" s="1">
        <f t="shared" si="205"/>
        <v>1.8586015429238545E-2</v>
      </c>
      <c r="V1003" s="1">
        <f t="shared" si="206"/>
        <v>1.1301660542071268E-2</v>
      </c>
      <c r="W1003" s="1">
        <f t="shared" si="207"/>
        <v>2.046075515687229E-2</v>
      </c>
      <c r="X1003" s="1">
        <f t="shared" si="208"/>
        <v>-4.1776657442124221E-2</v>
      </c>
      <c r="Y1003" s="1">
        <f t="shared" si="209"/>
        <v>-8.8313668196663531E-2</v>
      </c>
      <c r="Z1003" s="1">
        <f t="shared" si="210"/>
        <v>-6.276194245094513E-3</v>
      </c>
      <c r="AA1003" s="24">
        <f t="shared" si="211"/>
        <v>4.5184187829312439E-3</v>
      </c>
    </row>
    <row r="1004" spans="1:27" x14ac:dyDescent="0.2">
      <c r="A1004" s="18">
        <v>43476</v>
      </c>
      <c r="B1004" s="1">
        <v>149.68046569824219</v>
      </c>
      <c r="C1004" s="2">
        <v>101.0261993408203</v>
      </c>
      <c r="D1004" s="2">
        <v>1640.56005859375</v>
      </c>
      <c r="E1004" s="2">
        <v>1057.18994140625</v>
      </c>
      <c r="F1004" s="2">
        <v>143.80000305175781</v>
      </c>
      <c r="G1004" s="2">
        <v>337.58999633789062</v>
      </c>
      <c r="H1004" s="2">
        <v>148.1623840332031</v>
      </c>
      <c r="I1004" s="2">
        <v>127.1261367797852</v>
      </c>
      <c r="J1004" s="2">
        <v>188.1600036621094</v>
      </c>
      <c r="K1004" s="2">
        <v>1276.199951171875</v>
      </c>
      <c r="L1004" s="2">
        <v>3687.365478515625</v>
      </c>
      <c r="M1004" s="2">
        <v>2.369999885559082</v>
      </c>
      <c r="N1004" s="3">
        <v>2596.260009765625</v>
      </c>
      <c r="O1004" s="1">
        <f t="shared" si="199"/>
        <v>-9.8181790652309697E-3</v>
      </c>
      <c r="P1004" s="1">
        <f t="shared" si="200"/>
        <v>-7.7220600902753178E-3</v>
      </c>
      <c r="Q1004" s="1">
        <f t="shared" si="201"/>
        <v>-9.455212705065219E-3</v>
      </c>
      <c r="R1004" s="1">
        <f t="shared" si="202"/>
        <v>-1.2276601784437569E-2</v>
      </c>
      <c r="S1004" s="1">
        <f t="shared" si="203"/>
        <v>-2.7738828359888945E-3</v>
      </c>
      <c r="T1004" s="1">
        <f t="shared" si="204"/>
        <v>3.9826256791514636E-2</v>
      </c>
      <c r="U1004" s="1">
        <f t="shared" si="205"/>
        <v>2.4788128885182781E-2</v>
      </c>
      <c r="V1004" s="1">
        <f t="shared" si="206"/>
        <v>-4.7013436881913062E-3</v>
      </c>
      <c r="W1004" s="1">
        <f t="shared" si="207"/>
        <v>1.1449792489325983E-2</v>
      </c>
      <c r="X1004" s="1">
        <f t="shared" si="208"/>
        <v>4.3283231379112053E-3</v>
      </c>
      <c r="Y1004" s="1">
        <f t="shared" si="209"/>
        <v>2.2943982214995717E-3</v>
      </c>
      <c r="Z1004" s="1">
        <f t="shared" si="210"/>
        <v>-2.1053113435444137E-3</v>
      </c>
      <c r="AA1004" s="24">
        <f t="shared" si="211"/>
        <v>-1.4629784190933748E-4</v>
      </c>
    </row>
    <row r="1005" spans="1:27" x14ac:dyDescent="0.2">
      <c r="A1005" s="18">
        <v>43479</v>
      </c>
      <c r="B1005" s="1">
        <v>147.4297180175781</v>
      </c>
      <c r="C1005" s="2">
        <v>100.2891464233398</v>
      </c>
      <c r="D1005" s="2">
        <v>1617.2099609375</v>
      </c>
      <c r="E1005" s="2">
        <v>1044.68994140625</v>
      </c>
      <c r="F1005" s="2">
        <v>145.38999938964841</v>
      </c>
      <c r="G1005" s="2">
        <v>332.94000244140619</v>
      </c>
      <c r="H1005" s="2">
        <v>149.7651672363281</v>
      </c>
      <c r="I1005" s="2">
        <v>127.24424743652339</v>
      </c>
      <c r="J1005" s="2">
        <v>183.9100036621094</v>
      </c>
      <c r="K1005" s="2">
        <v>1279.5</v>
      </c>
      <c r="L1005" s="2">
        <v>3706.05224609375</v>
      </c>
      <c r="M1005" s="2">
        <v>2.3599998950958252</v>
      </c>
      <c r="N1005" s="3">
        <v>2582.610107421875</v>
      </c>
      <c r="O1005" s="1">
        <f t="shared" si="199"/>
        <v>-1.5037016822232685E-2</v>
      </c>
      <c r="P1005" s="1">
        <f t="shared" si="200"/>
        <v>-7.2956611481936884E-3</v>
      </c>
      <c r="Q1005" s="1">
        <f t="shared" si="201"/>
        <v>-1.4233003865926852E-2</v>
      </c>
      <c r="R1005" s="1">
        <f t="shared" si="202"/>
        <v>-1.1823797702211203E-2</v>
      </c>
      <c r="S1005" s="1">
        <f t="shared" si="203"/>
        <v>1.1056997942610058E-2</v>
      </c>
      <c r="T1005" s="1">
        <f t="shared" si="204"/>
        <v>-1.3774086752944781E-2</v>
      </c>
      <c r="U1005" s="1">
        <f t="shared" si="205"/>
        <v>1.0817747119713061E-2</v>
      </c>
      <c r="V1005" s="1">
        <f t="shared" si="206"/>
        <v>9.2908240374511841E-4</v>
      </c>
      <c r="W1005" s="1">
        <f t="shared" si="207"/>
        <v>-2.2587159424337533E-2</v>
      </c>
      <c r="X1005" s="1">
        <f t="shared" si="208"/>
        <v>2.5858399579898883E-3</v>
      </c>
      <c r="Y1005" s="1">
        <f t="shared" si="209"/>
        <v>5.067782862046899E-3</v>
      </c>
      <c r="Z1005" s="1">
        <f t="shared" si="210"/>
        <v>-4.2194054625018795E-3</v>
      </c>
      <c r="AA1005" s="24">
        <f t="shared" si="211"/>
        <v>-5.2575251678980139E-3</v>
      </c>
    </row>
    <row r="1006" spans="1:27" x14ac:dyDescent="0.2">
      <c r="A1006" s="18">
        <v>43480</v>
      </c>
      <c r="B1006" s="1">
        <v>150.44712829589841</v>
      </c>
      <c r="C1006" s="2">
        <v>103.1980667114258</v>
      </c>
      <c r="D1006" s="2">
        <v>1674.56005859375</v>
      </c>
      <c r="E1006" s="2">
        <v>1077.150024414062</v>
      </c>
      <c r="F1006" s="2">
        <v>148.94999694824219</v>
      </c>
      <c r="G1006" s="2">
        <v>354.6400146484375</v>
      </c>
      <c r="H1006" s="2">
        <v>149.1977233886719</v>
      </c>
      <c r="I1006" s="2">
        <v>129.43949890136719</v>
      </c>
      <c r="J1006" s="2">
        <v>186.67999267578119</v>
      </c>
      <c r="K1006" s="2">
        <v>1274.599975585938</v>
      </c>
      <c r="L1006" s="2">
        <v>3630.67529296875</v>
      </c>
      <c r="M1006" s="2">
        <v>2.3829998970031738</v>
      </c>
      <c r="N1006" s="3">
        <v>2610.300048828125</v>
      </c>
      <c r="O1006" s="1">
        <f t="shared" si="199"/>
        <v>2.0466771007189744E-2</v>
      </c>
      <c r="P1006" s="1">
        <f t="shared" si="200"/>
        <v>2.900533499215241E-2</v>
      </c>
      <c r="Q1006" s="1">
        <f t="shared" si="201"/>
        <v>3.5462369785926873E-2</v>
      </c>
      <c r="R1006" s="1">
        <f t="shared" si="202"/>
        <v>3.1071499515078926E-2</v>
      </c>
      <c r="S1006" s="1">
        <f t="shared" si="203"/>
        <v>2.4485848913534225E-2</v>
      </c>
      <c r="T1006" s="1">
        <f t="shared" si="204"/>
        <v>6.5176944938751369E-2</v>
      </c>
      <c r="U1006" s="1">
        <f t="shared" si="205"/>
        <v>-3.7888906888526863E-3</v>
      </c>
      <c r="V1006" s="1">
        <f t="shared" si="206"/>
        <v>1.7252264908391268E-2</v>
      </c>
      <c r="W1006" s="1">
        <f t="shared" si="207"/>
        <v>1.5061654931838087E-2</v>
      </c>
      <c r="X1006" s="1">
        <f t="shared" si="208"/>
        <v>-3.8296400266213393E-3</v>
      </c>
      <c r="Y1006" s="1">
        <f t="shared" si="209"/>
        <v>-2.0338880328643172E-2</v>
      </c>
      <c r="Z1006" s="1">
        <f t="shared" si="210"/>
        <v>9.7457639532712026E-3</v>
      </c>
      <c r="AA1006" s="24">
        <f t="shared" si="211"/>
        <v>1.0721688622945758E-2</v>
      </c>
    </row>
    <row r="1007" spans="1:27" x14ac:dyDescent="0.2">
      <c r="A1007" s="18">
        <v>43481</v>
      </c>
      <c r="B1007" s="1">
        <v>152.28507995605469</v>
      </c>
      <c r="C1007" s="2">
        <v>103.5616836547852</v>
      </c>
      <c r="D1007" s="2">
        <v>1683.780029296875</v>
      </c>
      <c r="E1007" s="2">
        <v>1080.969970703125</v>
      </c>
      <c r="F1007" s="2">
        <v>147.53999328613281</v>
      </c>
      <c r="G1007" s="2">
        <v>351.3900146484375</v>
      </c>
      <c r="H1007" s="2">
        <v>148.17236328125</v>
      </c>
      <c r="I1007" s="2">
        <v>130.24668884277341</v>
      </c>
      <c r="J1007" s="2">
        <v>186.1499938964844</v>
      </c>
      <c r="K1007" s="2">
        <v>1316</v>
      </c>
      <c r="L1007" s="2">
        <v>3655.0068359375</v>
      </c>
      <c r="M1007" s="2">
        <v>2.3629999160766602</v>
      </c>
      <c r="N1007" s="3">
        <v>2616.10009765625</v>
      </c>
      <c r="O1007" s="1">
        <f t="shared" si="199"/>
        <v>1.2216595165189137E-2</v>
      </c>
      <c r="P1007" s="1">
        <f t="shared" si="200"/>
        <v>3.5234860007231639E-3</v>
      </c>
      <c r="Q1007" s="1">
        <f t="shared" si="201"/>
        <v>5.5059062562783367E-3</v>
      </c>
      <c r="R1007" s="1">
        <f t="shared" si="202"/>
        <v>3.5463456366171542E-3</v>
      </c>
      <c r="S1007" s="1">
        <f t="shared" si="203"/>
        <v>-9.4662886270439062E-3</v>
      </c>
      <c r="T1007" s="1">
        <f t="shared" si="204"/>
        <v>-9.1642224953712992E-3</v>
      </c>
      <c r="U1007" s="1">
        <f t="shared" si="205"/>
        <v>-6.8724916448674733E-3</v>
      </c>
      <c r="V1007" s="1">
        <f t="shared" si="206"/>
        <v>6.2360403760624017E-3</v>
      </c>
      <c r="W1007" s="1">
        <f t="shared" si="207"/>
        <v>-2.8390764950225744E-3</v>
      </c>
      <c r="X1007" s="1">
        <f t="shared" si="208"/>
        <v>3.2480798059822957E-2</v>
      </c>
      <c r="Y1007" s="1">
        <f t="shared" si="209"/>
        <v>6.7016576822143126E-3</v>
      </c>
      <c r="Z1007" s="1">
        <f t="shared" si="210"/>
        <v>-8.3927745660691278E-3</v>
      </c>
      <c r="AA1007" s="24">
        <f t="shared" si="211"/>
        <v>2.2219854881162515E-3</v>
      </c>
    </row>
    <row r="1008" spans="1:27" x14ac:dyDescent="0.2">
      <c r="A1008" s="18">
        <v>43482</v>
      </c>
      <c r="B1008" s="1">
        <v>153.1893005371094</v>
      </c>
      <c r="C1008" s="2">
        <v>104.28891754150391</v>
      </c>
      <c r="D1008" s="2">
        <v>1693.219970703125</v>
      </c>
      <c r="E1008" s="2">
        <v>1089.900024414062</v>
      </c>
      <c r="F1008" s="2">
        <v>148.30000305175781</v>
      </c>
      <c r="G1008" s="2">
        <v>353.19000244140619</v>
      </c>
      <c r="H1008" s="2">
        <v>151.0394592285156</v>
      </c>
      <c r="I1008" s="2">
        <v>131.9693908691406</v>
      </c>
      <c r="J1008" s="2">
        <v>190.52000427246091</v>
      </c>
      <c r="K1008" s="2">
        <v>1345.699951171875</v>
      </c>
      <c r="L1008" s="2">
        <v>3678.56396484375</v>
      </c>
      <c r="M1008" s="2">
        <v>2.3550000190734859</v>
      </c>
      <c r="N1008" s="3">
        <v>2635.9599609375</v>
      </c>
      <c r="O1008" s="1">
        <f t="shared" si="199"/>
        <v>5.9376833325737177E-3</v>
      </c>
      <c r="P1008" s="1">
        <f t="shared" si="200"/>
        <v>7.0222292749013704E-3</v>
      </c>
      <c r="Q1008" s="1">
        <f t="shared" si="201"/>
        <v>5.6063982479896968E-3</v>
      </c>
      <c r="R1008" s="1">
        <f t="shared" si="202"/>
        <v>8.2611487395236605E-3</v>
      </c>
      <c r="S1008" s="1">
        <f t="shared" si="203"/>
        <v>5.151211876166073E-3</v>
      </c>
      <c r="T1008" s="1">
        <f t="shared" si="204"/>
        <v>5.1224784937886625E-3</v>
      </c>
      <c r="U1008" s="1">
        <f t="shared" si="205"/>
        <v>1.9349734888303605E-2</v>
      </c>
      <c r="V1008" s="1">
        <f t="shared" si="206"/>
        <v>1.3226455441387452E-2</v>
      </c>
      <c r="W1008" s="1">
        <f t="shared" si="207"/>
        <v>2.3475748156116527E-2</v>
      </c>
      <c r="X1008" s="1">
        <f t="shared" si="208"/>
        <v>2.2568351954312282E-2</v>
      </c>
      <c r="Y1008" s="1">
        <f t="shared" si="209"/>
        <v>6.4451668529390549E-3</v>
      </c>
      <c r="Z1008" s="1">
        <f t="shared" si="210"/>
        <v>-3.3854834055417893E-3</v>
      </c>
      <c r="AA1008" s="24">
        <f t="shared" si="211"/>
        <v>7.5914003822110665E-3</v>
      </c>
    </row>
    <row r="1009" spans="1:27" x14ac:dyDescent="0.2">
      <c r="A1009" s="18">
        <v>43483</v>
      </c>
      <c r="B1009" s="1">
        <v>154.13285827636719</v>
      </c>
      <c r="C1009" s="2">
        <v>105.8514785766602</v>
      </c>
      <c r="D1009" s="2">
        <v>1696.199951171875</v>
      </c>
      <c r="E1009" s="2">
        <v>1098.260009765625</v>
      </c>
      <c r="F1009" s="2">
        <v>150.03999328613281</v>
      </c>
      <c r="G1009" s="2">
        <v>339.10000610351562</v>
      </c>
      <c r="H1009" s="2">
        <v>156.22605895996091</v>
      </c>
      <c r="I1009" s="2">
        <v>132.44190979003909</v>
      </c>
      <c r="J1009" s="2">
        <v>194.69999694824219</v>
      </c>
      <c r="K1009" s="2">
        <v>1374.099975585938</v>
      </c>
      <c r="L1009" s="2">
        <v>3657.83935546875</v>
      </c>
      <c r="M1009" s="2">
        <v>2.348000049591064</v>
      </c>
      <c r="N1009" s="3">
        <v>2670.7099609375</v>
      </c>
      <c r="O1009" s="1">
        <f t="shared" si="199"/>
        <v>6.1594232492054868E-3</v>
      </c>
      <c r="P1009" s="1">
        <f t="shared" si="200"/>
        <v>1.4983001760800141E-2</v>
      </c>
      <c r="Q1009" s="1">
        <f t="shared" si="201"/>
        <v>1.7599488077810754E-3</v>
      </c>
      <c r="R1009" s="1">
        <f t="shared" si="202"/>
        <v>7.6704148676915995E-3</v>
      </c>
      <c r="S1009" s="1">
        <f t="shared" si="203"/>
        <v>1.1732907610040533E-2</v>
      </c>
      <c r="T1009" s="1">
        <f t="shared" si="204"/>
        <v>-3.9893531075325561E-2</v>
      </c>
      <c r="U1009" s="1">
        <f t="shared" si="205"/>
        <v>3.4339369049237956E-2</v>
      </c>
      <c r="V1009" s="1">
        <f t="shared" si="206"/>
        <v>3.5805190717825841E-3</v>
      </c>
      <c r="W1009" s="1">
        <f t="shared" si="207"/>
        <v>2.1939914875308997E-2</v>
      </c>
      <c r="X1009" s="1">
        <f t="shared" si="208"/>
        <v>2.1104276915022036E-2</v>
      </c>
      <c r="Y1009" s="1">
        <f t="shared" si="209"/>
        <v>-5.6338858242146461E-3</v>
      </c>
      <c r="Z1009" s="1">
        <f t="shared" si="210"/>
        <v>-2.9723861680374108E-3</v>
      </c>
      <c r="AA1009" s="24">
        <f t="shared" si="211"/>
        <v>1.318305304897005E-2</v>
      </c>
    </row>
    <row r="1010" spans="1:27" x14ac:dyDescent="0.2">
      <c r="A1010" s="18">
        <v>43487</v>
      </c>
      <c r="B1010" s="1">
        <v>150.67317199707031</v>
      </c>
      <c r="C1010" s="2">
        <v>103.85650634765619</v>
      </c>
      <c r="D1010" s="2">
        <v>1632.170043945312</v>
      </c>
      <c r="E1010" s="2">
        <v>1070.52001953125</v>
      </c>
      <c r="F1010" s="2">
        <v>147.57000732421881</v>
      </c>
      <c r="G1010" s="2">
        <v>325.16000366210938</v>
      </c>
      <c r="H1010" s="2">
        <v>148.10267639160159</v>
      </c>
      <c r="I1010" s="2">
        <v>130.89642333984381</v>
      </c>
      <c r="J1010" s="2">
        <v>193.8800048828125</v>
      </c>
      <c r="K1010" s="2">
        <v>1345.5</v>
      </c>
      <c r="L1010" s="2">
        <v>3604.5771484375</v>
      </c>
      <c r="M1010" s="2">
        <v>2.345000028610229</v>
      </c>
      <c r="N1010" s="3">
        <v>2632.89990234375</v>
      </c>
      <c r="O1010" s="1">
        <f t="shared" si="199"/>
        <v>-2.2446130682229337E-2</v>
      </c>
      <c r="P1010" s="1">
        <f t="shared" si="200"/>
        <v>-1.8846899975603071E-2</v>
      </c>
      <c r="Q1010" s="1">
        <f t="shared" si="201"/>
        <v>-3.7749032584469711E-2</v>
      </c>
      <c r="R1010" s="1">
        <f t="shared" si="202"/>
        <v>-2.5258126479807741E-2</v>
      </c>
      <c r="S1010" s="1">
        <f t="shared" si="203"/>
        <v>-1.6462183900552652E-2</v>
      </c>
      <c r="T1010" s="1">
        <f t="shared" si="204"/>
        <v>-4.1108823917717197E-2</v>
      </c>
      <c r="U1010" s="1">
        <f t="shared" si="205"/>
        <v>-5.1997615650288265E-2</v>
      </c>
      <c r="V1010" s="1">
        <f t="shared" si="206"/>
        <v>-1.1669164637125418E-2</v>
      </c>
      <c r="W1010" s="1">
        <f t="shared" si="207"/>
        <v>-4.2115669146500778E-3</v>
      </c>
      <c r="X1010" s="1">
        <f t="shared" si="208"/>
        <v>-2.0813606065120949E-2</v>
      </c>
      <c r="Y1010" s="1">
        <f t="shared" si="209"/>
        <v>-1.4561111589446618E-2</v>
      </c>
      <c r="Z1010" s="1">
        <f t="shared" si="210"/>
        <v>-1.2776920432167049E-3</v>
      </c>
      <c r="AA1010" s="24">
        <f t="shared" si="211"/>
        <v>-1.4157306164566674E-2</v>
      </c>
    </row>
    <row r="1011" spans="1:27" x14ac:dyDescent="0.2">
      <c r="A1011" s="18">
        <v>43488</v>
      </c>
      <c r="B1011" s="1">
        <v>151.28254699707031</v>
      </c>
      <c r="C1011" s="2">
        <v>104.8687286376953</v>
      </c>
      <c r="D1011" s="2">
        <v>1640.02001953125</v>
      </c>
      <c r="E1011" s="2">
        <v>1075.569946289062</v>
      </c>
      <c r="F1011" s="2">
        <v>144.30000305175781</v>
      </c>
      <c r="G1011" s="2">
        <v>321.989990234375</v>
      </c>
      <c r="H1011" s="2">
        <v>148.62031555175781</v>
      </c>
      <c r="I1011" s="2">
        <v>131.70362854003909</v>
      </c>
      <c r="J1011" s="2">
        <v>189.88999938964841</v>
      </c>
      <c r="K1011" s="2">
        <v>1347.199951171875</v>
      </c>
      <c r="L1011" s="2">
        <v>3585.123046875</v>
      </c>
      <c r="M1011" s="2">
        <v>2.3529999256134029</v>
      </c>
      <c r="N1011" s="3">
        <v>2638.699951171875</v>
      </c>
      <c r="O1011" s="1">
        <f t="shared" si="199"/>
        <v>4.044349713510087E-3</v>
      </c>
      <c r="P1011" s="1">
        <f t="shared" si="200"/>
        <v>9.746354134527957E-3</v>
      </c>
      <c r="Q1011" s="1">
        <f t="shared" si="201"/>
        <v>4.8095329374890916E-3</v>
      </c>
      <c r="R1011" s="1">
        <f t="shared" si="202"/>
        <v>4.7172651287952228E-3</v>
      </c>
      <c r="S1011" s="1">
        <f t="shared" si="203"/>
        <v>-2.2159003253802267E-2</v>
      </c>
      <c r="T1011" s="1">
        <f t="shared" si="204"/>
        <v>-9.7490878091774924E-3</v>
      </c>
      <c r="U1011" s="1">
        <f t="shared" si="205"/>
        <v>3.4951371087144079E-3</v>
      </c>
      <c r="V1011" s="1">
        <f t="shared" si="206"/>
        <v>6.1667475672697591E-3</v>
      </c>
      <c r="W1011" s="1">
        <f t="shared" si="207"/>
        <v>-2.0579767859897569E-2</v>
      </c>
      <c r="X1011" s="1">
        <f t="shared" si="208"/>
        <v>1.2634345387403378E-3</v>
      </c>
      <c r="Y1011" s="1">
        <f t="shared" si="209"/>
        <v>-5.3970551222445318E-3</v>
      </c>
      <c r="Z1011" s="1">
        <f t="shared" si="210"/>
        <v>3.4114698957659062E-3</v>
      </c>
      <c r="AA1011" s="24">
        <f t="shared" si="211"/>
        <v>2.2029127742235755E-3</v>
      </c>
    </row>
    <row r="1012" spans="1:27" x14ac:dyDescent="0.2">
      <c r="A1012" s="18">
        <v>43489</v>
      </c>
      <c r="B1012" s="1">
        <v>150.08343505859381</v>
      </c>
      <c r="C1012" s="2">
        <v>104.36753082275391</v>
      </c>
      <c r="D1012" s="2">
        <v>1654.930053710938</v>
      </c>
      <c r="E1012" s="2">
        <v>1073.900024414062</v>
      </c>
      <c r="F1012" s="2">
        <v>145.83000183105469</v>
      </c>
      <c r="G1012" s="2">
        <v>326.67001342773438</v>
      </c>
      <c r="H1012" s="2">
        <v>157.1319580078125</v>
      </c>
      <c r="I1012" s="2">
        <v>130.62077331542969</v>
      </c>
      <c r="J1012" s="2">
        <v>186.58000183105469</v>
      </c>
      <c r="K1012" s="2">
        <v>1319.699951171875</v>
      </c>
      <c r="L1012" s="2">
        <v>3600.865478515625</v>
      </c>
      <c r="M1012" s="2">
        <v>2.3050000667572021</v>
      </c>
      <c r="N1012" s="3">
        <v>2642.330078125</v>
      </c>
      <c r="O1012" s="1">
        <f t="shared" si="199"/>
        <v>-7.9263071800326212E-3</v>
      </c>
      <c r="P1012" s="1">
        <f t="shared" si="200"/>
        <v>-4.7792876051062638E-3</v>
      </c>
      <c r="Q1012" s="1">
        <f t="shared" si="201"/>
        <v>9.0913732772295308E-3</v>
      </c>
      <c r="R1012" s="1">
        <f t="shared" si="202"/>
        <v>-1.5525925401332907E-3</v>
      </c>
      <c r="S1012" s="1">
        <f t="shared" si="203"/>
        <v>1.0602901919191776E-2</v>
      </c>
      <c r="T1012" s="1">
        <f t="shared" si="204"/>
        <v>1.4534685348301712E-2</v>
      </c>
      <c r="U1012" s="1">
        <f t="shared" si="205"/>
        <v>5.727105627824125E-2</v>
      </c>
      <c r="V1012" s="1">
        <f t="shared" si="206"/>
        <v>-8.221908816128054E-3</v>
      </c>
      <c r="W1012" s="1">
        <f t="shared" si="207"/>
        <v>-1.7431131545804668E-2</v>
      </c>
      <c r="X1012" s="1">
        <f t="shared" si="208"/>
        <v>-2.0412708578321226E-2</v>
      </c>
      <c r="Y1012" s="1">
        <f t="shared" si="209"/>
        <v>4.3910436084884097E-3</v>
      </c>
      <c r="Z1012" s="1">
        <f t="shared" si="210"/>
        <v>-2.0399430673032293E-2</v>
      </c>
      <c r="AA1012" s="24">
        <f t="shared" si="211"/>
        <v>1.3757255543636049E-3</v>
      </c>
    </row>
    <row r="1013" spans="1:27" x14ac:dyDescent="0.2">
      <c r="A1013" s="18">
        <v>43490</v>
      </c>
      <c r="B1013" s="1">
        <v>155.05674743652341</v>
      </c>
      <c r="C1013" s="2">
        <v>105.3207931518555</v>
      </c>
      <c r="D1013" s="2">
        <v>1670.569946289062</v>
      </c>
      <c r="E1013" s="2">
        <v>1090.989990234375</v>
      </c>
      <c r="F1013" s="2">
        <v>149.00999450683591</v>
      </c>
      <c r="G1013" s="2">
        <v>338.04998779296881</v>
      </c>
      <c r="H1013" s="2">
        <v>159.4316101074219</v>
      </c>
      <c r="I1013" s="2">
        <v>130.82749938964841</v>
      </c>
      <c r="J1013" s="2">
        <v>189.5</v>
      </c>
      <c r="K1013" s="2">
        <v>1358.800048828125</v>
      </c>
      <c r="L1013" s="2">
        <v>3599.765869140625</v>
      </c>
      <c r="M1013" s="2">
        <v>2.3280000686645508</v>
      </c>
      <c r="N1013" s="3">
        <v>2664.760009765625</v>
      </c>
      <c r="O1013" s="1">
        <f t="shared" si="199"/>
        <v>3.3136983944883625E-2</v>
      </c>
      <c r="P1013" s="1">
        <f t="shared" si="200"/>
        <v>9.1337058718050645E-3</v>
      </c>
      <c r="Q1013" s="1">
        <f t="shared" si="201"/>
        <v>9.4504855616428518E-3</v>
      </c>
      <c r="R1013" s="1">
        <f t="shared" si="202"/>
        <v>1.5913926279718105E-2</v>
      </c>
      <c r="S1013" s="1">
        <f t="shared" si="203"/>
        <v>2.1806162215270763E-2</v>
      </c>
      <c r="T1013" s="1">
        <f t="shared" si="204"/>
        <v>3.4836299315706531E-2</v>
      </c>
      <c r="U1013" s="1">
        <f t="shared" si="205"/>
        <v>1.463516479248006E-2</v>
      </c>
      <c r="V1013" s="1">
        <f t="shared" si="206"/>
        <v>1.5826431659495821E-3</v>
      </c>
      <c r="W1013" s="1">
        <f t="shared" si="207"/>
        <v>1.5650113304154223E-2</v>
      </c>
      <c r="X1013" s="1">
        <f t="shared" si="208"/>
        <v>2.9628020840289926E-2</v>
      </c>
      <c r="Y1013" s="1">
        <f t="shared" si="209"/>
        <v>-3.0537363352245439E-4</v>
      </c>
      <c r="Z1013" s="1">
        <f t="shared" si="210"/>
        <v>9.9783085645226421E-3</v>
      </c>
      <c r="AA1013" s="24">
        <f t="shared" si="211"/>
        <v>8.4886940607138417E-3</v>
      </c>
    </row>
    <row r="1014" spans="1:27" x14ac:dyDescent="0.2">
      <c r="A1014" s="18">
        <v>43493</v>
      </c>
      <c r="B1014" s="1">
        <v>153.62176513671881</v>
      </c>
      <c r="C1014" s="2">
        <v>103.26686096191411</v>
      </c>
      <c r="D1014" s="2">
        <v>1637.890014648438</v>
      </c>
      <c r="E1014" s="2">
        <v>1070.079956054688</v>
      </c>
      <c r="F1014" s="2">
        <v>147.4700012207031</v>
      </c>
      <c r="G1014" s="2">
        <v>335.66000366210938</v>
      </c>
      <c r="H1014" s="2">
        <v>137.39093017578119</v>
      </c>
      <c r="I1014" s="2">
        <v>129.6757507324219</v>
      </c>
      <c r="J1014" s="2">
        <v>188.0899963378906</v>
      </c>
      <c r="K1014" s="2">
        <v>1328.300048828125</v>
      </c>
      <c r="L1014" s="2">
        <v>3470.450439453125</v>
      </c>
      <c r="M1014" s="2">
        <v>2.3329999446868901</v>
      </c>
      <c r="N1014" s="3">
        <v>2643.85009765625</v>
      </c>
      <c r="O1014" s="1">
        <f t="shared" si="199"/>
        <v>-9.2545621105076803E-3</v>
      </c>
      <c r="P1014" s="1">
        <f t="shared" si="200"/>
        <v>-1.9501677954323338E-2</v>
      </c>
      <c r="Q1014" s="1">
        <f t="shared" si="201"/>
        <v>-1.9562145071038817E-2</v>
      </c>
      <c r="R1014" s="1">
        <f t="shared" si="202"/>
        <v>-1.9166110016458515E-2</v>
      </c>
      <c r="S1014" s="1">
        <f t="shared" si="203"/>
        <v>-1.0334832178402364E-2</v>
      </c>
      <c r="T1014" s="1">
        <f t="shared" si="204"/>
        <v>-7.0699133771988665E-3</v>
      </c>
      <c r="U1014" s="1">
        <f t="shared" si="205"/>
        <v>-0.13824535747202282</v>
      </c>
      <c r="V1014" s="1">
        <f t="shared" si="206"/>
        <v>-8.8035670069348537E-3</v>
      </c>
      <c r="W1014" s="1">
        <f t="shared" si="207"/>
        <v>-7.4406525704981963E-3</v>
      </c>
      <c r="X1014" s="1">
        <f t="shared" si="208"/>
        <v>-2.2446275319392472E-2</v>
      </c>
      <c r="Y1014" s="1">
        <f t="shared" si="209"/>
        <v>-3.5923289010563186E-2</v>
      </c>
      <c r="Z1014" s="1">
        <f t="shared" si="210"/>
        <v>2.1477130046680948E-3</v>
      </c>
      <c r="AA1014" s="24">
        <f t="shared" si="211"/>
        <v>-7.8468274939378357E-3</v>
      </c>
    </row>
    <row r="1015" spans="1:27" x14ac:dyDescent="0.2">
      <c r="A1015" s="18">
        <v>43494</v>
      </c>
      <c r="B1015" s="1">
        <v>152.0295104980469</v>
      </c>
      <c r="C1015" s="2">
        <v>101.1637878417969</v>
      </c>
      <c r="D1015" s="2">
        <v>1593.880004882812</v>
      </c>
      <c r="E1015" s="2">
        <v>1060.619995117188</v>
      </c>
      <c r="F1015" s="2">
        <v>144.19000244140619</v>
      </c>
      <c r="G1015" s="2">
        <v>328.89999389648438</v>
      </c>
      <c r="H1015" s="2">
        <v>131.00968933105469</v>
      </c>
      <c r="I1015" s="2">
        <v>135.87750244140619</v>
      </c>
      <c r="J1015" s="2">
        <v>186.3800048828125</v>
      </c>
      <c r="K1015" s="2">
        <v>1342.599975585938</v>
      </c>
      <c r="L1015" s="2">
        <v>3448.116943359375</v>
      </c>
      <c r="M1015" s="2">
        <v>2.3650000095367432</v>
      </c>
      <c r="N1015" s="3">
        <v>2640</v>
      </c>
      <c r="O1015" s="1">
        <f t="shared" si="199"/>
        <v>-1.0364772447802872E-2</v>
      </c>
      <c r="P1015" s="1">
        <f t="shared" si="200"/>
        <v>-2.0365421206061773E-2</v>
      </c>
      <c r="Q1015" s="1">
        <f t="shared" si="201"/>
        <v>-2.6869942042520134E-2</v>
      </c>
      <c r="R1015" s="1">
        <f t="shared" si="202"/>
        <v>-8.8404243850882525E-3</v>
      </c>
      <c r="S1015" s="1">
        <f t="shared" si="203"/>
        <v>-2.2241803432198171E-2</v>
      </c>
      <c r="T1015" s="1">
        <f t="shared" si="204"/>
        <v>-2.0139455675004747E-2</v>
      </c>
      <c r="U1015" s="1">
        <f t="shared" si="205"/>
        <v>-4.6445866816406278E-2</v>
      </c>
      <c r="V1015" s="1">
        <f t="shared" si="206"/>
        <v>4.7825068865660292E-2</v>
      </c>
      <c r="W1015" s="1">
        <f t="shared" si="207"/>
        <v>-9.091347165567587E-3</v>
      </c>
      <c r="X1015" s="1">
        <f t="shared" si="208"/>
        <v>1.0765584756568192E-2</v>
      </c>
      <c r="Y1015" s="1">
        <f t="shared" si="209"/>
        <v>-6.4353306532939358E-3</v>
      </c>
      <c r="Z1015" s="1">
        <f t="shared" si="210"/>
        <v>1.3716273299846815E-2</v>
      </c>
      <c r="AA1015" s="24">
        <f t="shared" si="211"/>
        <v>-1.4562465775435074E-3</v>
      </c>
    </row>
    <row r="1016" spans="1:27" x14ac:dyDescent="0.2">
      <c r="A1016" s="18">
        <v>43495</v>
      </c>
      <c r="B1016" s="1">
        <v>162.41841125488281</v>
      </c>
      <c r="C1016" s="2">
        <v>104.5444259643555</v>
      </c>
      <c r="D1016" s="2">
        <v>1670.430053710938</v>
      </c>
      <c r="E1016" s="2">
        <v>1089.06005859375</v>
      </c>
      <c r="F1016" s="2">
        <v>150.41999816894531</v>
      </c>
      <c r="G1016" s="2">
        <v>340.66000366210938</v>
      </c>
      <c r="H1016" s="2">
        <v>136.7737121582031</v>
      </c>
      <c r="I1016" s="2">
        <v>136.89141845703119</v>
      </c>
      <c r="J1016" s="2">
        <v>187.05000305175781</v>
      </c>
      <c r="K1016" s="2">
        <v>1354.800048828125</v>
      </c>
      <c r="L1016" s="2">
        <v>3486.181640625</v>
      </c>
      <c r="M1016" s="2">
        <v>2.3650000095367432</v>
      </c>
      <c r="N1016" s="3">
        <v>2681.050048828125</v>
      </c>
      <c r="O1016" s="1">
        <f t="shared" si="199"/>
        <v>6.833476423624596E-2</v>
      </c>
      <c r="P1016" s="1">
        <f t="shared" si="200"/>
        <v>3.3417472740792764E-2</v>
      </c>
      <c r="Q1016" s="1">
        <f t="shared" si="201"/>
        <v>4.8027485503059575E-2</v>
      </c>
      <c r="R1016" s="1">
        <f t="shared" si="202"/>
        <v>2.6814564695642584E-2</v>
      </c>
      <c r="S1016" s="1">
        <f t="shared" si="203"/>
        <v>4.3206849449016316E-2</v>
      </c>
      <c r="T1016" s="1">
        <f t="shared" si="204"/>
        <v>3.5755579154331807E-2</v>
      </c>
      <c r="U1016" s="1">
        <f t="shared" si="205"/>
        <v>4.399692004904332E-2</v>
      </c>
      <c r="V1016" s="1">
        <f t="shared" si="206"/>
        <v>7.4619859609372785E-3</v>
      </c>
      <c r="W1016" s="1">
        <f t="shared" si="207"/>
        <v>3.5947963912039693E-3</v>
      </c>
      <c r="X1016" s="1">
        <f t="shared" si="208"/>
        <v>9.0869011351371043E-3</v>
      </c>
      <c r="Y1016" s="1">
        <f t="shared" si="209"/>
        <v>1.1039270967573289E-2</v>
      </c>
      <c r="Z1016" s="1">
        <f t="shared" si="210"/>
        <v>0</v>
      </c>
      <c r="AA1016" s="24">
        <f t="shared" si="211"/>
        <v>1.554926091974429E-2</v>
      </c>
    </row>
    <row r="1017" spans="1:27" x14ac:dyDescent="0.2">
      <c r="A1017" s="18">
        <v>43496</v>
      </c>
      <c r="B1017" s="1">
        <v>163.58799743652341</v>
      </c>
      <c r="C1017" s="2">
        <v>102.62807464599609</v>
      </c>
      <c r="D1017" s="2">
        <v>1718.72998046875</v>
      </c>
      <c r="E1017" s="2">
        <v>1116.369995117188</v>
      </c>
      <c r="F1017" s="2">
        <v>166.69000244140619</v>
      </c>
      <c r="G1017" s="2">
        <v>339.5</v>
      </c>
      <c r="H1017" s="2">
        <v>143.10517883300781</v>
      </c>
      <c r="I1017" s="2">
        <v>137.25566101074219</v>
      </c>
      <c r="J1017" s="2">
        <v>190.9100036621094</v>
      </c>
      <c r="K1017" s="2">
        <v>1338.300048828125</v>
      </c>
      <c r="L1017" s="2">
        <v>3457.792724609375</v>
      </c>
      <c r="M1017" s="2">
        <v>2.339999914169312</v>
      </c>
      <c r="N1017" s="3">
        <v>2704.10009765625</v>
      </c>
      <c r="O1017" s="1">
        <f t="shared" si="199"/>
        <v>7.2010689712089793E-3</v>
      </c>
      <c r="P1017" s="1">
        <f t="shared" si="200"/>
        <v>-1.8330497304684501E-2</v>
      </c>
      <c r="Q1017" s="1">
        <f t="shared" si="201"/>
        <v>2.8914665807473705E-2</v>
      </c>
      <c r="R1017" s="1">
        <f t="shared" si="202"/>
        <v>2.5076611990253239E-2</v>
      </c>
      <c r="S1017" s="1">
        <f t="shared" si="203"/>
        <v>0.10816383772447002</v>
      </c>
      <c r="T1017" s="1">
        <f t="shared" si="204"/>
        <v>-3.4051654131370679E-3</v>
      </c>
      <c r="U1017" s="1">
        <f t="shared" si="205"/>
        <v>4.6291546634935621E-2</v>
      </c>
      <c r="V1017" s="1">
        <f t="shared" si="206"/>
        <v>2.6608136420569473E-3</v>
      </c>
      <c r="W1017" s="1">
        <f t="shared" si="207"/>
        <v>2.063619645749748E-2</v>
      </c>
      <c r="X1017" s="1">
        <f t="shared" si="208"/>
        <v>-1.2178918958758667E-2</v>
      </c>
      <c r="Y1017" s="1">
        <f t="shared" si="209"/>
        <v>-8.1432693250416133E-3</v>
      </c>
      <c r="Z1017" s="1">
        <f t="shared" si="210"/>
        <v>-1.0570864806181635E-2</v>
      </c>
      <c r="AA1017" s="24">
        <f t="shared" si="211"/>
        <v>8.5973959487253282E-3</v>
      </c>
    </row>
    <row r="1018" spans="1:27" x14ac:dyDescent="0.2">
      <c r="A1018" s="18">
        <v>43497</v>
      </c>
      <c r="B1018" s="1">
        <v>163.66664123535159</v>
      </c>
      <c r="C1018" s="2">
        <v>101.0065460205078</v>
      </c>
      <c r="D1018" s="2">
        <v>1626.22998046875</v>
      </c>
      <c r="E1018" s="2">
        <v>1110.75</v>
      </c>
      <c r="F1018" s="2">
        <v>165.71000671386719</v>
      </c>
      <c r="G1018" s="2">
        <v>339.85000610351562</v>
      </c>
      <c r="H1018" s="2">
        <v>144.08079528808591</v>
      </c>
      <c r="I1018" s="2">
        <v>137.53129577636719</v>
      </c>
      <c r="J1018" s="2">
        <v>191.52000427246091</v>
      </c>
      <c r="K1018" s="2">
        <v>1352</v>
      </c>
      <c r="L1018" s="2">
        <v>3487.9453125</v>
      </c>
      <c r="M1018" s="2">
        <v>2.339999914169312</v>
      </c>
      <c r="N1018" s="3">
        <v>2706.530029296875</v>
      </c>
      <c r="O1018" s="1">
        <f t="shared" si="199"/>
        <v>4.8074308666001819E-4</v>
      </c>
      <c r="P1018" s="1">
        <f t="shared" si="200"/>
        <v>-1.5800049168627317E-2</v>
      </c>
      <c r="Q1018" s="1">
        <f t="shared" si="201"/>
        <v>-5.3818808684987562E-2</v>
      </c>
      <c r="R1018" s="1">
        <f t="shared" si="202"/>
        <v>-5.0341689061591532E-3</v>
      </c>
      <c r="S1018" s="1">
        <f t="shared" si="203"/>
        <v>-5.8791511979459088E-3</v>
      </c>
      <c r="T1018" s="1">
        <f t="shared" si="204"/>
        <v>1.0309458130062232E-3</v>
      </c>
      <c r="U1018" s="1">
        <f t="shared" si="205"/>
        <v>6.8174783263195149E-3</v>
      </c>
      <c r="V1018" s="1">
        <f t="shared" si="206"/>
        <v>2.0081850438462556E-3</v>
      </c>
      <c r="W1018" s="1">
        <f t="shared" si="207"/>
        <v>3.1952260156631329E-3</v>
      </c>
      <c r="X1018" s="1">
        <f t="shared" si="208"/>
        <v>1.0236830809257746E-2</v>
      </c>
      <c r="Y1018" s="1">
        <f t="shared" si="209"/>
        <v>8.7201837391890358E-3</v>
      </c>
      <c r="Z1018" s="1">
        <f t="shared" si="210"/>
        <v>0</v>
      </c>
      <c r="AA1018" s="24">
        <f t="shared" si="211"/>
        <v>8.9861009314384788E-4</v>
      </c>
    </row>
    <row r="1019" spans="1:27" x14ac:dyDescent="0.2">
      <c r="A1019" s="18">
        <v>43500</v>
      </c>
      <c r="B1019" s="1">
        <v>168.3155822753906</v>
      </c>
      <c r="C1019" s="2">
        <v>103.91546630859381</v>
      </c>
      <c r="D1019" s="2">
        <v>1633.31005859375</v>
      </c>
      <c r="E1019" s="2">
        <v>1132.800048828125</v>
      </c>
      <c r="F1019" s="2">
        <v>169.25</v>
      </c>
      <c r="G1019" s="2">
        <v>351.33999633789062</v>
      </c>
      <c r="H1019" s="2">
        <v>148.51081848144531</v>
      </c>
      <c r="I1019" s="2">
        <v>136.5960998535156</v>
      </c>
      <c r="J1019" s="2">
        <v>187.97999572753909</v>
      </c>
      <c r="K1019" s="2">
        <v>1368.800048828125</v>
      </c>
      <c r="L1019" s="2">
        <v>3459.154052734375</v>
      </c>
      <c r="M1019" s="2">
        <v>2.3350000381469731</v>
      </c>
      <c r="N1019" s="3">
        <v>2724.8701171875</v>
      </c>
      <c r="O1019" s="1">
        <f t="shared" si="199"/>
        <v>2.8404939485217717E-2</v>
      </c>
      <c r="P1019" s="1">
        <f t="shared" si="200"/>
        <v>2.8799324426908024E-2</v>
      </c>
      <c r="Q1019" s="1">
        <f t="shared" si="201"/>
        <v>4.3536758084850025E-3</v>
      </c>
      <c r="R1019" s="1">
        <f t="shared" si="202"/>
        <v>1.9851495681408871E-2</v>
      </c>
      <c r="S1019" s="1">
        <f t="shared" si="203"/>
        <v>2.1362580065821479E-2</v>
      </c>
      <c r="T1019" s="1">
        <f t="shared" si="204"/>
        <v>3.380900405479248E-2</v>
      </c>
      <c r="U1019" s="1">
        <f t="shared" si="205"/>
        <v>3.0746798589650126E-2</v>
      </c>
      <c r="V1019" s="1">
        <f t="shared" si="206"/>
        <v>-6.7998772030205545E-3</v>
      </c>
      <c r="W1019" s="1">
        <f t="shared" si="207"/>
        <v>-1.8483753477186227E-2</v>
      </c>
      <c r="X1019" s="1">
        <f t="shared" si="208"/>
        <v>1.2426071618435675E-2</v>
      </c>
      <c r="Y1019" s="1">
        <f t="shared" si="209"/>
        <v>-8.2545043531627726E-3</v>
      </c>
      <c r="Z1019" s="1">
        <f t="shared" si="210"/>
        <v>-2.1366992332193524E-3</v>
      </c>
      <c r="AA1019" s="24">
        <f t="shared" si="211"/>
        <v>6.7762366174040078E-3</v>
      </c>
    </row>
    <row r="1020" spans="1:27" x14ac:dyDescent="0.2">
      <c r="A1020" s="18">
        <v>43501</v>
      </c>
      <c r="B1020" s="1">
        <v>171.19538879394531</v>
      </c>
      <c r="C1020" s="2">
        <v>105.36993408203119</v>
      </c>
      <c r="D1020" s="2">
        <v>1658.81005859375</v>
      </c>
      <c r="E1020" s="2">
        <v>1145.989990234375</v>
      </c>
      <c r="F1020" s="2">
        <v>171.1600036621094</v>
      </c>
      <c r="G1020" s="2">
        <v>355.80999755859381</v>
      </c>
      <c r="H1020" s="2">
        <v>149.2773742675781</v>
      </c>
      <c r="I1020" s="2">
        <v>137.5411376953125</v>
      </c>
      <c r="J1020" s="2">
        <v>187.02000427246091</v>
      </c>
      <c r="K1020" s="2">
        <v>1379.599975585938</v>
      </c>
      <c r="L1020" s="2">
        <v>3466.357421875</v>
      </c>
      <c r="M1020" s="2">
        <v>2.3650000095367432</v>
      </c>
      <c r="N1020" s="3">
        <v>2737.699951171875</v>
      </c>
      <c r="O1020" s="1">
        <f t="shared" si="199"/>
        <v>1.7109565731370679E-2</v>
      </c>
      <c r="P1020" s="1">
        <f t="shared" si="200"/>
        <v>1.3996643859712998E-2</v>
      </c>
      <c r="Q1020" s="1">
        <f t="shared" si="201"/>
        <v>1.5612467373129935E-2</v>
      </c>
      <c r="R1020" s="1">
        <f t="shared" si="202"/>
        <v>1.1643662462669235E-2</v>
      </c>
      <c r="S1020" s="1">
        <f t="shared" si="203"/>
        <v>1.1285102878046738E-2</v>
      </c>
      <c r="T1020" s="1">
        <f t="shared" si="204"/>
        <v>1.2722722341023562E-2</v>
      </c>
      <c r="U1020" s="1">
        <f t="shared" si="205"/>
        <v>5.1616157931857476E-3</v>
      </c>
      <c r="V1020" s="1">
        <f t="shared" si="206"/>
        <v>6.9184833447686334E-3</v>
      </c>
      <c r="W1020" s="1">
        <f t="shared" si="207"/>
        <v>-5.1068809282749372E-3</v>
      </c>
      <c r="X1020" s="1">
        <f t="shared" si="208"/>
        <v>7.8900689454672879E-3</v>
      </c>
      <c r="Y1020" s="1">
        <f t="shared" si="209"/>
        <v>2.0824077305636735E-3</v>
      </c>
      <c r="Z1020" s="1">
        <f t="shared" si="210"/>
        <v>1.2847953276085455E-2</v>
      </c>
      <c r="AA1020" s="24">
        <f t="shared" si="211"/>
        <v>4.7084203769747202E-3</v>
      </c>
    </row>
    <row r="1021" spans="1:27" x14ac:dyDescent="0.2">
      <c r="A1021" s="18">
        <v>43502</v>
      </c>
      <c r="B1021" s="1">
        <v>171.2543640136719</v>
      </c>
      <c r="C1021" s="2">
        <v>104.2004699707031</v>
      </c>
      <c r="D1021" s="2">
        <v>1640.260009765625</v>
      </c>
      <c r="E1021" s="2">
        <v>1115.22998046875</v>
      </c>
      <c r="F1021" s="2">
        <v>170.49000549316409</v>
      </c>
      <c r="G1021" s="2">
        <v>352.19000244140619</v>
      </c>
      <c r="H1021" s="2">
        <v>152.3136901855469</v>
      </c>
      <c r="I1021" s="2">
        <v>137.8463134765625</v>
      </c>
      <c r="J1021" s="2">
        <v>182.38999938964841</v>
      </c>
      <c r="K1021" s="2">
        <v>1390</v>
      </c>
      <c r="L1021" s="2">
        <v>3413.767822265625</v>
      </c>
      <c r="M1021" s="2">
        <v>2.3650000095367432</v>
      </c>
      <c r="N1021" s="3">
        <v>2731.610107421875</v>
      </c>
      <c r="O1021" s="1">
        <f t="shared" si="199"/>
        <v>3.4449070236108881E-4</v>
      </c>
      <c r="P1021" s="1">
        <f t="shared" si="200"/>
        <v>-1.1098650877181537E-2</v>
      </c>
      <c r="Q1021" s="1">
        <f t="shared" si="201"/>
        <v>-1.1182744360647701E-2</v>
      </c>
      <c r="R1021" s="1">
        <f t="shared" si="202"/>
        <v>-2.6841429705100728E-2</v>
      </c>
      <c r="S1021" s="1">
        <f t="shared" si="203"/>
        <v>-3.9144552150628398E-3</v>
      </c>
      <c r="T1021" s="1">
        <f t="shared" si="204"/>
        <v>-1.0173955599972917E-2</v>
      </c>
      <c r="U1021" s="1">
        <f t="shared" si="205"/>
        <v>2.0340094624964777E-2</v>
      </c>
      <c r="V1021" s="1">
        <f t="shared" si="206"/>
        <v>2.2187964005797589E-3</v>
      </c>
      <c r="W1021" s="1">
        <f t="shared" si="207"/>
        <v>-2.4756736055182915E-2</v>
      </c>
      <c r="X1021" s="1">
        <f t="shared" si="208"/>
        <v>7.538434762326629E-3</v>
      </c>
      <c r="Y1021" s="1">
        <f t="shared" si="209"/>
        <v>-1.5171430181290635E-2</v>
      </c>
      <c r="Z1021" s="1">
        <f t="shared" si="210"/>
        <v>0</v>
      </c>
      <c r="AA1021" s="24">
        <f t="shared" si="211"/>
        <v>-2.2244379802809355E-3</v>
      </c>
    </row>
    <row r="1022" spans="1:27" x14ac:dyDescent="0.2">
      <c r="A1022" s="18">
        <v>43503</v>
      </c>
      <c r="B1022" s="1">
        <v>168.01091003417969</v>
      </c>
      <c r="C1022" s="2">
        <v>103.4535751342773</v>
      </c>
      <c r="D1022" s="2">
        <v>1614.369995117188</v>
      </c>
      <c r="E1022" s="2">
        <v>1098.7099609375</v>
      </c>
      <c r="F1022" s="2">
        <v>166.3800048828125</v>
      </c>
      <c r="G1022" s="2">
        <v>344.70999145507812</v>
      </c>
      <c r="H1022" s="2">
        <v>146.75871276855469</v>
      </c>
      <c r="I1022" s="2">
        <v>138.42710876464841</v>
      </c>
      <c r="J1022" s="2">
        <v>180.17999267578119</v>
      </c>
      <c r="K1022" s="2">
        <v>1396.5</v>
      </c>
      <c r="L1022" s="2">
        <v>3399.4716796875</v>
      </c>
      <c r="M1022" s="2">
        <v>2.3550000190734859</v>
      </c>
      <c r="N1022" s="3">
        <v>2706.050048828125</v>
      </c>
      <c r="O1022" s="1">
        <f t="shared" si="199"/>
        <v>-1.89393946143952E-2</v>
      </c>
      <c r="P1022" s="1">
        <f t="shared" si="200"/>
        <v>-7.1678643736999836E-3</v>
      </c>
      <c r="Q1022" s="1">
        <f t="shared" si="201"/>
        <v>-1.5784091847814041E-2</v>
      </c>
      <c r="R1022" s="1">
        <f t="shared" si="202"/>
        <v>-1.4813105655845371E-2</v>
      </c>
      <c r="S1022" s="1">
        <f t="shared" si="203"/>
        <v>-2.4106988550225528E-2</v>
      </c>
      <c r="T1022" s="1">
        <f t="shared" si="204"/>
        <v>-2.1238567064584712E-2</v>
      </c>
      <c r="U1022" s="1">
        <f t="shared" si="205"/>
        <v>-3.6470637736011779E-2</v>
      </c>
      <c r="V1022" s="1">
        <f t="shared" si="206"/>
        <v>4.2133537955271194E-3</v>
      </c>
      <c r="W1022" s="1">
        <f t="shared" si="207"/>
        <v>-1.2116929224534223E-2</v>
      </c>
      <c r="X1022" s="1">
        <f t="shared" si="208"/>
        <v>4.6762589928057707E-3</v>
      </c>
      <c r="Y1022" s="1">
        <f t="shared" si="209"/>
        <v>-4.1877899501193694E-3</v>
      </c>
      <c r="Z1022" s="1">
        <f t="shared" si="210"/>
        <v>-4.2283257602252489E-3</v>
      </c>
      <c r="AA1022" s="24">
        <f t="shared" si="211"/>
        <v>-9.3571401439401791E-3</v>
      </c>
    </row>
    <row r="1023" spans="1:27" x14ac:dyDescent="0.2">
      <c r="A1023" s="18">
        <v>43504</v>
      </c>
      <c r="B1023" s="1">
        <v>168.20832824707031</v>
      </c>
      <c r="C1023" s="2">
        <v>103.8466796875</v>
      </c>
      <c r="D1023" s="2">
        <v>1588.219970703125</v>
      </c>
      <c r="E1023" s="2">
        <v>1095.06005859375</v>
      </c>
      <c r="F1023" s="2">
        <v>167.33000183105469</v>
      </c>
      <c r="G1023" s="2">
        <v>347.57000732421881</v>
      </c>
      <c r="H1023" s="2">
        <v>147.50535583496091</v>
      </c>
      <c r="I1023" s="2">
        <v>137.3540954589844</v>
      </c>
      <c r="J1023" s="2">
        <v>181.3399963378906</v>
      </c>
      <c r="K1023" s="2">
        <v>1409.599975585938</v>
      </c>
      <c r="L1023" s="2">
        <v>3666.7802734375</v>
      </c>
      <c r="M1023" s="2">
        <v>2.3650000095367432</v>
      </c>
      <c r="N1023" s="3">
        <v>2707.8798828125</v>
      </c>
      <c r="O1023" s="1">
        <f t="shared" si="199"/>
        <v>1.1750321026799959E-3</v>
      </c>
      <c r="P1023" s="1">
        <f t="shared" si="200"/>
        <v>3.7998160306442763E-3</v>
      </c>
      <c r="Q1023" s="1">
        <f t="shared" si="201"/>
        <v>-1.6198284465863577E-2</v>
      </c>
      <c r="R1023" s="1">
        <f t="shared" si="202"/>
        <v>-3.3219889447763107E-3</v>
      </c>
      <c r="S1023" s="1">
        <f t="shared" si="203"/>
        <v>5.7098023822712562E-3</v>
      </c>
      <c r="T1023" s="1">
        <f t="shared" si="204"/>
        <v>8.2968754606389528E-3</v>
      </c>
      <c r="U1023" s="1">
        <f t="shared" si="205"/>
        <v>5.0875552961799908E-3</v>
      </c>
      <c r="V1023" s="1">
        <f t="shared" si="206"/>
        <v>-7.7514680125865265E-3</v>
      </c>
      <c r="W1023" s="1">
        <f t="shared" si="207"/>
        <v>6.4380270244361881E-3</v>
      </c>
      <c r="X1023" s="1">
        <f t="shared" si="208"/>
        <v>9.3805768606787243E-3</v>
      </c>
      <c r="Y1023" s="1">
        <f t="shared" si="209"/>
        <v>7.8632393188394767E-2</v>
      </c>
      <c r="Z1023" s="1">
        <f t="shared" si="210"/>
        <v>4.2462804170979584E-3</v>
      </c>
      <c r="AA1023" s="24">
        <f t="shared" si="211"/>
        <v>6.7620108695609638E-4</v>
      </c>
    </row>
    <row r="1024" spans="1:27" x14ac:dyDescent="0.2">
      <c r="A1024" s="18">
        <v>43507</v>
      </c>
      <c r="B1024" s="1">
        <v>167.240966796875</v>
      </c>
      <c r="C1024" s="2">
        <v>103.4339218139648</v>
      </c>
      <c r="D1024" s="2">
        <v>1591</v>
      </c>
      <c r="E1024" s="2">
        <v>1095.010009765625</v>
      </c>
      <c r="F1024" s="2">
        <v>165.78999328613281</v>
      </c>
      <c r="G1024" s="2">
        <v>345.73001098632812</v>
      </c>
      <c r="H1024" s="2">
        <v>145.7930603027344</v>
      </c>
      <c r="I1024" s="2">
        <v>136.4976806640625</v>
      </c>
      <c r="J1024" s="2">
        <v>181.5299987792969</v>
      </c>
      <c r="K1024" s="2">
        <v>1395.199951171875</v>
      </c>
      <c r="L1024" s="2">
        <v>3648.4306640625</v>
      </c>
      <c r="M1024" s="2">
        <v>2.375</v>
      </c>
      <c r="N1024" s="3">
        <v>2709.800048828125</v>
      </c>
      <c r="O1024" s="1">
        <f t="shared" si="199"/>
        <v>-5.7509723821428382E-3</v>
      </c>
      <c r="P1024" s="1">
        <f t="shared" si="200"/>
        <v>-3.974685322412741E-3</v>
      </c>
      <c r="Q1024" s="1">
        <f t="shared" si="201"/>
        <v>1.750405704597835E-3</v>
      </c>
      <c r="R1024" s="1">
        <f t="shared" si="202"/>
        <v>-4.5704185567041478E-5</v>
      </c>
      <c r="S1024" s="1">
        <f t="shared" si="203"/>
        <v>-9.2034215506479056E-3</v>
      </c>
      <c r="T1024" s="1">
        <f t="shared" si="204"/>
        <v>-5.293886984253815E-3</v>
      </c>
      <c r="U1024" s="1">
        <f t="shared" si="205"/>
        <v>-1.1608361761062724E-2</v>
      </c>
      <c r="V1024" s="1">
        <f t="shared" si="206"/>
        <v>-6.2350874363090725E-3</v>
      </c>
      <c r="W1024" s="1">
        <f t="shared" si="207"/>
        <v>1.0477690815229312E-3</v>
      </c>
      <c r="X1024" s="1">
        <f t="shared" si="208"/>
        <v>-1.0215681514947006E-2</v>
      </c>
      <c r="Y1024" s="1">
        <f t="shared" si="209"/>
        <v>-5.0042838694006608E-3</v>
      </c>
      <c r="Z1024" s="1">
        <f t="shared" si="210"/>
        <v>4.2283257602251378E-3</v>
      </c>
      <c r="AA1024" s="24">
        <f t="shared" si="211"/>
        <v>7.0910309863170262E-4</v>
      </c>
    </row>
    <row r="1025" spans="1:27" x14ac:dyDescent="0.2">
      <c r="A1025" s="18">
        <v>43508</v>
      </c>
      <c r="B1025" s="1">
        <v>168.68211364746091</v>
      </c>
      <c r="C1025" s="2">
        <v>105.04563140869141</v>
      </c>
      <c r="D1025" s="2">
        <v>1638.010009765625</v>
      </c>
      <c r="E1025" s="2">
        <v>1121.369995117188</v>
      </c>
      <c r="F1025" s="2">
        <v>165.03999328613281</v>
      </c>
      <c r="G1025" s="2">
        <v>359.97000122070312</v>
      </c>
      <c r="H1025" s="2">
        <v>150.49189758300781</v>
      </c>
      <c r="I1025" s="2">
        <v>138.03334045410159</v>
      </c>
      <c r="J1025" s="2">
        <v>184.00999450683591</v>
      </c>
      <c r="K1025" s="2">
        <v>1413.800048828125</v>
      </c>
      <c r="L1025" s="2">
        <v>3653.528564453125</v>
      </c>
      <c r="M1025" s="2">
        <v>2.378000020980835</v>
      </c>
      <c r="N1025" s="3">
        <v>2744.72998046875</v>
      </c>
      <c r="O1025" s="1">
        <f t="shared" si="199"/>
        <v>8.6171879904060056E-3</v>
      </c>
      <c r="P1025" s="1">
        <f t="shared" si="200"/>
        <v>1.5582021511525213E-2</v>
      </c>
      <c r="Q1025" s="1">
        <f t="shared" si="201"/>
        <v>2.9547460569217421E-2</v>
      </c>
      <c r="R1025" s="1">
        <f t="shared" si="202"/>
        <v>2.4072825925312902E-2</v>
      </c>
      <c r="S1025" s="1">
        <f t="shared" si="203"/>
        <v>-4.5237953457516467E-3</v>
      </c>
      <c r="T1025" s="1">
        <f t="shared" si="204"/>
        <v>4.1188180898007465E-2</v>
      </c>
      <c r="U1025" s="1">
        <f t="shared" si="205"/>
        <v>3.222949892482152E-2</v>
      </c>
      <c r="V1025" s="1">
        <f t="shared" si="206"/>
        <v>1.1250446033720829E-2</v>
      </c>
      <c r="W1025" s="1">
        <f t="shared" si="207"/>
        <v>1.3661630277176151E-2</v>
      </c>
      <c r="X1025" s="1">
        <f t="shared" si="208"/>
        <v>1.3331492479359053E-2</v>
      </c>
      <c r="Y1025" s="1">
        <f t="shared" si="209"/>
        <v>1.3972858086190865E-3</v>
      </c>
      <c r="Z1025" s="1">
        <f t="shared" si="210"/>
        <v>1.2631667287725801E-3</v>
      </c>
      <c r="AA1025" s="24">
        <f t="shared" si="211"/>
        <v>1.28902247439735E-2</v>
      </c>
    </row>
    <row r="1026" spans="1:27" x14ac:dyDescent="0.2">
      <c r="A1026" s="18">
        <v>43509</v>
      </c>
      <c r="B1026" s="1">
        <v>167.98127746582031</v>
      </c>
      <c r="C1026" s="2">
        <v>104.9670028686523</v>
      </c>
      <c r="D1026" s="2">
        <v>1640</v>
      </c>
      <c r="E1026" s="2">
        <v>1120.160034179688</v>
      </c>
      <c r="F1026" s="2">
        <v>164.07000732421881</v>
      </c>
      <c r="G1026" s="2">
        <v>351.76998901367188</v>
      </c>
      <c r="H1026" s="2">
        <v>152.1942443847656</v>
      </c>
      <c r="I1026" s="2">
        <v>138.6929016113281</v>
      </c>
      <c r="J1026" s="2">
        <v>185.25</v>
      </c>
      <c r="K1026" s="2">
        <v>1411</v>
      </c>
      <c r="L1026" s="2">
        <v>3632.070556640625</v>
      </c>
      <c r="M1026" s="2">
        <v>2.372999906539917</v>
      </c>
      <c r="N1026" s="3">
        <v>2753.030029296875</v>
      </c>
      <c r="O1026" s="1">
        <f t="shared" si="199"/>
        <v>-4.1547747208415808E-3</v>
      </c>
      <c r="P1026" s="1">
        <f t="shared" si="200"/>
        <v>-7.4851794391328497E-4</v>
      </c>
      <c r="Q1026" s="1">
        <f t="shared" si="201"/>
        <v>1.2148828288660596E-3</v>
      </c>
      <c r="R1026" s="1">
        <f t="shared" si="202"/>
        <v>-1.0790024191555947E-3</v>
      </c>
      <c r="S1026" s="1">
        <f t="shared" si="203"/>
        <v>-5.8772782439000526E-3</v>
      </c>
      <c r="T1026" s="1">
        <f t="shared" si="204"/>
        <v>-2.2779709918115398E-2</v>
      </c>
      <c r="U1026" s="1">
        <f t="shared" si="205"/>
        <v>1.1311883424280689E-2</v>
      </c>
      <c r="V1026" s="1">
        <f t="shared" si="206"/>
        <v>4.7782742564708158E-3</v>
      </c>
      <c r="W1026" s="1">
        <f t="shared" si="207"/>
        <v>6.7387942512981969E-3</v>
      </c>
      <c r="X1026" s="1">
        <f t="shared" si="208"/>
        <v>-1.9805126124065042E-3</v>
      </c>
      <c r="Y1026" s="1">
        <f t="shared" si="209"/>
        <v>-5.8732284239610966E-3</v>
      </c>
      <c r="Z1026" s="1">
        <f t="shared" si="210"/>
        <v>-2.1026553392777814E-3</v>
      </c>
      <c r="AA1026" s="24">
        <f t="shared" si="211"/>
        <v>3.0239946687606878E-3</v>
      </c>
    </row>
    <row r="1027" spans="1:27" x14ac:dyDescent="0.2">
      <c r="A1027" s="18">
        <v>43510</v>
      </c>
      <c r="B1027" s="1">
        <v>168.5932922363281</v>
      </c>
      <c r="C1027" s="2">
        <v>105.0554504394531</v>
      </c>
      <c r="D1027" s="2">
        <v>1622.650024414062</v>
      </c>
      <c r="E1027" s="2">
        <v>1121.670043945312</v>
      </c>
      <c r="F1027" s="2">
        <v>163.94999694824219</v>
      </c>
      <c r="G1027" s="2">
        <v>359.07000732421881</v>
      </c>
      <c r="H1027" s="2">
        <v>153.8368225097656</v>
      </c>
      <c r="I1027" s="2">
        <v>140.0021667480469</v>
      </c>
      <c r="J1027" s="2">
        <v>185.7200012207031</v>
      </c>
      <c r="K1027" s="2">
        <v>1424.300048828125</v>
      </c>
      <c r="L1027" s="2">
        <v>3616.880859375</v>
      </c>
      <c r="M1027" s="2">
        <v>2.372999906539917</v>
      </c>
      <c r="N1027" s="3">
        <v>2745.72998046875</v>
      </c>
      <c r="O1027" s="1">
        <f t="shared" si="199"/>
        <v>3.6433510909112954E-3</v>
      </c>
      <c r="P1027" s="1">
        <f t="shared" si="200"/>
        <v>8.4262261838108365E-4</v>
      </c>
      <c r="Q1027" s="1">
        <f t="shared" si="201"/>
        <v>-1.0579253406059697E-2</v>
      </c>
      <c r="R1027" s="1">
        <f t="shared" si="202"/>
        <v>1.3480303881132638E-3</v>
      </c>
      <c r="S1027" s="1">
        <f t="shared" si="203"/>
        <v>-7.3145834472643223E-4</v>
      </c>
      <c r="T1027" s="1">
        <f t="shared" si="204"/>
        <v>2.0752248737919476E-2</v>
      </c>
      <c r="U1027" s="1">
        <f t="shared" si="205"/>
        <v>1.0792642860050439E-2</v>
      </c>
      <c r="V1027" s="1">
        <f t="shared" si="206"/>
        <v>9.4400298898345003E-3</v>
      </c>
      <c r="W1027" s="1">
        <f t="shared" si="207"/>
        <v>2.5371186002867141E-3</v>
      </c>
      <c r="X1027" s="1">
        <f t="shared" si="208"/>
        <v>9.4259736556521201E-3</v>
      </c>
      <c r="Y1027" s="1">
        <f t="shared" si="209"/>
        <v>-4.1821041273146786E-3</v>
      </c>
      <c r="Z1027" s="1">
        <f t="shared" si="210"/>
        <v>0</v>
      </c>
      <c r="AA1027" s="24">
        <f t="shared" si="211"/>
        <v>-2.6516415551012251E-3</v>
      </c>
    </row>
    <row r="1028" spans="1:27" x14ac:dyDescent="0.2">
      <c r="A1028" s="18">
        <v>43511</v>
      </c>
      <c r="B1028" s="1">
        <v>168.21820068359381</v>
      </c>
      <c r="C1028" s="2">
        <v>106.35267639160161</v>
      </c>
      <c r="D1028" s="2">
        <v>1607.949951171875</v>
      </c>
      <c r="E1028" s="2">
        <v>1113.650024414062</v>
      </c>
      <c r="F1028" s="2">
        <v>162.5</v>
      </c>
      <c r="G1028" s="2">
        <v>356.8699951171875</v>
      </c>
      <c r="H1028" s="2">
        <v>156.63423156738281</v>
      </c>
      <c r="I1028" s="2">
        <v>142.01033020019531</v>
      </c>
      <c r="J1028" s="2">
        <v>188.07000732421881</v>
      </c>
      <c r="K1028" s="2">
        <v>1445.599975585938</v>
      </c>
      <c r="L1028" s="2">
        <v>3620.810791015625</v>
      </c>
      <c r="M1028" s="2">
        <v>2.369999885559082</v>
      </c>
      <c r="N1028" s="3">
        <v>2775.60009765625</v>
      </c>
      <c r="O1028" s="1">
        <f t="shared" si="199"/>
        <v>-2.2248308207214462E-3</v>
      </c>
      <c r="P1028" s="1">
        <f t="shared" si="200"/>
        <v>1.2348011899641076E-2</v>
      </c>
      <c r="Q1028" s="1">
        <f t="shared" si="201"/>
        <v>-9.0592999235896698E-3</v>
      </c>
      <c r="R1028" s="1">
        <f t="shared" si="202"/>
        <v>-7.1500701784285026E-3</v>
      </c>
      <c r="S1028" s="1">
        <f t="shared" si="203"/>
        <v>-8.8441413554886106E-3</v>
      </c>
      <c r="T1028" s="1">
        <f t="shared" si="204"/>
        <v>-6.1269729082240598E-3</v>
      </c>
      <c r="U1028" s="1">
        <f t="shared" si="205"/>
        <v>1.8184261817027814E-2</v>
      </c>
      <c r="V1028" s="1">
        <f t="shared" si="206"/>
        <v>1.434380266244295E-2</v>
      </c>
      <c r="W1028" s="1">
        <f t="shared" si="207"/>
        <v>1.2653489597617584E-2</v>
      </c>
      <c r="X1028" s="1">
        <f t="shared" si="208"/>
        <v>1.4954662660678908E-2</v>
      </c>
      <c r="Y1028" s="1">
        <f t="shared" si="209"/>
        <v>1.0865526937218206E-3</v>
      </c>
      <c r="Z1028" s="1">
        <f t="shared" si="210"/>
        <v>-1.2642313944332129E-3</v>
      </c>
      <c r="AA1028" s="24">
        <f t="shared" si="211"/>
        <v>1.087875260858695E-2</v>
      </c>
    </row>
    <row r="1029" spans="1:27" x14ac:dyDescent="0.2">
      <c r="A1029" s="18">
        <v>43515</v>
      </c>
      <c r="B1029" s="1">
        <v>168.7215881347656</v>
      </c>
      <c r="C1029" s="2">
        <v>106.3035430908203</v>
      </c>
      <c r="D1029" s="2">
        <v>1627.579956054688</v>
      </c>
      <c r="E1029" s="2">
        <v>1118.56005859375</v>
      </c>
      <c r="F1029" s="2">
        <v>162.28999328613281</v>
      </c>
      <c r="G1029" s="2">
        <v>361.92001342773438</v>
      </c>
      <c r="H1029" s="2">
        <v>155.93736267089841</v>
      </c>
      <c r="I1029" s="2">
        <v>141.35078430175781</v>
      </c>
      <c r="J1029" s="2">
        <v>186.86000061035159</v>
      </c>
      <c r="K1029" s="2">
        <v>1492.300048828125</v>
      </c>
      <c r="L1029" s="2">
        <v>3947.094482421875</v>
      </c>
      <c r="M1029" s="2">
        <v>2.372999906539917</v>
      </c>
      <c r="N1029" s="3">
        <v>2779.760009765625</v>
      </c>
      <c r="O1029" s="1">
        <f t="shared" si="199"/>
        <v>2.9924672189225454E-3</v>
      </c>
      <c r="P1029" s="1">
        <f t="shared" si="200"/>
        <v>-4.6198461992996709E-4</v>
      </c>
      <c r="Q1029" s="1">
        <f t="shared" si="201"/>
        <v>1.2208094454996266E-2</v>
      </c>
      <c r="R1029" s="1">
        <f t="shared" si="202"/>
        <v>4.4089561999258731E-3</v>
      </c>
      <c r="S1029" s="1">
        <f t="shared" si="203"/>
        <v>-1.2923490084134626E-3</v>
      </c>
      <c r="T1029" s="1">
        <f t="shared" si="204"/>
        <v>1.415086272211985E-2</v>
      </c>
      <c r="U1029" s="1">
        <f t="shared" si="205"/>
        <v>-4.4490204313009096E-3</v>
      </c>
      <c r="V1029" s="1">
        <f t="shared" si="206"/>
        <v>-4.644351558845905E-3</v>
      </c>
      <c r="W1029" s="1">
        <f t="shared" si="207"/>
        <v>-6.4338101065803954E-3</v>
      </c>
      <c r="X1029" s="1">
        <f t="shared" si="208"/>
        <v>3.2304976501717375E-2</v>
      </c>
      <c r="Y1029" s="1">
        <f t="shared" si="209"/>
        <v>9.0113433216632899E-2</v>
      </c>
      <c r="Z1029" s="1">
        <f t="shared" si="210"/>
        <v>1.2658316986067231E-3</v>
      </c>
      <c r="AA1029" s="24">
        <f t="shared" si="211"/>
        <v>1.4987433214488366E-3</v>
      </c>
    </row>
    <row r="1030" spans="1:27" x14ac:dyDescent="0.2">
      <c r="A1030" s="18">
        <v>43516</v>
      </c>
      <c r="B1030" s="1">
        <v>169.80738830566409</v>
      </c>
      <c r="C1030" s="2">
        <v>105.7508544921875</v>
      </c>
      <c r="D1030" s="2">
        <v>1622.099975585938</v>
      </c>
      <c r="E1030" s="2">
        <v>1113.800048828125</v>
      </c>
      <c r="F1030" s="2">
        <v>162.55999755859381</v>
      </c>
      <c r="G1030" s="2">
        <v>359.91000366210938</v>
      </c>
      <c r="H1030" s="2">
        <v>157.83879089355469</v>
      </c>
      <c r="I1030" s="2">
        <v>140.1104431152344</v>
      </c>
      <c r="J1030" s="2">
        <v>187.8399963378906</v>
      </c>
      <c r="K1030" s="2">
        <v>1500.5</v>
      </c>
      <c r="L1030" s="2">
        <v>3999.820556640625</v>
      </c>
      <c r="M1030" s="2">
        <v>2.3829998970031738</v>
      </c>
      <c r="N1030" s="3">
        <v>2784.699951171875</v>
      </c>
      <c r="O1030" s="1">
        <f t="shared" ref="O1030:O1093" si="212">(B1030/B1029)-1</f>
        <v>6.4354548988194704E-3</v>
      </c>
      <c r="P1030" s="1">
        <f t="shared" si="200"/>
        <v>-5.1991550099191874E-3</v>
      </c>
      <c r="Q1030" s="1">
        <f t="shared" si="201"/>
        <v>-3.3669500833825028E-3</v>
      </c>
      <c r="R1030" s="1">
        <f t="shared" si="202"/>
        <v>-4.2554798278863215E-3</v>
      </c>
      <c r="S1030" s="1">
        <f t="shared" si="203"/>
        <v>1.6637148538478641E-3</v>
      </c>
      <c r="T1030" s="1">
        <f t="shared" si="204"/>
        <v>-5.5537403046276301E-3</v>
      </c>
      <c r="U1030" s="1">
        <f t="shared" si="205"/>
        <v>1.2193538418814986E-2</v>
      </c>
      <c r="V1030" s="1">
        <f t="shared" si="206"/>
        <v>-8.7749154887991621E-3</v>
      </c>
      <c r="W1030" s="1">
        <f t="shared" si="207"/>
        <v>5.2445452442362317E-3</v>
      </c>
      <c r="X1030" s="1">
        <f t="shared" si="208"/>
        <v>5.4948407850781145E-3</v>
      </c>
      <c r="Y1030" s="1">
        <f t="shared" si="209"/>
        <v>1.3358199164869689E-2</v>
      </c>
      <c r="Z1030" s="1">
        <f t="shared" si="210"/>
        <v>4.2140711576503787E-3</v>
      </c>
      <c r="AA1030" s="24">
        <f t="shared" si="211"/>
        <v>1.7771107537685182E-3</v>
      </c>
    </row>
    <row r="1031" spans="1:27" x14ac:dyDescent="0.2">
      <c r="A1031" s="18">
        <v>43517</v>
      </c>
      <c r="B1031" s="1">
        <v>168.84992980957031</v>
      </c>
      <c r="C1031" s="2">
        <v>107.9813537597656</v>
      </c>
      <c r="D1031" s="2">
        <v>1619.43994140625</v>
      </c>
      <c r="E1031" s="2">
        <v>1096.969970703125</v>
      </c>
      <c r="F1031" s="2">
        <v>160.03999328613281</v>
      </c>
      <c r="G1031" s="2">
        <v>356.97000122070312</v>
      </c>
      <c r="H1031" s="2">
        <v>155.0712585449219</v>
      </c>
      <c r="I1031" s="2">
        <v>139.79542541503909</v>
      </c>
      <c r="J1031" s="2">
        <v>183.05999755859381</v>
      </c>
      <c r="K1031" s="2">
        <v>1455.199951171875</v>
      </c>
      <c r="L1031" s="2">
        <v>3954.1181640625</v>
      </c>
      <c r="M1031" s="2">
        <v>2.3949999809265141</v>
      </c>
      <c r="N1031" s="3">
        <v>2774.8798828125</v>
      </c>
      <c r="O1031" s="1">
        <f t="shared" si="212"/>
        <v>-5.6384972741603256E-3</v>
      </c>
      <c r="P1031" s="1">
        <f t="shared" si="200"/>
        <v>2.1092021225633584E-2</v>
      </c>
      <c r="Q1031" s="1">
        <f t="shared" si="201"/>
        <v>-1.6398706736476809E-3</v>
      </c>
      <c r="R1031" s="1">
        <f t="shared" si="202"/>
        <v>-1.5110502233060208E-2</v>
      </c>
      <c r="S1031" s="1">
        <f t="shared" si="203"/>
        <v>-1.5501995019116976E-2</v>
      </c>
      <c r="T1031" s="1">
        <f t="shared" si="204"/>
        <v>-8.1687155441402259E-3</v>
      </c>
      <c r="U1031" s="1">
        <f t="shared" si="205"/>
        <v>-1.753391756845879E-2</v>
      </c>
      <c r="V1031" s="1">
        <f t="shared" si="206"/>
        <v>-2.2483527508098122E-3</v>
      </c>
      <c r="W1031" s="1">
        <f t="shared" si="207"/>
        <v>-2.5447183094586712E-2</v>
      </c>
      <c r="X1031" s="1">
        <f t="shared" si="208"/>
        <v>-3.0189969229006963E-2</v>
      </c>
      <c r="Y1031" s="1">
        <f t="shared" si="209"/>
        <v>-1.1426110729454764E-2</v>
      </c>
      <c r="Z1031" s="1">
        <f t="shared" si="210"/>
        <v>5.0357047595475102E-3</v>
      </c>
      <c r="AA1031" s="24">
        <f t="shared" si="211"/>
        <v>-3.5264367908802718E-3</v>
      </c>
    </row>
    <row r="1032" spans="1:27" x14ac:dyDescent="0.2">
      <c r="A1032" s="18">
        <v>43518</v>
      </c>
      <c r="B1032" s="1">
        <v>170.7352294921875</v>
      </c>
      <c r="C1032" s="2">
        <v>109.52097320556641</v>
      </c>
      <c r="D1032" s="2">
        <v>1631.56005859375</v>
      </c>
      <c r="E1032" s="2">
        <v>1110.369995117188</v>
      </c>
      <c r="F1032" s="2">
        <v>161.88999938964841</v>
      </c>
      <c r="G1032" s="2">
        <v>363.01998901367188</v>
      </c>
      <c r="H1032" s="2">
        <v>158.47593688964841</v>
      </c>
      <c r="I1032" s="2">
        <v>141.79376220703119</v>
      </c>
      <c r="J1032" s="2">
        <v>185.75999450683591</v>
      </c>
      <c r="K1032" s="2">
        <v>1472.300048828125</v>
      </c>
      <c r="L1032" s="2">
        <v>4005.526611328125</v>
      </c>
      <c r="M1032" s="2">
        <v>2.3929998874664311</v>
      </c>
      <c r="N1032" s="3">
        <v>2792.669921875</v>
      </c>
      <c r="O1032" s="1">
        <f t="shared" si="212"/>
        <v>1.1165534298672508E-2</v>
      </c>
      <c r="P1032" s="1">
        <f t="shared" si="200"/>
        <v>1.4258197292341013E-2</v>
      </c>
      <c r="Q1032" s="1">
        <f t="shared" si="201"/>
        <v>7.4841412006767527E-3</v>
      </c>
      <c r="R1032" s="1">
        <f t="shared" si="202"/>
        <v>1.2215488820969123E-2</v>
      </c>
      <c r="S1032" s="1">
        <f t="shared" si="203"/>
        <v>1.1559648719854598E-2</v>
      </c>
      <c r="T1032" s="1">
        <f t="shared" si="204"/>
        <v>1.6948168676023334E-2</v>
      </c>
      <c r="U1032" s="1">
        <f t="shared" si="205"/>
        <v>2.1955573048633159E-2</v>
      </c>
      <c r="V1032" s="1">
        <f t="shared" si="206"/>
        <v>1.4294722349170064E-2</v>
      </c>
      <c r="W1032" s="1">
        <f t="shared" si="207"/>
        <v>1.4749246062771837E-2</v>
      </c>
      <c r="X1032" s="1">
        <f t="shared" si="208"/>
        <v>1.1751029569839755E-2</v>
      </c>
      <c r="Y1032" s="1">
        <f t="shared" si="209"/>
        <v>1.3001242029855531E-2</v>
      </c>
      <c r="Z1032" s="1">
        <f t="shared" si="210"/>
        <v>-8.351120985434779E-4</v>
      </c>
      <c r="AA1032" s="24">
        <f t="shared" si="211"/>
        <v>6.4111023949868784E-3</v>
      </c>
    </row>
    <row r="1033" spans="1:27" x14ac:dyDescent="0.2">
      <c r="A1033" s="18">
        <v>43521</v>
      </c>
      <c r="B1033" s="1">
        <v>171.97895812988281</v>
      </c>
      <c r="C1033" s="2">
        <v>110.13287353515619</v>
      </c>
      <c r="D1033" s="2">
        <v>1633</v>
      </c>
      <c r="E1033" s="2">
        <v>1109.400024414062</v>
      </c>
      <c r="F1033" s="2">
        <v>164.6199951171875</v>
      </c>
      <c r="G1033" s="2">
        <v>363.91000366210938</v>
      </c>
      <c r="H1033" s="2">
        <v>157.9781799316406</v>
      </c>
      <c r="I1033" s="2">
        <v>141.02592468261719</v>
      </c>
      <c r="J1033" s="2">
        <v>186.33000183105469</v>
      </c>
      <c r="K1033" s="2">
        <v>1506.599975585938</v>
      </c>
      <c r="L1033" s="2">
        <v>3882.6962890625</v>
      </c>
      <c r="M1033" s="2">
        <v>2.3929998874664311</v>
      </c>
      <c r="N1033" s="3">
        <v>2796.110107421875</v>
      </c>
      <c r="O1033" s="1">
        <f t="shared" si="212"/>
        <v>7.2845460271702134E-3</v>
      </c>
      <c r="P1033" s="1">
        <f t="shared" si="200"/>
        <v>5.5870607398755823E-3</v>
      </c>
      <c r="Q1033" s="1">
        <f t="shared" si="201"/>
        <v>8.8255495019362584E-4</v>
      </c>
      <c r="R1033" s="1">
        <f t="shared" si="202"/>
        <v>-8.7355629870344842E-4</v>
      </c>
      <c r="S1033" s="1">
        <f t="shared" si="203"/>
        <v>1.6863275914705156E-2</v>
      </c>
      <c r="T1033" s="1">
        <f t="shared" si="204"/>
        <v>2.4516959819642636E-3</v>
      </c>
      <c r="U1033" s="1">
        <f t="shared" si="205"/>
        <v>-3.1408992922024037E-3</v>
      </c>
      <c r="V1033" s="1">
        <f t="shared" si="206"/>
        <v>-5.4151713902117482E-3</v>
      </c>
      <c r="W1033" s="1">
        <f t="shared" si="207"/>
        <v>3.0685149713320925E-3</v>
      </c>
      <c r="X1033" s="1">
        <f t="shared" si="208"/>
        <v>2.329683190944265E-2</v>
      </c>
      <c r="Y1033" s="1">
        <f t="shared" si="209"/>
        <v>-3.0665211889554178E-2</v>
      </c>
      <c r="Z1033" s="1">
        <f t="shared" si="210"/>
        <v>0</v>
      </c>
      <c r="AA1033" s="24">
        <f t="shared" si="211"/>
        <v>1.2318625699112573E-3</v>
      </c>
    </row>
    <row r="1034" spans="1:27" x14ac:dyDescent="0.2">
      <c r="A1034" s="18">
        <v>43522</v>
      </c>
      <c r="B1034" s="1">
        <v>172.0776672363281</v>
      </c>
      <c r="C1034" s="2">
        <v>110.892822265625</v>
      </c>
      <c r="D1034" s="2">
        <v>1636.400024414062</v>
      </c>
      <c r="E1034" s="2">
        <v>1115.130004882812</v>
      </c>
      <c r="F1034" s="2">
        <v>164.1300048828125</v>
      </c>
      <c r="G1034" s="2">
        <v>364.97000122070312</v>
      </c>
      <c r="H1034" s="2">
        <v>156.3952941894531</v>
      </c>
      <c r="I1034" s="2">
        <v>140.29747009277341</v>
      </c>
      <c r="J1034" s="2">
        <v>188.91999816894531</v>
      </c>
      <c r="K1034" s="2">
        <v>1533.599975585938</v>
      </c>
      <c r="L1034" s="2">
        <v>3854.35791015625</v>
      </c>
      <c r="M1034" s="2">
        <v>2.4000000953674321</v>
      </c>
      <c r="N1034" s="3">
        <v>2793.89990234375</v>
      </c>
      <c r="O1034" s="1">
        <f t="shared" si="212"/>
        <v>5.7396037002810374E-4</v>
      </c>
      <c r="P1034" s="1">
        <f t="shared" si="200"/>
        <v>6.9002896780516743E-3</v>
      </c>
      <c r="Q1034" s="1">
        <f t="shared" si="201"/>
        <v>2.0820725132040252E-3</v>
      </c>
      <c r="R1034" s="1">
        <f t="shared" si="202"/>
        <v>5.1649363103054569E-3</v>
      </c>
      <c r="S1034" s="1">
        <f t="shared" si="203"/>
        <v>-2.9764928253471767E-3</v>
      </c>
      <c r="T1034" s="1">
        <f t="shared" si="204"/>
        <v>2.9128013737647063E-3</v>
      </c>
      <c r="U1034" s="1">
        <f t="shared" si="205"/>
        <v>-1.0019647921456265E-2</v>
      </c>
      <c r="V1034" s="1">
        <f t="shared" si="206"/>
        <v>-5.1653948838356056E-3</v>
      </c>
      <c r="W1034" s="1">
        <f t="shared" si="207"/>
        <v>1.3900049978204709E-2</v>
      </c>
      <c r="X1034" s="1">
        <f t="shared" si="208"/>
        <v>1.7921147243812552E-2</v>
      </c>
      <c r="Y1034" s="1">
        <f t="shared" si="209"/>
        <v>-7.2986339379875753E-3</v>
      </c>
      <c r="Z1034" s="1">
        <f t="shared" si="210"/>
        <v>2.9252855119907828E-3</v>
      </c>
      <c r="AA1034" s="24">
        <f t="shared" si="211"/>
        <v>-7.9045709689984367E-4</v>
      </c>
    </row>
    <row r="1035" spans="1:27" x14ac:dyDescent="0.2">
      <c r="A1035" s="18">
        <v>43523</v>
      </c>
      <c r="B1035" s="1">
        <v>172.6106872558594</v>
      </c>
      <c r="C1035" s="2">
        <v>110.70529937744141</v>
      </c>
      <c r="D1035" s="2">
        <v>1641.089965820312</v>
      </c>
      <c r="E1035" s="2">
        <v>1116.050048828125</v>
      </c>
      <c r="F1035" s="2">
        <v>162.80999755859381</v>
      </c>
      <c r="G1035" s="2">
        <v>362.8699951171875</v>
      </c>
      <c r="H1035" s="2">
        <v>154.71287536621091</v>
      </c>
      <c r="I1035" s="2">
        <v>136.64533996582031</v>
      </c>
      <c r="J1035" s="2">
        <v>189.80999755859381</v>
      </c>
      <c r="K1035" s="2">
        <v>1523.400024414062</v>
      </c>
      <c r="L1035" s="2">
        <v>3851.04736328125</v>
      </c>
      <c r="M1035" s="2">
        <v>2.3929998874664311</v>
      </c>
      <c r="N1035" s="3">
        <v>2792.3798828125</v>
      </c>
      <c r="O1035" s="1">
        <f t="shared" si="212"/>
        <v>3.0975548895562088E-3</v>
      </c>
      <c r="P1035" s="1">
        <f t="shared" si="200"/>
        <v>-1.6910281869678689E-3</v>
      </c>
      <c r="Q1035" s="1">
        <f t="shared" si="201"/>
        <v>2.8660115719134627E-3</v>
      </c>
      <c r="R1035" s="1">
        <f t="shared" si="202"/>
        <v>8.2505532205612298E-4</v>
      </c>
      <c r="S1035" s="1">
        <f t="shared" si="203"/>
        <v>-8.0424497955823293E-3</v>
      </c>
      <c r="T1035" s="1">
        <f t="shared" si="204"/>
        <v>-5.7539142847132796E-3</v>
      </c>
      <c r="U1035" s="1">
        <f t="shared" si="205"/>
        <v>-1.0757477275525673E-2</v>
      </c>
      <c r="V1035" s="1">
        <f t="shared" si="206"/>
        <v>-2.6031332742764923E-2</v>
      </c>
      <c r="W1035" s="1">
        <f t="shared" si="207"/>
        <v>4.7109855932381262E-3</v>
      </c>
      <c r="X1035" s="1">
        <f t="shared" si="208"/>
        <v>-6.6509854813859848E-3</v>
      </c>
      <c r="Y1035" s="1">
        <f t="shared" si="209"/>
        <v>-8.5891008364236132E-4</v>
      </c>
      <c r="Z1035" s="1">
        <f t="shared" si="210"/>
        <v>-2.9167531761823406E-3</v>
      </c>
      <c r="AA1035" s="24">
        <f t="shared" si="211"/>
        <v>-5.4404938773033873E-4</v>
      </c>
    </row>
    <row r="1036" spans="1:27" x14ac:dyDescent="0.2">
      <c r="A1036" s="18">
        <v>43524</v>
      </c>
      <c r="B1036" s="1">
        <v>170.91291809082031</v>
      </c>
      <c r="C1036" s="2">
        <v>110.5671310424805</v>
      </c>
      <c r="D1036" s="2">
        <v>1639.829956054688</v>
      </c>
      <c r="E1036" s="2">
        <v>1119.920043945312</v>
      </c>
      <c r="F1036" s="2">
        <v>161.44999694824219</v>
      </c>
      <c r="G1036" s="2">
        <v>358.10000610351562</v>
      </c>
      <c r="H1036" s="2">
        <v>153.72630310058591</v>
      </c>
      <c r="I1036" s="2">
        <v>137.2673034667969</v>
      </c>
      <c r="J1036" s="2">
        <v>188.75</v>
      </c>
      <c r="K1036" s="2">
        <v>1532</v>
      </c>
      <c r="L1036" s="2">
        <v>3854.785400390625</v>
      </c>
      <c r="M1036" s="2">
        <v>2.3829998970031738</v>
      </c>
      <c r="N1036" s="3">
        <v>2784.489990234375</v>
      </c>
      <c r="O1036" s="1">
        <f t="shared" si="212"/>
        <v>-9.8358287776382225E-3</v>
      </c>
      <c r="P1036" s="1">
        <f t="shared" si="200"/>
        <v>-1.2480733599737892E-3</v>
      </c>
      <c r="Q1036" s="1">
        <f t="shared" si="201"/>
        <v>-7.677883552192899E-4</v>
      </c>
      <c r="R1036" s="1">
        <f t="shared" si="202"/>
        <v>3.4675820508682786E-3</v>
      </c>
      <c r="S1036" s="1">
        <f t="shared" si="203"/>
        <v>-8.3532991262540435E-3</v>
      </c>
      <c r="T1036" s="1">
        <f t="shared" si="204"/>
        <v>-1.3145173417084099E-2</v>
      </c>
      <c r="U1036" s="1">
        <f t="shared" si="205"/>
        <v>-6.3767948419919396E-3</v>
      </c>
      <c r="V1036" s="1">
        <f t="shared" si="206"/>
        <v>4.5516627287265354E-3</v>
      </c>
      <c r="W1036" s="1">
        <f t="shared" si="207"/>
        <v>-5.5845191097828595E-3</v>
      </c>
      <c r="X1036" s="1">
        <f t="shared" si="208"/>
        <v>5.645251049044564E-3</v>
      </c>
      <c r="Y1036" s="1">
        <f t="shared" si="209"/>
        <v>9.7065467047130483E-4</v>
      </c>
      <c r="Z1036" s="1">
        <f t="shared" si="210"/>
        <v>-4.178851204980516E-3</v>
      </c>
      <c r="AA1036" s="24">
        <f t="shared" si="211"/>
        <v>-2.8255083152146643E-3</v>
      </c>
    </row>
    <row r="1037" spans="1:27" x14ac:dyDescent="0.2">
      <c r="A1037" s="18">
        <v>43525</v>
      </c>
      <c r="B1037" s="1">
        <v>172.7093811035156</v>
      </c>
      <c r="C1037" s="2">
        <v>111.06060791015619</v>
      </c>
      <c r="D1037" s="2">
        <v>1671.72998046875</v>
      </c>
      <c r="E1037" s="2">
        <v>1140.989990234375</v>
      </c>
      <c r="F1037" s="2">
        <v>162.2799987792969</v>
      </c>
      <c r="G1037" s="2">
        <v>357.32000732421881</v>
      </c>
      <c r="H1037" s="2">
        <v>155.9087219238281</v>
      </c>
      <c r="I1037" s="2">
        <v>136.7045593261719</v>
      </c>
      <c r="J1037" s="2">
        <v>192.1600036621094</v>
      </c>
      <c r="K1037" s="2">
        <v>1536.599975585938</v>
      </c>
      <c r="L1037" s="2">
        <v>3859.583740234375</v>
      </c>
      <c r="M1037" s="2">
        <v>2.378000020980835</v>
      </c>
      <c r="N1037" s="3">
        <v>2803.68994140625</v>
      </c>
      <c r="O1037" s="1">
        <f t="shared" si="212"/>
        <v>1.0510984381769672E-2</v>
      </c>
      <c r="P1037" s="1">
        <f t="shared" si="200"/>
        <v>4.4631425544188197E-3</v>
      </c>
      <c r="Q1037" s="1">
        <f t="shared" si="201"/>
        <v>1.9453251415659789E-2</v>
      </c>
      <c r="R1037" s="1">
        <f t="shared" si="202"/>
        <v>1.8813795148121981E-2</v>
      </c>
      <c r="S1037" s="1">
        <f t="shared" si="203"/>
        <v>5.1409219370923687E-3</v>
      </c>
      <c r="T1037" s="1">
        <f t="shared" si="204"/>
        <v>-2.1781590784764049E-3</v>
      </c>
      <c r="U1037" s="1">
        <f t="shared" si="205"/>
        <v>1.4196782068025104E-2</v>
      </c>
      <c r="V1037" s="1">
        <f t="shared" si="206"/>
        <v>-4.0996226079513809E-3</v>
      </c>
      <c r="W1037" s="1">
        <f t="shared" si="207"/>
        <v>1.8066244567467082E-2</v>
      </c>
      <c r="X1037" s="1">
        <f t="shared" si="208"/>
        <v>3.0025950299856774E-3</v>
      </c>
      <c r="Y1037" s="1">
        <f t="shared" si="209"/>
        <v>1.2447748305945971E-3</v>
      </c>
      <c r="Z1037" s="1">
        <f t="shared" si="210"/>
        <v>-2.0981436166349621E-3</v>
      </c>
      <c r="AA1037" s="24">
        <f t="shared" si="211"/>
        <v>6.8953205934343398E-3</v>
      </c>
    </row>
    <row r="1038" spans="1:27" x14ac:dyDescent="0.2">
      <c r="A1038" s="18">
        <v>43528</v>
      </c>
      <c r="B1038" s="1">
        <v>173.5780334472656</v>
      </c>
      <c r="C1038" s="2">
        <v>110.79412841796881</v>
      </c>
      <c r="D1038" s="2">
        <v>1696.170043945312</v>
      </c>
      <c r="E1038" s="2">
        <v>1147.800048828125</v>
      </c>
      <c r="F1038" s="2">
        <v>167.3699951171875</v>
      </c>
      <c r="G1038" s="2">
        <v>351.04000854492188</v>
      </c>
      <c r="H1038" s="2">
        <v>156.23759460449219</v>
      </c>
      <c r="I1038" s="2">
        <v>134.36479187011719</v>
      </c>
      <c r="J1038" s="2">
        <v>190.03999328613281</v>
      </c>
      <c r="K1038" s="2">
        <v>1515.599975585938</v>
      </c>
      <c r="L1038" s="2">
        <v>3761.55712890625</v>
      </c>
      <c r="M1038" s="2">
        <v>2.375</v>
      </c>
      <c r="N1038" s="3">
        <v>2792.81005859375</v>
      </c>
      <c r="O1038" s="1">
        <f t="shared" si="212"/>
        <v>5.0295608622983323E-3</v>
      </c>
      <c r="P1038" s="1">
        <f t="shared" si="200"/>
        <v>-2.3994060288501373E-3</v>
      </c>
      <c r="Q1038" s="1">
        <f t="shared" si="201"/>
        <v>1.4619623840034901E-2</v>
      </c>
      <c r="R1038" s="1">
        <f t="shared" si="202"/>
        <v>5.9685524430859171E-3</v>
      </c>
      <c r="S1038" s="1">
        <f t="shared" si="203"/>
        <v>3.1365518709505658E-2</v>
      </c>
      <c r="T1038" s="1">
        <f t="shared" si="204"/>
        <v>-1.7575278883274814E-2</v>
      </c>
      <c r="U1038" s="1">
        <f t="shared" si="205"/>
        <v>2.1093924483888138E-3</v>
      </c>
      <c r="V1038" s="1">
        <f t="shared" si="206"/>
        <v>-1.711550417621488E-2</v>
      </c>
      <c r="W1038" s="1">
        <f t="shared" si="207"/>
        <v>-1.103252672551136E-2</v>
      </c>
      <c r="X1038" s="1">
        <f t="shared" si="208"/>
        <v>-1.3666536726315015E-2</v>
      </c>
      <c r="Y1038" s="1">
        <f t="shared" si="209"/>
        <v>-2.5398234090957206E-2</v>
      </c>
      <c r="Z1038" s="1">
        <f t="shared" si="210"/>
        <v>-1.2615731515416284E-3</v>
      </c>
      <c r="AA1038" s="24">
        <f t="shared" si="211"/>
        <v>-3.880558492514008E-3</v>
      </c>
    </row>
    <row r="1039" spans="1:27" x14ac:dyDescent="0.2">
      <c r="A1039" s="18">
        <v>43529</v>
      </c>
      <c r="B1039" s="1">
        <v>173.26216125488281</v>
      </c>
      <c r="C1039" s="2">
        <v>110.24143218994141</v>
      </c>
      <c r="D1039" s="2">
        <v>1692.430053710938</v>
      </c>
      <c r="E1039" s="2">
        <v>1162.030029296875</v>
      </c>
      <c r="F1039" s="2">
        <v>171.25999450683591</v>
      </c>
      <c r="G1039" s="2">
        <v>354.29998779296881</v>
      </c>
      <c r="H1039" s="2">
        <v>155.97850036621091</v>
      </c>
      <c r="I1039" s="2">
        <v>133.66383361816409</v>
      </c>
      <c r="J1039" s="2">
        <v>187.80000305175781</v>
      </c>
      <c r="K1039" s="2">
        <v>1496.400024414062</v>
      </c>
      <c r="L1039" s="2">
        <v>3896.375</v>
      </c>
      <c r="M1039" s="2">
        <v>2.4000000953674321</v>
      </c>
      <c r="N1039" s="3">
        <v>2789.64990234375</v>
      </c>
      <c r="O1039" s="1">
        <f t="shared" si="212"/>
        <v>-1.8197705441728163E-3</v>
      </c>
      <c r="P1039" s="1">
        <f t="shared" si="200"/>
        <v>-4.9884974584787356E-3</v>
      </c>
      <c r="Q1039" s="1">
        <f t="shared" si="201"/>
        <v>-2.2049618478551247E-3</v>
      </c>
      <c r="R1039" s="1">
        <f t="shared" si="202"/>
        <v>1.2397612705521643E-2</v>
      </c>
      <c r="S1039" s="1">
        <f t="shared" si="203"/>
        <v>2.324191613272597E-2</v>
      </c>
      <c r="T1039" s="1">
        <f t="shared" si="204"/>
        <v>9.2866316336981392E-3</v>
      </c>
      <c r="U1039" s="1">
        <f t="shared" si="205"/>
        <v>-1.658334787713267E-3</v>
      </c>
      <c r="V1039" s="1">
        <f t="shared" si="206"/>
        <v>-5.2168298123117518E-3</v>
      </c>
      <c r="W1039" s="1">
        <f t="shared" si="207"/>
        <v>-1.1786941241375248E-2</v>
      </c>
      <c r="X1039" s="1">
        <f t="shared" si="208"/>
        <v>-1.2668218184981872E-2</v>
      </c>
      <c r="Y1039" s="1">
        <f t="shared" si="209"/>
        <v>3.5840973956695166E-2</v>
      </c>
      <c r="Z1039" s="1">
        <f t="shared" si="210"/>
        <v>1.0526355944181942E-2</v>
      </c>
      <c r="AA1039" s="24">
        <f t="shared" si="211"/>
        <v>-1.131532823106185E-3</v>
      </c>
    </row>
    <row r="1040" spans="1:27" x14ac:dyDescent="0.2">
      <c r="A1040" s="18">
        <v>43530</v>
      </c>
      <c r="B1040" s="1">
        <v>172.2652282714844</v>
      </c>
      <c r="C1040" s="2">
        <v>110.29078674316411</v>
      </c>
      <c r="D1040" s="2">
        <v>1668.949951171875</v>
      </c>
      <c r="E1040" s="2">
        <v>1157.859985351562</v>
      </c>
      <c r="F1040" s="2">
        <v>172.50999450683591</v>
      </c>
      <c r="G1040" s="2">
        <v>359.6099853515625</v>
      </c>
      <c r="H1040" s="2">
        <v>151.5239562988281</v>
      </c>
      <c r="I1040" s="2">
        <v>127.088737487793</v>
      </c>
      <c r="J1040" s="2">
        <v>181.11000061035159</v>
      </c>
      <c r="K1040" s="2">
        <v>1516.900024414062</v>
      </c>
      <c r="L1040" s="2">
        <v>3903.942626953125</v>
      </c>
      <c r="M1040" s="2">
        <v>2.404999971389771</v>
      </c>
      <c r="N1040" s="3">
        <v>2771.449951171875</v>
      </c>
      <c r="O1040" s="1">
        <f t="shared" si="212"/>
        <v>-5.7538990404941703E-3</v>
      </c>
      <c r="P1040" s="1">
        <f t="shared" si="200"/>
        <v>4.4769513822773277E-4</v>
      </c>
      <c r="Q1040" s="1">
        <f t="shared" si="201"/>
        <v>-1.387360292236528E-2</v>
      </c>
      <c r="R1040" s="1">
        <f t="shared" si="202"/>
        <v>-3.588585355092877E-3</v>
      </c>
      <c r="S1040" s="1">
        <f t="shared" si="203"/>
        <v>7.2988440972425739E-3</v>
      </c>
      <c r="T1040" s="1">
        <f t="shared" si="204"/>
        <v>1.4987292524820894E-2</v>
      </c>
      <c r="U1040" s="1">
        <f t="shared" si="205"/>
        <v>-2.855870557111595E-2</v>
      </c>
      <c r="V1040" s="1">
        <f t="shared" si="206"/>
        <v>-4.9191287967649489E-2</v>
      </c>
      <c r="W1040" s="1">
        <f t="shared" si="207"/>
        <v>-3.5623015616045861E-2</v>
      </c>
      <c r="X1040" s="1">
        <f t="shared" si="208"/>
        <v>1.3699545352538367E-2</v>
      </c>
      <c r="Y1040" s="1">
        <f t="shared" si="209"/>
        <v>1.9422224383240927E-3</v>
      </c>
      <c r="Z1040" s="1">
        <f t="shared" si="210"/>
        <v>2.0832815931923765E-3</v>
      </c>
      <c r="AA1040" s="24">
        <f t="shared" si="211"/>
        <v>-6.5240986535923806E-3</v>
      </c>
    </row>
    <row r="1041" spans="1:27" x14ac:dyDescent="0.2">
      <c r="A1041" s="18">
        <v>43531</v>
      </c>
      <c r="B1041" s="1">
        <v>170.27131652832031</v>
      </c>
      <c r="C1041" s="2">
        <v>108.9485397338867</v>
      </c>
      <c r="D1041" s="2">
        <v>1625.949951171875</v>
      </c>
      <c r="E1041" s="2">
        <v>1143.300048828125</v>
      </c>
      <c r="F1041" s="2">
        <v>169.1300048828125</v>
      </c>
      <c r="G1041" s="2">
        <v>352.60000610351562</v>
      </c>
      <c r="H1041" s="2">
        <v>148.74360656738281</v>
      </c>
      <c r="I1041" s="2">
        <v>125.2722091674805</v>
      </c>
      <c r="J1041" s="2">
        <v>178.61000061035159</v>
      </c>
      <c r="K1041" s="2">
        <v>1512.400024414062</v>
      </c>
      <c r="L1041" s="2">
        <v>3911.484375</v>
      </c>
      <c r="M1041" s="2">
        <v>2.3949999809265141</v>
      </c>
      <c r="N1041" s="3">
        <v>2748.929931640625</v>
      </c>
      <c r="O1041" s="1">
        <f t="shared" si="212"/>
        <v>-1.1574661718856905E-2</v>
      </c>
      <c r="P1041" s="1">
        <f t="shared" si="200"/>
        <v>-1.2170073756052835E-2</v>
      </c>
      <c r="Q1041" s="1">
        <f t="shared" si="201"/>
        <v>-2.5764703111562426E-2</v>
      </c>
      <c r="R1041" s="1">
        <f t="shared" si="202"/>
        <v>-1.2574868039002318E-2</v>
      </c>
      <c r="S1041" s="1">
        <f t="shared" si="203"/>
        <v>-1.9593007545365526E-2</v>
      </c>
      <c r="T1041" s="1">
        <f t="shared" si="204"/>
        <v>-1.9493283094443981E-2</v>
      </c>
      <c r="U1041" s="1">
        <f t="shared" si="205"/>
        <v>-1.8349241924240811E-2</v>
      </c>
      <c r="V1041" s="1">
        <f t="shared" si="206"/>
        <v>-1.4293385521175539E-2</v>
      </c>
      <c r="W1041" s="1">
        <f t="shared" si="207"/>
        <v>-1.3803765620754471E-2</v>
      </c>
      <c r="X1041" s="1">
        <f t="shared" si="208"/>
        <v>-2.9665765228913399E-3</v>
      </c>
      <c r="Y1041" s="1">
        <f t="shared" si="209"/>
        <v>1.9318286070102442E-3</v>
      </c>
      <c r="Z1041" s="1">
        <f t="shared" si="210"/>
        <v>-4.158000242086568E-3</v>
      </c>
      <c r="AA1041" s="24">
        <f t="shared" si="211"/>
        <v>-8.1257175586835206E-3</v>
      </c>
    </row>
    <row r="1042" spans="1:27" x14ac:dyDescent="0.2">
      <c r="A1042" s="18">
        <v>43532</v>
      </c>
      <c r="B1042" s="1">
        <v>170.676025390625</v>
      </c>
      <c r="C1042" s="2">
        <v>109.0669784545898</v>
      </c>
      <c r="D1042" s="2">
        <v>1620.800048828125</v>
      </c>
      <c r="E1042" s="2">
        <v>1142.319946289062</v>
      </c>
      <c r="F1042" s="2">
        <v>169.6000061035156</v>
      </c>
      <c r="G1042" s="2">
        <v>349.60000610351562</v>
      </c>
      <c r="H1042" s="2">
        <v>150.11882019042969</v>
      </c>
      <c r="I1042" s="2">
        <v>123.1496200561523</v>
      </c>
      <c r="J1042" s="2">
        <v>177.25999450683591</v>
      </c>
      <c r="K1042" s="2">
        <v>1489</v>
      </c>
      <c r="L1042" s="2">
        <v>3901.131591796875</v>
      </c>
      <c r="M1042" s="2">
        <v>2.3929998874664311</v>
      </c>
      <c r="N1042" s="3">
        <v>2743.070068359375</v>
      </c>
      <c r="O1042" s="1">
        <f t="shared" si="212"/>
        <v>2.3768469672775794E-3</v>
      </c>
      <c r="P1042" s="1">
        <f t="shared" si="200"/>
        <v>1.0871070047602238E-3</v>
      </c>
      <c r="Q1042" s="1">
        <f t="shared" si="201"/>
        <v>-3.1673191047720817E-3</v>
      </c>
      <c r="R1042" s="1">
        <f t="shared" si="202"/>
        <v>-8.5725749777365579E-4</v>
      </c>
      <c r="S1042" s="1">
        <f t="shared" si="203"/>
        <v>2.7789345895705697E-3</v>
      </c>
      <c r="T1042" s="1">
        <f t="shared" si="204"/>
        <v>-8.5082244698523324E-3</v>
      </c>
      <c r="U1042" s="1">
        <f t="shared" si="205"/>
        <v>9.2455309830334897E-3</v>
      </c>
      <c r="V1042" s="1">
        <f t="shared" si="206"/>
        <v>-1.6943814796867129E-2</v>
      </c>
      <c r="W1042" s="1">
        <f t="shared" si="207"/>
        <v>-7.558401539121018E-3</v>
      </c>
      <c r="X1042" s="1">
        <f t="shared" si="208"/>
        <v>-1.5472113221584816E-2</v>
      </c>
      <c r="Y1042" s="1">
        <f t="shared" si="209"/>
        <v>-2.6467658337827604E-3</v>
      </c>
      <c r="Z1042" s="1">
        <f t="shared" si="210"/>
        <v>-8.351120985434779E-4</v>
      </c>
      <c r="AA1042" s="24">
        <f t="shared" si="211"/>
        <v>-2.1316888487414865E-3</v>
      </c>
    </row>
    <row r="1043" spans="1:27" x14ac:dyDescent="0.2">
      <c r="A1043" s="18">
        <v>43535</v>
      </c>
      <c r="B1043" s="1">
        <v>176.58860778808591</v>
      </c>
      <c r="C1043" s="2">
        <v>111.356689453125</v>
      </c>
      <c r="D1043" s="2">
        <v>1670.619995117188</v>
      </c>
      <c r="E1043" s="2">
        <v>1175.760009765625</v>
      </c>
      <c r="F1043" s="2">
        <v>172.07000732421881</v>
      </c>
      <c r="G1043" s="2">
        <v>358.8599853515625</v>
      </c>
      <c r="H1043" s="2">
        <v>160.58251953125</v>
      </c>
      <c r="I1043" s="2">
        <v>124.2849578857422</v>
      </c>
      <c r="J1043" s="2">
        <v>180.52000427246091</v>
      </c>
      <c r="K1043" s="2">
        <v>1503.699951171875</v>
      </c>
      <c r="L1043" s="2">
        <v>3905.227294921875</v>
      </c>
      <c r="M1043" s="2">
        <v>2.380000114440918</v>
      </c>
      <c r="N1043" s="3">
        <v>2783.300048828125</v>
      </c>
      <c r="O1043" s="1">
        <f t="shared" si="212"/>
        <v>3.4642137839387965E-2</v>
      </c>
      <c r="P1043" s="1">
        <f t="shared" si="200"/>
        <v>2.0993622735120621E-2</v>
      </c>
      <c r="Q1043" s="1">
        <f t="shared" si="201"/>
        <v>3.0737873141775784E-2</v>
      </c>
      <c r="R1043" s="1">
        <f t="shared" si="202"/>
        <v>2.9273815611113418E-2</v>
      </c>
      <c r="S1043" s="1">
        <f t="shared" si="203"/>
        <v>1.4563685918711933E-2</v>
      </c>
      <c r="T1043" s="1">
        <f t="shared" si="204"/>
        <v>2.6487354366077964E-2</v>
      </c>
      <c r="U1043" s="1">
        <f t="shared" si="205"/>
        <v>6.9702781620231358E-2</v>
      </c>
      <c r="V1043" s="1">
        <f t="shared" si="206"/>
        <v>9.2191744405887288E-3</v>
      </c>
      <c r="W1043" s="1">
        <f t="shared" si="207"/>
        <v>1.8391119635848163E-2</v>
      </c>
      <c r="X1043" s="1">
        <f t="shared" si="208"/>
        <v>9.872364789707877E-3</v>
      </c>
      <c r="Y1043" s="1">
        <f t="shared" si="209"/>
        <v>1.0498756652075336E-3</v>
      </c>
      <c r="Z1043" s="1">
        <f t="shared" si="210"/>
        <v>-5.4324168979700271E-3</v>
      </c>
      <c r="AA1043" s="24">
        <f t="shared" si="211"/>
        <v>1.4666041867757107E-2</v>
      </c>
    </row>
    <row r="1044" spans="1:27" x14ac:dyDescent="0.2">
      <c r="A1044" s="18">
        <v>43536</v>
      </c>
      <c r="B1044" s="1">
        <v>178.5726623535156</v>
      </c>
      <c r="C1044" s="2">
        <v>112.13636779785161</v>
      </c>
      <c r="D1044" s="2">
        <v>1673.099975585938</v>
      </c>
      <c r="E1044" s="2">
        <v>1193.199951171875</v>
      </c>
      <c r="F1044" s="2">
        <v>171.91999816894531</v>
      </c>
      <c r="G1044" s="2">
        <v>356.26998901367188</v>
      </c>
      <c r="H1044" s="2">
        <v>161.9577331542969</v>
      </c>
      <c r="I1044" s="2">
        <v>127.23683166503911</v>
      </c>
      <c r="J1044" s="2">
        <v>182.57000732421881</v>
      </c>
      <c r="K1044" s="2">
        <v>1519.900024414062</v>
      </c>
      <c r="L1044" s="2">
        <v>3909.15625</v>
      </c>
      <c r="M1044" s="2">
        <v>2.3949999809265141</v>
      </c>
      <c r="N1044" s="3">
        <v>2791.52001953125</v>
      </c>
      <c r="O1044" s="1">
        <f t="shared" si="212"/>
        <v>1.1235461847066919E-2</v>
      </c>
      <c r="P1044" s="1">
        <f t="shared" si="200"/>
        <v>7.0016300642163909E-3</v>
      </c>
      <c r="Q1044" s="1">
        <f t="shared" si="201"/>
        <v>1.4844671295677347E-3</v>
      </c>
      <c r="R1044" s="1">
        <f t="shared" si="202"/>
        <v>1.4832909149314011E-2</v>
      </c>
      <c r="S1044" s="1">
        <f t="shared" si="203"/>
        <v>-8.7179141563498153E-4</v>
      </c>
      <c r="T1044" s="1">
        <f t="shared" si="204"/>
        <v>-7.2172893150884709E-3</v>
      </c>
      <c r="U1044" s="1">
        <f t="shared" si="205"/>
        <v>8.5639061278974804E-3</v>
      </c>
      <c r="V1044" s="1">
        <f t="shared" si="206"/>
        <v>2.3750853116196291E-2</v>
      </c>
      <c r="W1044" s="1">
        <f t="shared" si="207"/>
        <v>1.1356099065141789E-2</v>
      </c>
      <c r="X1044" s="1">
        <f t="shared" si="208"/>
        <v>1.0773474608123612E-2</v>
      </c>
      <c r="Y1044" s="1">
        <f t="shared" si="209"/>
        <v>1.0060759032475275E-3</v>
      </c>
      <c r="Z1044" s="1">
        <f t="shared" si="210"/>
        <v>6.3024646068639001E-3</v>
      </c>
      <c r="AA1044" s="24">
        <f t="shared" si="211"/>
        <v>2.9533182046204143E-3</v>
      </c>
    </row>
    <row r="1045" spans="1:27" x14ac:dyDescent="0.2">
      <c r="A1045" s="18">
        <v>43537</v>
      </c>
      <c r="B1045" s="1">
        <v>179.36231994628909</v>
      </c>
      <c r="C1045" s="2">
        <v>113.0048751831055</v>
      </c>
      <c r="D1045" s="2">
        <v>1690.81005859375</v>
      </c>
      <c r="E1045" s="2">
        <v>1193.319946289062</v>
      </c>
      <c r="F1045" s="2">
        <v>173.3699951171875</v>
      </c>
      <c r="G1045" s="2">
        <v>361.20999145507812</v>
      </c>
      <c r="H1045" s="2">
        <v>168.03663635253909</v>
      </c>
      <c r="I1045" s="2">
        <v>129.15211486816409</v>
      </c>
      <c r="J1045" s="2">
        <v>185.6600036621094</v>
      </c>
      <c r="K1045" s="2">
        <v>1535.699951171875</v>
      </c>
      <c r="L1045" s="2">
        <v>3906.71728515625</v>
      </c>
      <c r="M1045" s="2">
        <v>2.3880000114440918</v>
      </c>
      <c r="N1045" s="3">
        <v>2810.919921875</v>
      </c>
      <c r="O1045" s="1">
        <f t="shared" si="212"/>
        <v>4.4220519667799163E-3</v>
      </c>
      <c r="P1045" s="1">
        <f t="shared" ref="P1045:P1108" si="213">(C1045/C1044)-1</f>
        <v>7.7451000269559422E-3</v>
      </c>
      <c r="Q1045" s="1">
        <f t="shared" ref="Q1045:Q1108" si="214">(D1045/D1044)-1</f>
        <v>1.0585191122012727E-2</v>
      </c>
      <c r="R1045" s="1">
        <f t="shared" ref="R1045:R1108" si="215">(E1045/E1044)-1</f>
        <v>1.0056580799311376E-4</v>
      </c>
      <c r="S1045" s="1">
        <f t="shared" ref="S1045:S1108" si="216">(F1045/F1044)-1</f>
        <v>8.4341377599206346E-3</v>
      </c>
      <c r="T1045" s="1">
        <f t="shared" ref="T1045:T1108" si="217">(G1045/G1044)-1</f>
        <v>1.3865895511105508E-2</v>
      </c>
      <c r="U1045" s="1">
        <f t="shared" ref="U1045:U1108" si="218">(H1045/H1044)-1</f>
        <v>3.7533886649616433E-2</v>
      </c>
      <c r="V1045" s="1">
        <f t="shared" ref="V1045:V1108" si="219">(I1045/I1044)-1</f>
        <v>1.5052899212133264E-2</v>
      </c>
      <c r="W1045" s="1">
        <f t="shared" ref="W1045:W1108" si="220">(J1045/J1044)-1</f>
        <v>1.6924994325071108E-2</v>
      </c>
      <c r="X1045" s="1">
        <f t="shared" ref="X1045:X1108" si="221">(K1045/K1044)-1</f>
        <v>1.0395372395565206E-2</v>
      </c>
      <c r="Y1045" s="1">
        <f t="shared" ref="Y1045:Y1108" si="222">(L1045/L1044)-1</f>
        <v>-6.2391081035706453E-4</v>
      </c>
      <c r="Z1045" s="1">
        <f t="shared" ref="Z1045:Z1108" si="223">(M1045/M1044)-1</f>
        <v>-2.9227430222000805E-3</v>
      </c>
      <c r="AA1045" s="24">
        <f t="shared" ref="AA1045:AA1108" si="224">(N1045/N1044)-1</f>
        <v>6.9495838138418087E-3</v>
      </c>
    </row>
    <row r="1046" spans="1:27" x14ac:dyDescent="0.2">
      <c r="A1046" s="18">
        <v>43538</v>
      </c>
      <c r="B1046" s="1">
        <v>181.35621643066409</v>
      </c>
      <c r="C1046" s="2">
        <v>113.0936965942383</v>
      </c>
      <c r="D1046" s="2">
        <v>1686.219970703125</v>
      </c>
      <c r="E1046" s="2">
        <v>1185.550048828125</v>
      </c>
      <c r="F1046" s="2">
        <v>170.16999816894531</v>
      </c>
      <c r="G1046" s="2">
        <v>358.82000732421881</v>
      </c>
      <c r="H1046" s="2">
        <v>164.9872131347656</v>
      </c>
      <c r="I1046" s="2">
        <v>130.0899963378906</v>
      </c>
      <c r="J1046" s="2">
        <v>186.11000061035159</v>
      </c>
      <c r="K1046" s="2">
        <v>1531.699951171875</v>
      </c>
      <c r="L1046" s="2">
        <v>3924.369140625</v>
      </c>
      <c r="M1046" s="2">
        <v>2.3880000114440918</v>
      </c>
      <c r="N1046" s="3">
        <v>2808.47998046875</v>
      </c>
      <c r="O1046" s="1">
        <f t="shared" si="212"/>
        <v>1.1116585049591787E-2</v>
      </c>
      <c r="P1046" s="1">
        <f t="shared" si="213"/>
        <v>7.8599627661080085E-4</v>
      </c>
      <c r="Q1046" s="1">
        <f t="shared" si="214"/>
        <v>-2.7147271021338293E-3</v>
      </c>
      <c r="R1046" s="1">
        <f t="shared" si="215"/>
        <v>-6.5111603012247832E-3</v>
      </c>
      <c r="S1046" s="1">
        <f t="shared" si="216"/>
        <v>-1.8457616879317462E-2</v>
      </c>
      <c r="T1046" s="1">
        <f t="shared" si="217"/>
        <v>-6.6166058176619913E-3</v>
      </c>
      <c r="U1046" s="1">
        <f t="shared" si="218"/>
        <v>-1.8147371215975983E-2</v>
      </c>
      <c r="V1046" s="1">
        <f t="shared" si="219"/>
        <v>7.2618359419347467E-3</v>
      </c>
      <c r="W1046" s="1">
        <f t="shared" si="220"/>
        <v>2.4237689290427245E-3</v>
      </c>
      <c r="X1046" s="1">
        <f t="shared" si="221"/>
        <v>-2.6046754751457568E-3</v>
      </c>
      <c r="Y1046" s="1">
        <f t="shared" si="222"/>
        <v>4.5183344942361092E-3</v>
      </c>
      <c r="Z1046" s="1">
        <f t="shared" si="223"/>
        <v>0</v>
      </c>
      <c r="AA1046" s="24">
        <f t="shared" si="224"/>
        <v>-8.680223820187738E-4</v>
      </c>
    </row>
    <row r="1047" spans="1:27" x14ac:dyDescent="0.2">
      <c r="A1047" s="18">
        <v>43539</v>
      </c>
      <c r="B1047" s="1">
        <v>183.71533203125</v>
      </c>
      <c r="C1047" s="2">
        <v>114.39646911621089</v>
      </c>
      <c r="D1047" s="2">
        <v>1712.359985351562</v>
      </c>
      <c r="E1047" s="2">
        <v>1184.4599609375</v>
      </c>
      <c r="F1047" s="2">
        <v>165.97999572753909</v>
      </c>
      <c r="G1047" s="2">
        <v>361.45999145507812</v>
      </c>
      <c r="H1047" s="2">
        <v>169.2225036621094</v>
      </c>
      <c r="I1047" s="2">
        <v>130.66259765625</v>
      </c>
      <c r="J1047" s="2">
        <v>188.0899963378906</v>
      </c>
      <c r="K1047" s="2">
        <v>1535.599975585938</v>
      </c>
      <c r="L1047" s="2">
        <v>3960.9111328125</v>
      </c>
      <c r="M1047" s="2">
        <v>2.3880000114440918</v>
      </c>
      <c r="N1047" s="3">
        <v>2822.47998046875</v>
      </c>
      <c r="O1047" s="1">
        <f t="shared" si="212"/>
        <v>1.3008187130369775E-2</v>
      </c>
      <c r="P1047" s="1">
        <f t="shared" si="213"/>
        <v>1.1519408784087526E-2</v>
      </c>
      <c r="Q1047" s="1">
        <f t="shared" si="214"/>
        <v>1.5502137978793629E-2</v>
      </c>
      <c r="R1047" s="1">
        <f t="shared" si="215"/>
        <v>-9.1947859282914823E-4</v>
      </c>
      <c r="S1047" s="1">
        <f t="shared" si="216"/>
        <v>-2.4622450998949774E-2</v>
      </c>
      <c r="T1047" s="1">
        <f t="shared" si="217"/>
        <v>7.3574050414471071E-3</v>
      </c>
      <c r="U1047" s="1">
        <f t="shared" si="218"/>
        <v>2.5670416796993445E-2</v>
      </c>
      <c r="V1047" s="1">
        <f t="shared" si="219"/>
        <v>4.401578403247397E-3</v>
      </c>
      <c r="W1047" s="1">
        <f t="shared" si="220"/>
        <v>1.0638846494253729E-2</v>
      </c>
      <c r="X1047" s="1">
        <f t="shared" si="221"/>
        <v>2.5462065276420365E-3</v>
      </c>
      <c r="Y1047" s="1">
        <f t="shared" si="222"/>
        <v>9.3115583366554233E-3</v>
      </c>
      <c r="Z1047" s="1">
        <f t="shared" si="223"/>
        <v>0</v>
      </c>
      <c r="AA1047" s="24">
        <f t="shared" si="224"/>
        <v>4.9849029002739798E-3</v>
      </c>
    </row>
    <row r="1048" spans="1:27" x14ac:dyDescent="0.2">
      <c r="A1048" s="18">
        <v>43542</v>
      </c>
      <c r="B1048" s="1">
        <v>185.59080505371091</v>
      </c>
      <c r="C1048" s="2">
        <v>116.034782409668</v>
      </c>
      <c r="D1048" s="2">
        <v>1742.150024414062</v>
      </c>
      <c r="E1048" s="2">
        <v>1184.260009765625</v>
      </c>
      <c r="F1048" s="2">
        <v>160.4700012207031</v>
      </c>
      <c r="G1048" s="2">
        <v>363.44000244140619</v>
      </c>
      <c r="H1048" s="2">
        <v>168.36549377441409</v>
      </c>
      <c r="I1048" s="2">
        <v>133.031982421875</v>
      </c>
      <c r="J1048" s="2">
        <v>187.47999572753909</v>
      </c>
      <c r="K1048" s="2">
        <v>1556.800048828125</v>
      </c>
      <c r="L1048" s="2">
        <v>4032.50732421875</v>
      </c>
      <c r="M1048" s="2">
        <v>2.3849999904632568</v>
      </c>
      <c r="N1048" s="3">
        <v>2832.93994140625</v>
      </c>
      <c r="O1048" s="1">
        <f t="shared" si="212"/>
        <v>1.0208581949719298E-2</v>
      </c>
      <c r="P1048" s="1">
        <f t="shared" si="213"/>
        <v>1.4321362417163419E-2</v>
      </c>
      <c r="Q1048" s="1">
        <f t="shared" si="214"/>
        <v>1.739706563884913E-2</v>
      </c>
      <c r="R1048" s="1">
        <f t="shared" si="215"/>
        <v>-1.6881209873631509E-4</v>
      </c>
      <c r="S1048" s="1">
        <f t="shared" si="216"/>
        <v>-3.3196738454438823E-2</v>
      </c>
      <c r="T1048" s="1">
        <f t="shared" si="217"/>
        <v>5.4778150642824652E-3</v>
      </c>
      <c r="U1048" s="1">
        <f t="shared" si="218"/>
        <v>-5.0643966916275041E-3</v>
      </c>
      <c r="V1048" s="1">
        <f t="shared" si="219"/>
        <v>1.8133611363356117E-2</v>
      </c>
      <c r="W1048" s="1">
        <f t="shared" si="220"/>
        <v>-3.2431315977894393E-3</v>
      </c>
      <c r="X1048" s="1">
        <f t="shared" si="221"/>
        <v>1.3805726477755131E-2</v>
      </c>
      <c r="Y1048" s="1">
        <f t="shared" si="222"/>
        <v>1.8075687387465456E-2</v>
      </c>
      <c r="Z1048" s="1">
        <f t="shared" si="223"/>
        <v>-1.2562901869589416E-3</v>
      </c>
      <c r="AA1048" s="24">
        <f t="shared" si="224"/>
        <v>3.7059469012648005E-3</v>
      </c>
    </row>
    <row r="1049" spans="1:27" x14ac:dyDescent="0.2">
      <c r="A1049" s="18">
        <v>43543</v>
      </c>
      <c r="B1049" s="1">
        <v>184.12005615234381</v>
      </c>
      <c r="C1049" s="2">
        <v>116.11374664306641</v>
      </c>
      <c r="D1049" s="2">
        <v>1761.849975585938</v>
      </c>
      <c r="E1049" s="2">
        <v>1198.849975585938</v>
      </c>
      <c r="F1049" s="2">
        <v>161.57000732421881</v>
      </c>
      <c r="G1049" s="2">
        <v>358.77999877929688</v>
      </c>
      <c r="H1049" s="2">
        <v>175.10209655761719</v>
      </c>
      <c r="I1049" s="2">
        <v>134.87815856933591</v>
      </c>
      <c r="J1049" s="2">
        <v>181.75999450683591</v>
      </c>
      <c r="K1049" s="2">
        <v>1569.699951171875</v>
      </c>
      <c r="L1049" s="2">
        <v>4071.190185546875</v>
      </c>
      <c r="M1049" s="2">
        <v>2.404999971389771</v>
      </c>
      <c r="N1049" s="3">
        <v>2832.570068359375</v>
      </c>
      <c r="O1049" s="1">
        <f t="shared" si="212"/>
        <v>-7.9246862523251194E-3</v>
      </c>
      <c r="P1049" s="1">
        <f t="shared" si="213"/>
        <v>6.805220965522274E-4</v>
      </c>
      <c r="Q1049" s="1">
        <f t="shared" si="214"/>
        <v>1.1307838530439707E-2</v>
      </c>
      <c r="R1049" s="1">
        <f t="shared" si="215"/>
        <v>1.2319900781924131E-2</v>
      </c>
      <c r="S1049" s="1">
        <f t="shared" si="216"/>
        <v>6.8549018205765755E-3</v>
      </c>
      <c r="T1049" s="1">
        <f t="shared" si="217"/>
        <v>-1.2821933828983556E-2</v>
      </c>
      <c r="U1049" s="1">
        <f t="shared" si="218"/>
        <v>4.0011778139225962E-2</v>
      </c>
      <c r="V1049" s="1">
        <f t="shared" si="219"/>
        <v>1.3877686507040465E-2</v>
      </c>
      <c r="W1049" s="1">
        <f t="shared" si="220"/>
        <v>-3.0509928264645048E-2</v>
      </c>
      <c r="X1049" s="1">
        <f t="shared" si="221"/>
        <v>8.2861651716032991E-3</v>
      </c>
      <c r="Y1049" s="1">
        <f t="shared" si="222"/>
        <v>9.592756619634768E-3</v>
      </c>
      <c r="Z1049" s="1">
        <f t="shared" si="223"/>
        <v>8.3857362710635375E-3</v>
      </c>
      <c r="AA1049" s="24">
        <f t="shared" si="224"/>
        <v>-1.305615560248663E-4</v>
      </c>
    </row>
    <row r="1050" spans="1:27" x14ac:dyDescent="0.2">
      <c r="A1050" s="18">
        <v>43544</v>
      </c>
      <c r="B1050" s="1">
        <v>185.72898864746091</v>
      </c>
      <c r="C1050" s="2">
        <v>115.9854431152344</v>
      </c>
      <c r="D1050" s="2">
        <v>1797.27001953125</v>
      </c>
      <c r="E1050" s="2">
        <v>1223.969970703125</v>
      </c>
      <c r="F1050" s="2">
        <v>165.44000244140619</v>
      </c>
      <c r="G1050" s="2">
        <v>375.22000122070312</v>
      </c>
      <c r="H1050" s="2">
        <v>173.796630859375</v>
      </c>
      <c r="I1050" s="2">
        <v>133.3577880859375</v>
      </c>
      <c r="J1050" s="2">
        <v>179.97999572753909</v>
      </c>
      <c r="K1050" s="2">
        <v>1580.800048828125</v>
      </c>
      <c r="L1050" s="2">
        <v>4087.476318359375</v>
      </c>
      <c r="M1050" s="2">
        <v>2.407999992370605</v>
      </c>
      <c r="N1050" s="3">
        <v>2824.22998046875</v>
      </c>
      <c r="O1050" s="1">
        <f t="shared" si="212"/>
        <v>8.7384966566914635E-3</v>
      </c>
      <c r="P1050" s="1">
        <f t="shared" si="213"/>
        <v>-1.1049813785305451E-3</v>
      </c>
      <c r="Q1050" s="1">
        <f t="shared" si="214"/>
        <v>2.0103893314487475E-2</v>
      </c>
      <c r="R1050" s="1">
        <f t="shared" si="215"/>
        <v>2.0953410041910869E-2</v>
      </c>
      <c r="S1050" s="1">
        <f t="shared" si="216"/>
        <v>2.3952435116386228E-2</v>
      </c>
      <c r="T1050" s="1">
        <f t="shared" si="217"/>
        <v>4.5821959131894907E-2</v>
      </c>
      <c r="U1050" s="1">
        <f t="shared" si="218"/>
        <v>-7.4554544114932009E-3</v>
      </c>
      <c r="V1050" s="1">
        <f t="shared" si="219"/>
        <v>-1.1272177048716525E-2</v>
      </c>
      <c r="W1050" s="1">
        <f t="shared" si="220"/>
        <v>-9.7931273827689402E-3</v>
      </c>
      <c r="X1050" s="1">
        <f t="shared" si="221"/>
        <v>7.0714773533395725E-3</v>
      </c>
      <c r="Y1050" s="1">
        <f t="shared" si="222"/>
        <v>4.0003370194585663E-3</v>
      </c>
      <c r="Z1050" s="1">
        <f t="shared" si="223"/>
        <v>1.2474099860801946E-3</v>
      </c>
      <c r="AA1050" s="24">
        <f t="shared" si="224"/>
        <v>-2.9443536044478913E-3</v>
      </c>
    </row>
    <row r="1051" spans="1:27" x14ac:dyDescent="0.2">
      <c r="A1051" s="18">
        <v>43545</v>
      </c>
      <c r="B1051" s="1">
        <v>192.5694274902344</v>
      </c>
      <c r="C1051" s="2">
        <v>118.6501922607422</v>
      </c>
      <c r="D1051" s="2">
        <v>1819.260009765625</v>
      </c>
      <c r="E1051" s="2">
        <v>1231.5400390625</v>
      </c>
      <c r="F1051" s="2">
        <v>166.08000183105469</v>
      </c>
      <c r="G1051" s="2">
        <v>377.8699951171875</v>
      </c>
      <c r="H1051" s="2">
        <v>183.30363464355469</v>
      </c>
      <c r="I1051" s="2">
        <v>135.16447448730469</v>
      </c>
      <c r="J1051" s="2">
        <v>182.55999755859381</v>
      </c>
      <c r="K1051" s="2">
        <v>1578.300048828125</v>
      </c>
      <c r="L1051" s="2">
        <v>4029.326904296875</v>
      </c>
      <c r="M1051" s="2">
        <v>2.407999992370605</v>
      </c>
      <c r="N1051" s="3">
        <v>2854.8798828125</v>
      </c>
      <c r="O1051" s="1">
        <f t="shared" si="212"/>
        <v>3.6830216395339344E-2</v>
      </c>
      <c r="P1051" s="1">
        <f t="shared" si="213"/>
        <v>2.2974858516169983E-2</v>
      </c>
      <c r="Q1051" s="1">
        <f t="shared" si="214"/>
        <v>1.2235217855639968E-2</v>
      </c>
      <c r="R1051" s="1">
        <f t="shared" si="215"/>
        <v>6.1848481094894936E-3</v>
      </c>
      <c r="S1051" s="1">
        <f t="shared" si="216"/>
        <v>3.868468207229192E-3</v>
      </c>
      <c r="T1051" s="1">
        <f t="shared" si="217"/>
        <v>7.0625070301773007E-3</v>
      </c>
      <c r="U1051" s="1">
        <f t="shared" si="218"/>
        <v>5.4701887701563923E-2</v>
      </c>
      <c r="V1051" s="1">
        <f t="shared" si="219"/>
        <v>1.3547663224610096E-2</v>
      </c>
      <c r="W1051" s="1">
        <f t="shared" si="220"/>
        <v>1.433493661684726E-2</v>
      </c>
      <c r="X1051" s="1">
        <f t="shared" si="221"/>
        <v>-1.5814776839444544E-3</v>
      </c>
      <c r="Y1051" s="1">
        <f t="shared" si="222"/>
        <v>-1.4226238767748978E-2</v>
      </c>
      <c r="Z1051" s="1">
        <f t="shared" si="223"/>
        <v>0</v>
      </c>
      <c r="AA1051" s="24">
        <f t="shared" si="224"/>
        <v>1.0852481049954399E-2</v>
      </c>
    </row>
    <row r="1052" spans="1:27" x14ac:dyDescent="0.2">
      <c r="A1052" s="18">
        <v>43546</v>
      </c>
      <c r="B1052" s="1">
        <v>188.58164978027341</v>
      </c>
      <c r="C1052" s="2">
        <v>115.5215759277344</v>
      </c>
      <c r="D1052" s="2">
        <v>1764.77001953125</v>
      </c>
      <c r="E1052" s="2">
        <v>1205.5</v>
      </c>
      <c r="F1052" s="2">
        <v>164.3399963378906</v>
      </c>
      <c r="G1052" s="2">
        <v>361.010009765625</v>
      </c>
      <c r="H1052" s="2">
        <v>176.8858947753906</v>
      </c>
      <c r="I1052" s="2">
        <v>132.7259521484375</v>
      </c>
      <c r="J1052" s="2">
        <v>181.5299987792969</v>
      </c>
      <c r="K1052" s="2">
        <v>1535.900024414062</v>
      </c>
      <c r="L1052" s="2">
        <v>4023.96826171875</v>
      </c>
      <c r="M1052" s="2">
        <v>2.3980000019073491</v>
      </c>
      <c r="N1052" s="3">
        <v>2800.7099609375</v>
      </c>
      <c r="O1052" s="1">
        <f t="shared" si="212"/>
        <v>-2.0708259675140894E-2</v>
      </c>
      <c r="P1052" s="1">
        <f t="shared" si="213"/>
        <v>-2.6368405085534508E-2</v>
      </c>
      <c r="Q1052" s="1">
        <f t="shared" si="214"/>
        <v>-2.9951733090310184E-2</v>
      </c>
      <c r="R1052" s="1">
        <f t="shared" si="215"/>
        <v>-2.1144289455926057E-2</v>
      </c>
      <c r="S1052" s="1">
        <f t="shared" si="216"/>
        <v>-1.047691157261732E-2</v>
      </c>
      <c r="T1052" s="1">
        <f t="shared" si="217"/>
        <v>-4.4618481407431632E-2</v>
      </c>
      <c r="U1052" s="1">
        <f t="shared" si="218"/>
        <v>-3.5011525443255809E-2</v>
      </c>
      <c r="V1052" s="1">
        <f t="shared" si="219"/>
        <v>-1.8041148372135551E-2</v>
      </c>
      <c r="W1052" s="1">
        <f t="shared" si="220"/>
        <v>-5.6419741075331986E-3</v>
      </c>
      <c r="X1052" s="1">
        <f t="shared" si="221"/>
        <v>-2.686436235337164E-2</v>
      </c>
      <c r="Y1052" s="1">
        <f t="shared" si="222"/>
        <v>-1.3299101079167208E-3</v>
      </c>
      <c r="Z1052" s="1">
        <f t="shared" si="223"/>
        <v>-4.1528199729814474E-3</v>
      </c>
      <c r="AA1052" s="24">
        <f t="shared" si="224"/>
        <v>-1.8974501239482744E-2</v>
      </c>
    </row>
    <row r="1053" spans="1:27" x14ac:dyDescent="0.2">
      <c r="A1053" s="18">
        <v>43549</v>
      </c>
      <c r="B1053" s="1">
        <v>186.3014831542969</v>
      </c>
      <c r="C1053" s="2">
        <v>116.1236267089844</v>
      </c>
      <c r="D1053" s="2">
        <v>1774.260009765625</v>
      </c>
      <c r="E1053" s="2">
        <v>1193</v>
      </c>
      <c r="F1053" s="2">
        <v>166.28999328613281</v>
      </c>
      <c r="G1053" s="2">
        <v>366.23001098632812</v>
      </c>
      <c r="H1053" s="2">
        <v>173.17875671386719</v>
      </c>
      <c r="I1053" s="2">
        <v>130.9686584472656</v>
      </c>
      <c r="J1053" s="2">
        <v>183.8500061035156</v>
      </c>
      <c r="K1053" s="2">
        <v>1563.800048828125</v>
      </c>
      <c r="L1053" s="2">
        <v>3963.070556640625</v>
      </c>
      <c r="M1053" s="2">
        <v>2.3900001049041748</v>
      </c>
      <c r="N1053" s="3">
        <v>2798.360107421875</v>
      </c>
      <c r="O1053" s="1">
        <f t="shared" si="212"/>
        <v>-1.2091137332997381E-2</v>
      </c>
      <c r="P1053" s="1">
        <f t="shared" si="213"/>
        <v>5.2115873282980729E-3</v>
      </c>
      <c r="Q1053" s="1">
        <f t="shared" si="214"/>
        <v>5.3774656920428932E-3</v>
      </c>
      <c r="R1053" s="1">
        <f t="shared" si="215"/>
        <v>-1.0369141435089158E-2</v>
      </c>
      <c r="S1053" s="1">
        <f t="shared" si="216"/>
        <v>1.1865626090394432E-2</v>
      </c>
      <c r="T1053" s="1">
        <f t="shared" si="217"/>
        <v>1.4459436246911928E-2</v>
      </c>
      <c r="U1053" s="1">
        <f t="shared" si="218"/>
        <v>-2.0957793532552338E-2</v>
      </c>
      <c r="V1053" s="1">
        <f t="shared" si="219"/>
        <v>-1.3240015782343684E-2</v>
      </c>
      <c r="W1053" s="1">
        <f t="shared" si="220"/>
        <v>1.2780297139974861E-2</v>
      </c>
      <c r="X1053" s="1">
        <f t="shared" si="221"/>
        <v>1.8165260740006017E-2</v>
      </c>
      <c r="Y1053" s="1">
        <f t="shared" si="222"/>
        <v>-1.513374388597033E-2</v>
      </c>
      <c r="Z1053" s="1">
        <f t="shared" si="223"/>
        <v>-3.336070474066366E-3</v>
      </c>
      <c r="AA1053" s="24">
        <f t="shared" si="224"/>
        <v>-8.3902065847563101E-4</v>
      </c>
    </row>
    <row r="1054" spans="1:27" x14ac:dyDescent="0.2">
      <c r="A1054" s="18">
        <v>43550</v>
      </c>
      <c r="B1054" s="1">
        <v>184.3766784667969</v>
      </c>
      <c r="C1054" s="2">
        <v>116.37034606933589</v>
      </c>
      <c r="D1054" s="2">
        <v>1783.760009765625</v>
      </c>
      <c r="E1054" s="2">
        <v>1184.619995117188</v>
      </c>
      <c r="F1054" s="2">
        <v>167.67999267578119</v>
      </c>
      <c r="G1054" s="2">
        <v>359.97000122070312</v>
      </c>
      <c r="H1054" s="2">
        <v>176.25807189941409</v>
      </c>
      <c r="I1054" s="2">
        <v>128.09574890136719</v>
      </c>
      <c r="J1054" s="2">
        <v>189.9100036621094</v>
      </c>
      <c r="K1054" s="2">
        <v>1536.300048828125</v>
      </c>
      <c r="L1054" s="2">
        <v>3985.080810546875</v>
      </c>
      <c r="M1054" s="2">
        <v>2.404999971389771</v>
      </c>
      <c r="N1054" s="3">
        <v>2818.4599609375</v>
      </c>
      <c r="O1054" s="1">
        <f t="shared" si="212"/>
        <v>-1.0331665936904266E-2</v>
      </c>
      <c r="P1054" s="1">
        <f t="shared" si="213"/>
        <v>2.1246267219141579E-3</v>
      </c>
      <c r="Q1054" s="1">
        <f t="shared" si="214"/>
        <v>5.3543448805200011E-3</v>
      </c>
      <c r="R1054" s="1">
        <f t="shared" si="215"/>
        <v>-7.0243125589372069E-3</v>
      </c>
      <c r="S1054" s="1">
        <f t="shared" si="216"/>
        <v>8.3588877609528378E-3</v>
      </c>
      <c r="T1054" s="1">
        <f t="shared" si="217"/>
        <v>-1.7093109733868017E-2</v>
      </c>
      <c r="U1054" s="1">
        <f t="shared" si="218"/>
        <v>1.7781136924517105E-2</v>
      </c>
      <c r="V1054" s="1">
        <f t="shared" si="219"/>
        <v>-2.1935855340956878E-2</v>
      </c>
      <c r="W1054" s="1">
        <f t="shared" si="220"/>
        <v>3.2961639148283428E-2</v>
      </c>
      <c r="X1054" s="1">
        <f t="shared" si="221"/>
        <v>-1.7585368423928549E-2</v>
      </c>
      <c r="Y1054" s="1">
        <f t="shared" si="222"/>
        <v>5.5538385178051097E-3</v>
      </c>
      <c r="Z1054" s="1">
        <f t="shared" si="223"/>
        <v>6.2760944883712977E-3</v>
      </c>
      <c r="AA1054" s="24">
        <f t="shared" si="224"/>
        <v>7.1827258623062828E-3</v>
      </c>
    </row>
    <row r="1055" spans="1:27" x14ac:dyDescent="0.2">
      <c r="A1055" s="18">
        <v>43551</v>
      </c>
      <c r="B1055" s="1">
        <v>186.03497314453119</v>
      </c>
      <c r="C1055" s="2">
        <v>115.24522399902339</v>
      </c>
      <c r="D1055" s="2">
        <v>1765.699951171875</v>
      </c>
      <c r="E1055" s="2">
        <v>1173.02001953125</v>
      </c>
      <c r="F1055" s="2">
        <v>165.8699951171875</v>
      </c>
      <c r="G1055" s="2">
        <v>353.3699951171875</v>
      </c>
      <c r="H1055" s="2">
        <v>175.88935852050781</v>
      </c>
      <c r="I1055" s="2">
        <v>127.0393905639648</v>
      </c>
      <c r="J1055" s="2">
        <v>185.82000732421881</v>
      </c>
      <c r="K1055" s="2">
        <v>1441.900024414062</v>
      </c>
      <c r="L1055" s="2">
        <v>4087.066162109375</v>
      </c>
      <c r="M1055" s="2">
        <v>2.378000020980835</v>
      </c>
      <c r="N1055" s="3">
        <v>2805.3701171875</v>
      </c>
      <c r="O1055" s="1">
        <f t="shared" si="212"/>
        <v>8.9940587471475375E-3</v>
      </c>
      <c r="P1055" s="1">
        <f t="shared" si="213"/>
        <v>-9.6684602935023234E-3</v>
      </c>
      <c r="Q1055" s="1">
        <f t="shared" si="214"/>
        <v>-1.0124713243303995E-2</v>
      </c>
      <c r="R1055" s="1">
        <f t="shared" si="215"/>
        <v>-9.7921490720662696E-3</v>
      </c>
      <c r="S1055" s="1">
        <f t="shared" si="216"/>
        <v>-1.0794356140588768E-2</v>
      </c>
      <c r="T1055" s="1">
        <f t="shared" si="217"/>
        <v>-1.8334878131883725E-2</v>
      </c>
      <c r="U1055" s="1">
        <f t="shared" si="218"/>
        <v>-2.0918949976752588E-3</v>
      </c>
      <c r="V1055" s="1">
        <f t="shared" si="219"/>
        <v>-8.2466307154016594E-3</v>
      </c>
      <c r="W1055" s="1">
        <f t="shared" si="220"/>
        <v>-2.1536497598976245E-2</v>
      </c>
      <c r="X1055" s="1">
        <f t="shared" si="221"/>
        <v>-6.1446346035118893E-2</v>
      </c>
      <c r="Y1055" s="1">
        <f t="shared" si="222"/>
        <v>2.5591790081793686E-2</v>
      </c>
      <c r="Z1055" s="1">
        <f t="shared" si="223"/>
        <v>-1.1226590740179399E-2</v>
      </c>
      <c r="AA1055" s="24">
        <f t="shared" si="224"/>
        <v>-4.6443248906916645E-3</v>
      </c>
    </row>
    <row r="1056" spans="1:27" x14ac:dyDescent="0.2">
      <c r="A1056" s="18">
        <v>43552</v>
      </c>
      <c r="B1056" s="1">
        <v>186.28173828125</v>
      </c>
      <c r="C1056" s="2">
        <v>115.4031448364258</v>
      </c>
      <c r="D1056" s="2">
        <v>1773.420043945312</v>
      </c>
      <c r="E1056" s="2">
        <v>1168.489990234375</v>
      </c>
      <c r="F1056" s="2">
        <v>165.55000305175781</v>
      </c>
      <c r="G1056" s="2">
        <v>354.6099853515625</v>
      </c>
      <c r="H1056" s="2">
        <v>176.63676452636719</v>
      </c>
      <c r="I1056" s="2">
        <v>127.01963806152339</v>
      </c>
      <c r="J1056" s="2">
        <v>182.41999816894531</v>
      </c>
      <c r="K1056" s="2">
        <v>1312.900024414062</v>
      </c>
      <c r="L1056" s="2">
        <v>4069.107177734375</v>
      </c>
      <c r="M1056" s="2">
        <v>2.369999885559082</v>
      </c>
      <c r="N1056" s="3">
        <v>2815.43994140625</v>
      </c>
      <c r="O1056" s="1">
        <f t="shared" si="212"/>
        <v>1.3264448751100222E-3</v>
      </c>
      <c r="P1056" s="1">
        <f t="shared" si="213"/>
        <v>1.3703026635076831E-3</v>
      </c>
      <c r="Q1056" s="1">
        <f t="shared" si="214"/>
        <v>4.3722563215302657E-3</v>
      </c>
      <c r="R1056" s="1">
        <f t="shared" si="215"/>
        <v>-3.8618516491177868E-3</v>
      </c>
      <c r="S1056" s="1">
        <f t="shared" si="216"/>
        <v>-1.9291739003405306E-3</v>
      </c>
      <c r="T1056" s="1">
        <f t="shared" si="217"/>
        <v>3.5090422263037713E-3</v>
      </c>
      <c r="U1056" s="1">
        <f t="shared" si="218"/>
        <v>4.2492963312059651E-3</v>
      </c>
      <c r="V1056" s="1">
        <f t="shared" si="219"/>
        <v>-1.5548329029069219E-4</v>
      </c>
      <c r="W1056" s="1">
        <f t="shared" si="220"/>
        <v>-1.8297325483047411E-2</v>
      </c>
      <c r="X1056" s="1">
        <f t="shared" si="221"/>
        <v>-8.9465287340168453E-2</v>
      </c>
      <c r="Y1056" s="1">
        <f t="shared" si="222"/>
        <v>-4.3941017009940797E-3</v>
      </c>
      <c r="Z1056" s="1">
        <f t="shared" si="223"/>
        <v>-3.3642284908194098E-3</v>
      </c>
      <c r="AA1056" s="24">
        <f t="shared" si="224"/>
        <v>3.589481529391092E-3</v>
      </c>
    </row>
    <row r="1057" spans="1:27" x14ac:dyDescent="0.2">
      <c r="A1057" s="18">
        <v>43553</v>
      </c>
      <c r="B1057" s="1">
        <v>187.49586486816409</v>
      </c>
      <c r="C1057" s="2">
        <v>116.39996337890619</v>
      </c>
      <c r="D1057" s="2">
        <v>1780.75</v>
      </c>
      <c r="E1057" s="2">
        <v>1173.31005859375</v>
      </c>
      <c r="F1057" s="2">
        <v>166.69000244140619</v>
      </c>
      <c r="G1057" s="2">
        <v>356.55999755859381</v>
      </c>
      <c r="H1057" s="2">
        <v>178.93878173828119</v>
      </c>
      <c r="I1057" s="2">
        <v>128.71772766113281</v>
      </c>
      <c r="J1057" s="2">
        <v>183.94999694824219</v>
      </c>
      <c r="K1057" s="2">
        <v>1345</v>
      </c>
      <c r="L1057" s="2">
        <v>4098.37451171875</v>
      </c>
      <c r="M1057" s="2">
        <v>2.3280000686645508</v>
      </c>
      <c r="N1057" s="3">
        <v>2834.39990234375</v>
      </c>
      <c r="O1057" s="1">
        <f t="shared" si="212"/>
        <v>6.5176898074732481E-3</v>
      </c>
      <c r="P1057" s="1">
        <f t="shared" si="213"/>
        <v>8.6377069177214771E-3</v>
      </c>
      <c r="Q1057" s="1">
        <f t="shared" si="214"/>
        <v>4.1332317629505511E-3</v>
      </c>
      <c r="R1057" s="1">
        <f t="shared" si="215"/>
        <v>4.1250403509303091E-3</v>
      </c>
      <c r="S1057" s="1">
        <f t="shared" si="216"/>
        <v>6.8861333049445861E-3</v>
      </c>
      <c r="T1057" s="1">
        <f t="shared" si="217"/>
        <v>5.4990335511788668E-3</v>
      </c>
      <c r="U1057" s="1">
        <f t="shared" si="218"/>
        <v>1.3032491950849545E-2</v>
      </c>
      <c r="V1057" s="1">
        <f t="shared" si="219"/>
        <v>1.3368717038753752E-2</v>
      </c>
      <c r="W1057" s="1">
        <f t="shared" si="220"/>
        <v>8.3872316338908792E-3</v>
      </c>
      <c r="X1057" s="1">
        <f t="shared" si="221"/>
        <v>2.4449672472406148E-2</v>
      </c>
      <c r="Y1057" s="1">
        <f t="shared" si="222"/>
        <v>7.1925689607101884E-3</v>
      </c>
      <c r="Z1057" s="1">
        <f t="shared" si="223"/>
        <v>-1.772144258337105E-2</v>
      </c>
      <c r="AA1057" s="24">
        <f t="shared" si="224"/>
        <v>6.7342800173637585E-3</v>
      </c>
    </row>
    <row r="1058" spans="1:27" x14ac:dyDescent="0.2">
      <c r="A1058" s="18">
        <v>43556</v>
      </c>
      <c r="B1058" s="1">
        <v>188.76921081542969</v>
      </c>
      <c r="C1058" s="2">
        <v>117.4658584594727</v>
      </c>
      <c r="D1058" s="2">
        <v>1814.18994140625</v>
      </c>
      <c r="E1058" s="2">
        <v>1194.430053710938</v>
      </c>
      <c r="F1058" s="2">
        <v>168.69999694824219</v>
      </c>
      <c r="G1058" s="2">
        <v>366.95999145507812</v>
      </c>
      <c r="H1058" s="2">
        <v>181.64935302734381</v>
      </c>
      <c r="I1058" s="2">
        <v>130.29731750488281</v>
      </c>
      <c r="J1058" s="2">
        <v>186.05000305175781</v>
      </c>
      <c r="K1058" s="2">
        <v>1395</v>
      </c>
      <c r="L1058" s="2">
        <v>4879.8779296875</v>
      </c>
      <c r="M1058" s="2">
        <v>2.3229999542236328</v>
      </c>
      <c r="N1058" s="3">
        <v>2867.18994140625</v>
      </c>
      <c r="O1058" s="1">
        <f t="shared" si="212"/>
        <v>6.7913281616154286E-3</v>
      </c>
      <c r="P1058" s="1">
        <f t="shared" si="213"/>
        <v>9.1571771126490731E-3</v>
      </c>
      <c r="Q1058" s="1">
        <f t="shared" si="214"/>
        <v>1.8778571616594242E-2</v>
      </c>
      <c r="R1058" s="1">
        <f t="shared" si="215"/>
        <v>1.8000352901176742E-2</v>
      </c>
      <c r="S1058" s="1">
        <f t="shared" si="216"/>
        <v>1.2058278705362246E-2</v>
      </c>
      <c r="T1058" s="1">
        <f t="shared" si="217"/>
        <v>2.9167584607623587E-2</v>
      </c>
      <c r="U1058" s="1">
        <f t="shared" si="218"/>
        <v>1.5148037014285354E-2</v>
      </c>
      <c r="V1058" s="1">
        <f t="shared" si="219"/>
        <v>1.2271735000702444E-2</v>
      </c>
      <c r="W1058" s="1">
        <f t="shared" si="220"/>
        <v>1.1416179061457088E-2</v>
      </c>
      <c r="X1058" s="1">
        <f t="shared" si="221"/>
        <v>3.7174721189590976E-2</v>
      </c>
      <c r="Y1058" s="1">
        <f t="shared" si="222"/>
        <v>0.19068618930118419</v>
      </c>
      <c r="Z1058" s="1">
        <f t="shared" si="223"/>
        <v>-2.1478154181440168E-3</v>
      </c>
      <c r="AA1058" s="24">
        <f t="shared" si="224"/>
        <v>1.1568600124275408E-2</v>
      </c>
    </row>
    <row r="1059" spans="1:27" x14ac:dyDescent="0.2">
      <c r="A1059" s="18">
        <v>43557</v>
      </c>
      <c r="B1059" s="1">
        <v>191.51329040527341</v>
      </c>
      <c r="C1059" s="2">
        <v>117.6336364746094</v>
      </c>
      <c r="D1059" s="2">
        <v>1813.97998046875</v>
      </c>
      <c r="E1059" s="2">
        <v>1200.489990234375</v>
      </c>
      <c r="F1059" s="2">
        <v>174.19999694824219</v>
      </c>
      <c r="G1059" s="2">
        <v>367.72000122070312</v>
      </c>
      <c r="H1059" s="2">
        <v>182.3668518066406</v>
      </c>
      <c r="I1059" s="2">
        <v>128.98426818847659</v>
      </c>
      <c r="J1059" s="2">
        <v>187.11000061035159</v>
      </c>
      <c r="K1059" s="2">
        <v>1403.5</v>
      </c>
      <c r="L1059" s="2">
        <v>4973.02197265625</v>
      </c>
      <c r="M1059" s="2">
        <v>2.369999885559082</v>
      </c>
      <c r="N1059" s="3">
        <v>2867.239990234375</v>
      </c>
      <c r="O1059" s="1">
        <f t="shared" si="212"/>
        <v>1.4536690480349446E-2</v>
      </c>
      <c r="P1059" s="1">
        <f t="shared" si="213"/>
        <v>1.4283130207966011E-3</v>
      </c>
      <c r="Q1059" s="1">
        <f t="shared" si="214"/>
        <v>-1.1573261030062287E-4</v>
      </c>
      <c r="R1059" s="1">
        <f t="shared" si="215"/>
        <v>5.0734963546921197E-3</v>
      </c>
      <c r="S1059" s="1">
        <f t="shared" si="216"/>
        <v>3.2602253109034862E-2</v>
      </c>
      <c r="T1059" s="1">
        <f t="shared" si="217"/>
        <v>2.0710970768540449E-3</v>
      </c>
      <c r="U1059" s="1">
        <f t="shared" si="218"/>
        <v>3.9499110089800116E-3</v>
      </c>
      <c r="V1059" s="1">
        <f t="shared" si="219"/>
        <v>-1.0077331917113463E-2</v>
      </c>
      <c r="W1059" s="1">
        <f t="shared" si="220"/>
        <v>5.6973799581121476E-3</v>
      </c>
      <c r="X1059" s="1">
        <f t="shared" si="221"/>
        <v>6.0931899641576415E-3</v>
      </c>
      <c r="Y1059" s="1">
        <f t="shared" si="222"/>
        <v>1.9087371510277729E-2</v>
      </c>
      <c r="Z1059" s="1">
        <f t="shared" si="223"/>
        <v>2.0232428868539154E-2</v>
      </c>
      <c r="AA1059" s="24">
        <f t="shared" si="224"/>
        <v>1.745570720723677E-5</v>
      </c>
    </row>
    <row r="1060" spans="1:27" x14ac:dyDescent="0.2">
      <c r="A1060" s="18">
        <v>43558</v>
      </c>
      <c r="B1060" s="1">
        <v>192.82611083984381</v>
      </c>
      <c r="C1060" s="2">
        <v>118.40345764160161</v>
      </c>
      <c r="D1060" s="2">
        <v>1820.699951171875</v>
      </c>
      <c r="E1060" s="2">
        <v>1205.920043945312</v>
      </c>
      <c r="F1060" s="2">
        <v>173.53999328613281</v>
      </c>
      <c r="G1060" s="2">
        <v>369.75</v>
      </c>
      <c r="H1060" s="2">
        <v>187.9674377441406</v>
      </c>
      <c r="I1060" s="2">
        <v>129.5371398925781</v>
      </c>
      <c r="J1060" s="2">
        <v>187.88999938964841</v>
      </c>
      <c r="K1060" s="2">
        <v>1381.300048828125</v>
      </c>
      <c r="L1060" s="2">
        <v>4922.798828125</v>
      </c>
      <c r="M1060" s="2">
        <v>2.372999906539917</v>
      </c>
      <c r="N1060" s="3">
        <v>2873.39990234375</v>
      </c>
      <c r="O1060" s="1">
        <f t="shared" si="212"/>
        <v>6.8549834415787547E-3</v>
      </c>
      <c r="P1060" s="1">
        <f t="shared" si="213"/>
        <v>6.5442265500170738E-3</v>
      </c>
      <c r="Q1060" s="1">
        <f t="shared" si="214"/>
        <v>3.704545130309711E-3</v>
      </c>
      <c r="R1060" s="1">
        <f t="shared" si="215"/>
        <v>4.5231978234794301E-3</v>
      </c>
      <c r="S1060" s="1">
        <f t="shared" si="216"/>
        <v>-3.788769653684132E-3</v>
      </c>
      <c r="T1060" s="1">
        <f t="shared" si="217"/>
        <v>5.5205013938812719E-3</v>
      </c>
      <c r="U1060" s="1">
        <f t="shared" si="218"/>
        <v>3.0710547898464391E-2</v>
      </c>
      <c r="V1060" s="1">
        <f t="shared" si="219"/>
        <v>4.2863498926366539E-3</v>
      </c>
      <c r="W1060" s="1">
        <f t="shared" si="220"/>
        <v>4.1686642977525334E-3</v>
      </c>
      <c r="X1060" s="1">
        <f t="shared" si="221"/>
        <v>-1.5817564069736334E-2</v>
      </c>
      <c r="Y1060" s="1">
        <f t="shared" si="222"/>
        <v>-1.0099119772122078E-2</v>
      </c>
      <c r="Z1060" s="1">
        <f t="shared" si="223"/>
        <v>1.2658316986067231E-3</v>
      </c>
      <c r="AA1060" s="24">
        <f t="shared" si="224"/>
        <v>2.1483768817243121E-3</v>
      </c>
    </row>
    <row r="1061" spans="1:27" x14ac:dyDescent="0.2">
      <c r="A1061" s="18">
        <v>43559</v>
      </c>
      <c r="B1061" s="1">
        <v>193.16168212890619</v>
      </c>
      <c r="C1061" s="2">
        <v>117.8014221191406</v>
      </c>
      <c r="D1061" s="2">
        <v>1818.859985351562</v>
      </c>
      <c r="E1061" s="2">
        <v>1215</v>
      </c>
      <c r="F1061" s="2">
        <v>176.02000427246091</v>
      </c>
      <c r="G1061" s="2">
        <v>367.8800048828125</v>
      </c>
      <c r="H1061" s="2">
        <v>187.6086730957031</v>
      </c>
      <c r="I1061" s="2">
        <v>130.66259765625</v>
      </c>
      <c r="J1061" s="2">
        <v>184.1499938964844</v>
      </c>
      <c r="K1061" s="2">
        <v>1335.5</v>
      </c>
      <c r="L1061" s="2">
        <v>5036.68115234375</v>
      </c>
      <c r="M1061" s="2">
        <v>2.369999885559082</v>
      </c>
      <c r="N1061" s="3">
        <v>2879.389892578125</v>
      </c>
      <c r="O1061" s="1">
        <f t="shared" si="212"/>
        <v>1.7402792993170824E-3</v>
      </c>
      <c r="P1061" s="1">
        <f t="shared" si="213"/>
        <v>-5.0846109940752005E-3</v>
      </c>
      <c r="Q1061" s="1">
        <f t="shared" si="214"/>
        <v>-1.0105815728334022E-3</v>
      </c>
      <c r="R1061" s="1">
        <f t="shared" si="215"/>
        <v>7.5294843138868917E-3</v>
      </c>
      <c r="S1061" s="1">
        <f t="shared" si="216"/>
        <v>1.42907173117095E-2</v>
      </c>
      <c r="T1061" s="1">
        <f t="shared" si="217"/>
        <v>-5.0574580586545403E-3</v>
      </c>
      <c r="U1061" s="1">
        <f t="shared" si="218"/>
        <v>-1.9086531834617837E-3</v>
      </c>
      <c r="V1061" s="1">
        <f t="shared" si="219"/>
        <v>8.6883017843779609E-3</v>
      </c>
      <c r="W1061" s="1">
        <f t="shared" si="220"/>
        <v>-1.9905293018858017E-2</v>
      </c>
      <c r="X1061" s="1">
        <f t="shared" si="221"/>
        <v>-3.3157204958460085E-2</v>
      </c>
      <c r="Y1061" s="1">
        <f t="shared" si="222"/>
        <v>2.3133653881632465E-2</v>
      </c>
      <c r="Z1061" s="1">
        <f t="shared" si="223"/>
        <v>-1.2642313944332129E-3</v>
      </c>
      <c r="AA1061" s="24">
        <f t="shared" si="224"/>
        <v>2.0846350796801527E-3</v>
      </c>
    </row>
    <row r="1062" spans="1:27" x14ac:dyDescent="0.2">
      <c r="A1062" s="18">
        <v>43560</v>
      </c>
      <c r="B1062" s="1">
        <v>194.45475769042969</v>
      </c>
      <c r="C1062" s="2">
        <v>118.3244934082031</v>
      </c>
      <c r="D1062" s="2">
        <v>1837.280029296875</v>
      </c>
      <c r="E1062" s="2">
        <v>1207.150024414062</v>
      </c>
      <c r="F1062" s="2">
        <v>175.7200012207031</v>
      </c>
      <c r="G1062" s="2">
        <v>365.489990234375</v>
      </c>
      <c r="H1062" s="2">
        <v>190.28935241699219</v>
      </c>
      <c r="I1062" s="2">
        <v>132.37054443359381</v>
      </c>
      <c r="J1062" s="2">
        <v>188.88999938964841</v>
      </c>
      <c r="K1062" s="2">
        <v>1349.099975585938</v>
      </c>
      <c r="L1062" s="2">
        <v>5059.8173828125</v>
      </c>
      <c r="M1062" s="2">
        <v>2.369999885559082</v>
      </c>
      <c r="N1062" s="3">
        <v>2892.739990234375</v>
      </c>
      <c r="O1062" s="1">
        <f t="shared" si="212"/>
        <v>6.6942653805455166E-3</v>
      </c>
      <c r="P1062" s="1">
        <f t="shared" si="213"/>
        <v>4.4402799189764419E-3</v>
      </c>
      <c r="Q1062" s="1">
        <f t="shared" si="214"/>
        <v>1.0127246788461663E-2</v>
      </c>
      <c r="R1062" s="1">
        <f t="shared" si="215"/>
        <v>-6.4608852559160379E-3</v>
      </c>
      <c r="S1062" s="1">
        <f t="shared" si="216"/>
        <v>-1.7043690744004136E-3</v>
      </c>
      <c r="T1062" s="1">
        <f t="shared" si="217"/>
        <v>-6.4967234334979418E-3</v>
      </c>
      <c r="U1062" s="1">
        <f t="shared" si="218"/>
        <v>1.4288674809408208E-2</v>
      </c>
      <c r="V1062" s="1">
        <f t="shared" si="219"/>
        <v>1.307142830450303E-2</v>
      </c>
      <c r="W1062" s="1">
        <f t="shared" si="220"/>
        <v>2.5739916645495464E-2</v>
      </c>
      <c r="X1062" s="1">
        <f t="shared" si="221"/>
        <v>1.0183433609837422E-2</v>
      </c>
      <c r="Y1062" s="1">
        <f t="shared" si="222"/>
        <v>4.5935467759328219E-3</v>
      </c>
      <c r="Z1062" s="1">
        <f t="shared" si="223"/>
        <v>0</v>
      </c>
      <c r="AA1062" s="24">
        <f t="shared" si="224"/>
        <v>4.6364327702410613E-3</v>
      </c>
    </row>
    <row r="1063" spans="1:27" x14ac:dyDescent="0.2">
      <c r="A1063" s="18">
        <v>43563</v>
      </c>
      <c r="B1063" s="1">
        <v>197.51470947265619</v>
      </c>
      <c r="C1063" s="2">
        <v>118.3639678955078</v>
      </c>
      <c r="D1063" s="2">
        <v>1849.859985351562</v>
      </c>
      <c r="E1063" s="2">
        <v>1203.839965820312</v>
      </c>
      <c r="F1063" s="2">
        <v>174.92999267578119</v>
      </c>
      <c r="G1063" s="2">
        <v>361.41000366210938</v>
      </c>
      <c r="H1063" s="2">
        <v>191.12646484375</v>
      </c>
      <c r="I1063" s="2">
        <v>130.1590881347656</v>
      </c>
      <c r="J1063" s="2">
        <v>188.92999267578119</v>
      </c>
      <c r="K1063" s="2">
        <v>1356.300048828125</v>
      </c>
      <c r="L1063" s="2">
        <v>5204.95849609375</v>
      </c>
      <c r="M1063" s="2">
        <v>2.3650000095367432</v>
      </c>
      <c r="N1063" s="3">
        <v>2895.77001953125</v>
      </c>
      <c r="O1063" s="1">
        <f t="shared" si="212"/>
        <v>1.5736060246455574E-2</v>
      </c>
      <c r="P1063" s="1">
        <f t="shared" si="213"/>
        <v>3.3361213868476902E-4</v>
      </c>
      <c r="Q1063" s="1">
        <f t="shared" si="214"/>
        <v>6.8470542617835584E-3</v>
      </c>
      <c r="R1063" s="1">
        <f t="shared" si="215"/>
        <v>-2.7420440929507572E-3</v>
      </c>
      <c r="S1063" s="1">
        <f t="shared" si="216"/>
        <v>-4.4958373516607031E-3</v>
      </c>
      <c r="T1063" s="1">
        <f t="shared" si="217"/>
        <v>-1.1163059676817078E-2</v>
      </c>
      <c r="U1063" s="1">
        <f t="shared" si="218"/>
        <v>4.3991553711497655E-3</v>
      </c>
      <c r="V1063" s="1">
        <f t="shared" si="219"/>
        <v>-1.6706558912263358E-2</v>
      </c>
      <c r="W1063" s="1">
        <f t="shared" si="220"/>
        <v>2.1172791710521999E-4</v>
      </c>
      <c r="X1063" s="1">
        <f t="shared" si="221"/>
        <v>5.3369456470859777E-3</v>
      </c>
      <c r="Y1063" s="1">
        <f t="shared" si="222"/>
        <v>2.8685049736038692E-2</v>
      </c>
      <c r="Z1063" s="1">
        <f t="shared" si="223"/>
        <v>-2.1096524319702548E-3</v>
      </c>
      <c r="AA1063" s="24">
        <f t="shared" si="224"/>
        <v>1.0474599539205265E-3</v>
      </c>
    </row>
    <row r="1064" spans="1:27" x14ac:dyDescent="0.2">
      <c r="A1064" s="18">
        <v>43564</v>
      </c>
      <c r="B1064" s="1">
        <v>196.92247009277341</v>
      </c>
      <c r="C1064" s="2">
        <v>117.7224502563477</v>
      </c>
      <c r="D1064" s="2">
        <v>1835.839965820312</v>
      </c>
      <c r="E1064" s="2">
        <v>1197.25</v>
      </c>
      <c r="F1064" s="2">
        <v>177.58000183105469</v>
      </c>
      <c r="G1064" s="2">
        <v>364.70999145507812</v>
      </c>
      <c r="H1064" s="2">
        <v>188.605224609375</v>
      </c>
      <c r="I1064" s="2">
        <v>130.59349060058591</v>
      </c>
      <c r="J1064" s="2">
        <v>188.30999755859381</v>
      </c>
      <c r="K1064" s="2">
        <v>1365.800048828125</v>
      </c>
      <c r="L1064" s="2">
        <v>5324.5517578125</v>
      </c>
      <c r="M1064" s="2">
        <v>2.3650000095367432</v>
      </c>
      <c r="N1064" s="3">
        <v>2878.199951171875</v>
      </c>
      <c r="O1064" s="1">
        <f t="shared" si="212"/>
        <v>-2.9984570843558656E-3</v>
      </c>
      <c r="P1064" s="1">
        <f t="shared" si="213"/>
        <v>-5.4198727075999154E-3</v>
      </c>
      <c r="Q1064" s="1">
        <f t="shared" si="214"/>
        <v>-7.5789625389326432E-3</v>
      </c>
      <c r="R1064" s="1">
        <f t="shared" si="215"/>
        <v>-5.4741211518273269E-3</v>
      </c>
      <c r="S1064" s="1">
        <f t="shared" si="216"/>
        <v>1.5148969680602864E-2</v>
      </c>
      <c r="T1064" s="1">
        <f t="shared" si="217"/>
        <v>9.1308700908401264E-3</v>
      </c>
      <c r="U1064" s="1">
        <f t="shared" si="218"/>
        <v>-1.3191476316145812E-2</v>
      </c>
      <c r="V1064" s="1">
        <f t="shared" si="219"/>
        <v>3.3374731802864321E-3</v>
      </c>
      <c r="W1064" s="1">
        <f t="shared" si="220"/>
        <v>-3.2816129848231013E-3</v>
      </c>
      <c r="X1064" s="1">
        <f t="shared" si="221"/>
        <v>7.0043498178800068E-3</v>
      </c>
      <c r="Y1064" s="1">
        <f t="shared" si="222"/>
        <v>2.2976794494807828E-2</v>
      </c>
      <c r="Z1064" s="1">
        <f t="shared" si="223"/>
        <v>0</v>
      </c>
      <c r="AA1064" s="24">
        <f t="shared" si="224"/>
        <v>-6.0674943938465731E-3</v>
      </c>
    </row>
    <row r="1065" spans="1:27" x14ac:dyDescent="0.2">
      <c r="A1065" s="18">
        <v>43565</v>
      </c>
      <c r="B1065" s="1">
        <v>198.0279846191406</v>
      </c>
      <c r="C1065" s="2">
        <v>118.62058258056641</v>
      </c>
      <c r="D1065" s="2">
        <v>1847.329956054688</v>
      </c>
      <c r="E1065" s="2">
        <v>1202.160034179688</v>
      </c>
      <c r="F1065" s="2">
        <v>177.82000732421881</v>
      </c>
      <c r="G1065" s="2">
        <v>363.92001342773438</v>
      </c>
      <c r="H1065" s="2">
        <v>191.4353942871094</v>
      </c>
      <c r="I1065" s="2">
        <v>132.2224426269531</v>
      </c>
      <c r="J1065" s="2">
        <v>190.3699951171875</v>
      </c>
      <c r="K1065" s="2">
        <v>1366.400024414062</v>
      </c>
      <c r="L1065" s="2">
        <v>5064.48779296875</v>
      </c>
      <c r="M1065" s="2">
        <v>2.3629999160766602</v>
      </c>
      <c r="N1065" s="3">
        <v>2888.2099609375</v>
      </c>
      <c r="O1065" s="1">
        <f t="shared" si="212"/>
        <v>5.6139582539582733E-3</v>
      </c>
      <c r="P1065" s="1">
        <f t="shared" si="213"/>
        <v>7.6292357342457873E-3</v>
      </c>
      <c r="Q1065" s="1">
        <f t="shared" si="214"/>
        <v>6.2587101535518386E-3</v>
      </c>
      <c r="R1065" s="1">
        <f t="shared" si="215"/>
        <v>4.1010934889855744E-3</v>
      </c>
      <c r="S1065" s="1">
        <f t="shared" si="216"/>
        <v>1.3515344672225815E-3</v>
      </c>
      <c r="T1065" s="1">
        <f t="shared" si="217"/>
        <v>-2.166044380062071E-3</v>
      </c>
      <c r="U1065" s="1">
        <f t="shared" si="218"/>
        <v>1.5005786205530836E-2</v>
      </c>
      <c r="V1065" s="1">
        <f t="shared" si="219"/>
        <v>1.2473454985204802E-2</v>
      </c>
      <c r="W1065" s="1">
        <f t="shared" si="220"/>
        <v>1.0939395599284252E-2</v>
      </c>
      <c r="X1065" s="1">
        <f t="shared" si="221"/>
        <v>4.3928508162793811E-4</v>
      </c>
      <c r="Y1065" s="1">
        <f t="shared" si="222"/>
        <v>-4.8842414661885547E-2</v>
      </c>
      <c r="Z1065" s="1">
        <f t="shared" si="223"/>
        <v>-8.4570547654028161E-4</v>
      </c>
      <c r="AA1065" s="24">
        <f t="shared" si="224"/>
        <v>3.4778715639784963E-3</v>
      </c>
    </row>
    <row r="1066" spans="1:27" x14ac:dyDescent="0.2">
      <c r="A1066" s="18">
        <v>43566</v>
      </c>
      <c r="B1066" s="1">
        <v>196.37957763671881</v>
      </c>
      <c r="C1066" s="2">
        <v>118.7587509155273</v>
      </c>
      <c r="D1066" s="2">
        <v>1844.069946289062</v>
      </c>
      <c r="E1066" s="2">
        <v>1204.619995117188</v>
      </c>
      <c r="F1066" s="2">
        <v>177.50999450683591</v>
      </c>
      <c r="G1066" s="2">
        <v>367.64999389648438</v>
      </c>
      <c r="H1066" s="2">
        <v>190.87730407714841</v>
      </c>
      <c r="I1066" s="2">
        <v>128.4709167480469</v>
      </c>
      <c r="J1066" s="2">
        <v>185.1199951171875</v>
      </c>
      <c r="K1066" s="2">
        <v>1335.800048828125</v>
      </c>
      <c r="L1066" s="2">
        <v>5089.5390625</v>
      </c>
      <c r="M1066" s="2">
        <v>2.3650000095367432</v>
      </c>
      <c r="N1066" s="3">
        <v>2888.320068359375</v>
      </c>
      <c r="O1066" s="1">
        <f t="shared" si="212"/>
        <v>-8.3241112895842129E-3</v>
      </c>
      <c r="P1066" s="1">
        <f t="shared" si="213"/>
        <v>1.1647922473070338E-3</v>
      </c>
      <c r="Q1066" s="1">
        <f t="shared" si="214"/>
        <v>-1.7647143949249822E-3</v>
      </c>
      <c r="R1066" s="1">
        <f t="shared" si="215"/>
        <v>2.0462840782913272E-3</v>
      </c>
      <c r="S1066" s="1">
        <f t="shared" si="216"/>
        <v>-1.7434079665605839E-3</v>
      </c>
      <c r="T1066" s="1">
        <f t="shared" si="217"/>
        <v>1.0249451338544491E-2</v>
      </c>
      <c r="U1066" s="1">
        <f t="shared" si="218"/>
        <v>-2.9152927129242334E-3</v>
      </c>
      <c r="V1066" s="1">
        <f t="shared" si="219"/>
        <v>-2.8372837503014448E-2</v>
      </c>
      <c r="W1066" s="1">
        <f t="shared" si="220"/>
        <v>-2.7577875372472471E-2</v>
      </c>
      <c r="X1066" s="1">
        <f t="shared" si="221"/>
        <v>-2.2394595315569421E-2</v>
      </c>
      <c r="Y1066" s="1">
        <f t="shared" si="222"/>
        <v>4.9464566912431618E-3</v>
      </c>
      <c r="Z1066" s="1">
        <f t="shared" si="223"/>
        <v>8.464212996688314E-4</v>
      </c>
      <c r="AA1066" s="24">
        <f t="shared" si="224"/>
        <v>3.8123067008344336E-5</v>
      </c>
    </row>
    <row r="1067" spans="1:27" x14ac:dyDescent="0.2">
      <c r="A1067" s="18">
        <v>43567</v>
      </c>
      <c r="B1067" s="1">
        <v>196.30061340332031</v>
      </c>
      <c r="C1067" s="2">
        <v>119.3706512451172</v>
      </c>
      <c r="D1067" s="2">
        <v>1843.06005859375</v>
      </c>
      <c r="E1067" s="2">
        <v>1217.869995117188</v>
      </c>
      <c r="F1067" s="2">
        <v>179.1000061035156</v>
      </c>
      <c r="G1067" s="2">
        <v>351.1400146484375</v>
      </c>
      <c r="H1067" s="2">
        <v>189.35261535644531</v>
      </c>
      <c r="I1067" s="2">
        <v>126.2397155761719</v>
      </c>
      <c r="J1067" s="2">
        <v>182.7799987792969</v>
      </c>
      <c r="K1067" s="2">
        <v>1355.199951171875</v>
      </c>
      <c r="L1067" s="2">
        <v>5096.58642578125</v>
      </c>
      <c r="M1067" s="2">
        <v>2.375</v>
      </c>
      <c r="N1067" s="3">
        <v>2907.409912109375</v>
      </c>
      <c r="O1067" s="1">
        <f t="shared" si="212"/>
        <v>-4.0210002663598754E-4</v>
      </c>
      <c r="P1067" s="1">
        <f t="shared" si="213"/>
        <v>5.1524651857035586E-3</v>
      </c>
      <c r="Q1067" s="1">
        <f t="shared" si="214"/>
        <v>-5.4764066696288971E-4</v>
      </c>
      <c r="R1067" s="1">
        <f t="shared" si="215"/>
        <v>1.0999319331994828E-2</v>
      </c>
      <c r="S1067" s="1">
        <f t="shared" si="216"/>
        <v>8.9573074524458285E-3</v>
      </c>
      <c r="T1067" s="1">
        <f t="shared" si="217"/>
        <v>-4.4906785045929931E-2</v>
      </c>
      <c r="U1067" s="1">
        <f t="shared" si="218"/>
        <v>-7.9877947149067374E-3</v>
      </c>
      <c r="V1067" s="1">
        <f t="shared" si="219"/>
        <v>-1.7367363978967765E-2</v>
      </c>
      <c r="W1067" s="1">
        <f t="shared" si="220"/>
        <v>-1.2640429989258073E-2</v>
      </c>
      <c r="X1067" s="1">
        <f t="shared" si="221"/>
        <v>1.4523058567612157E-2</v>
      </c>
      <c r="Y1067" s="1">
        <f t="shared" si="222"/>
        <v>1.3846761356397508E-3</v>
      </c>
      <c r="Z1067" s="1">
        <f t="shared" si="223"/>
        <v>4.2283257602251378E-3</v>
      </c>
      <c r="AA1067" s="24">
        <f t="shared" si="224"/>
        <v>6.6093242086024961E-3</v>
      </c>
    </row>
    <row r="1068" spans="1:27" x14ac:dyDescent="0.2">
      <c r="A1068" s="18">
        <v>43570</v>
      </c>
      <c r="B1068" s="1">
        <v>196.65596008300781</v>
      </c>
      <c r="C1068" s="2">
        <v>119.469352722168</v>
      </c>
      <c r="D1068" s="2">
        <v>1844.869995117188</v>
      </c>
      <c r="E1068" s="2">
        <v>1221.099975585938</v>
      </c>
      <c r="F1068" s="2">
        <v>179.6499938964844</v>
      </c>
      <c r="G1068" s="2">
        <v>348.8699951171875</v>
      </c>
      <c r="H1068" s="2">
        <v>184.06097412109381</v>
      </c>
      <c r="I1068" s="2">
        <v>125.46966552734381</v>
      </c>
      <c r="J1068" s="2">
        <v>182.49000549316409</v>
      </c>
      <c r="K1068" s="2">
        <v>1339.699951171875</v>
      </c>
      <c r="L1068" s="2">
        <v>5235.5595703125</v>
      </c>
      <c r="M1068" s="2">
        <v>2.3599998950958252</v>
      </c>
      <c r="N1068" s="3">
        <v>2905.580078125</v>
      </c>
      <c r="O1068" s="1">
        <f t="shared" si="212"/>
        <v>1.8102168583518097E-3</v>
      </c>
      <c r="P1068" s="1">
        <f t="shared" si="213"/>
        <v>8.2684877749494845E-4</v>
      </c>
      <c r="Q1068" s="1">
        <f t="shared" si="214"/>
        <v>9.8202796756341471E-4</v>
      </c>
      <c r="R1068" s="1">
        <f t="shared" si="215"/>
        <v>2.6521553874387926E-3</v>
      </c>
      <c r="S1068" s="1">
        <f t="shared" si="216"/>
        <v>3.0708418438072371E-3</v>
      </c>
      <c r="T1068" s="1">
        <f t="shared" si="217"/>
        <v>-6.464713323893756E-3</v>
      </c>
      <c r="U1068" s="1">
        <f t="shared" si="218"/>
        <v>-2.7945963278037111E-2</v>
      </c>
      <c r="V1068" s="1">
        <f t="shared" si="219"/>
        <v>-6.099903230243342E-3</v>
      </c>
      <c r="W1068" s="1">
        <f t="shared" si="220"/>
        <v>-1.5865701284032419E-3</v>
      </c>
      <c r="X1068" s="1">
        <f t="shared" si="221"/>
        <v>-1.1437426622246227E-2</v>
      </c>
      <c r="Y1068" s="1">
        <f t="shared" si="222"/>
        <v>2.7267887350688191E-2</v>
      </c>
      <c r="Z1068" s="1">
        <f t="shared" si="223"/>
        <v>-6.3158336438631224E-3</v>
      </c>
      <c r="AA1068" s="24">
        <f t="shared" si="224"/>
        <v>-6.2936910848165883E-4</v>
      </c>
    </row>
    <row r="1069" spans="1:27" x14ac:dyDescent="0.2">
      <c r="A1069" s="18">
        <v>43571</v>
      </c>
      <c r="B1069" s="1">
        <v>196.67570495605469</v>
      </c>
      <c r="C1069" s="2">
        <v>119.193000793457</v>
      </c>
      <c r="D1069" s="2">
        <v>1863.0400390625</v>
      </c>
      <c r="E1069" s="2">
        <v>1227.130004882812</v>
      </c>
      <c r="F1069" s="2">
        <v>178.8699951171875</v>
      </c>
      <c r="G1069" s="2">
        <v>359.45999145507812</v>
      </c>
      <c r="H1069" s="2">
        <v>187.5588684082031</v>
      </c>
      <c r="I1069" s="2">
        <v>112.9216995239258</v>
      </c>
      <c r="J1069" s="2">
        <v>179.74000549316409</v>
      </c>
      <c r="K1069" s="2">
        <v>1333.400024414062</v>
      </c>
      <c r="L1069" s="2">
        <v>5251.93798828125</v>
      </c>
      <c r="M1069" s="2">
        <v>2.378000020980835</v>
      </c>
      <c r="N1069" s="3">
        <v>2907.06005859375</v>
      </c>
      <c r="O1069" s="1">
        <f t="shared" si="212"/>
        <v>1.0040312553227793E-4</v>
      </c>
      <c r="P1069" s="1">
        <f t="shared" si="213"/>
        <v>-2.3131616804994426E-3</v>
      </c>
      <c r="Q1069" s="1">
        <f t="shared" si="214"/>
        <v>9.8489562914474416E-3</v>
      </c>
      <c r="R1069" s="1">
        <f t="shared" si="215"/>
        <v>4.9381945929369842E-3</v>
      </c>
      <c r="S1069" s="1">
        <f t="shared" si="216"/>
        <v>-4.3417690275366905E-3</v>
      </c>
      <c r="T1069" s="1">
        <f t="shared" si="217"/>
        <v>3.0355136544010897E-2</v>
      </c>
      <c r="U1069" s="1">
        <f t="shared" si="218"/>
        <v>1.9003997473185263E-2</v>
      </c>
      <c r="V1069" s="1">
        <f t="shared" si="219"/>
        <v>-0.10000796567584225</v>
      </c>
      <c r="W1069" s="1">
        <f t="shared" si="220"/>
        <v>-1.5069318413182931E-2</v>
      </c>
      <c r="X1069" s="1">
        <f t="shared" si="221"/>
        <v>-4.7024908467767634E-3</v>
      </c>
      <c r="Y1069" s="1">
        <f t="shared" si="222"/>
        <v>3.1283032403301991E-3</v>
      </c>
      <c r="Z1069" s="1">
        <f t="shared" si="223"/>
        <v>7.6271723242085088E-3</v>
      </c>
      <c r="AA1069" s="24">
        <f t="shared" si="224"/>
        <v>5.0935800389462216E-4</v>
      </c>
    </row>
    <row r="1070" spans="1:27" x14ac:dyDescent="0.2">
      <c r="A1070" s="18">
        <v>43572</v>
      </c>
      <c r="B1070" s="1">
        <v>200.5055847167969</v>
      </c>
      <c r="C1070" s="2">
        <v>120.17994689941411</v>
      </c>
      <c r="D1070" s="2">
        <v>1864.819946289062</v>
      </c>
      <c r="E1070" s="2">
        <v>1236.339965820312</v>
      </c>
      <c r="F1070" s="2">
        <v>178.7799987792969</v>
      </c>
      <c r="G1070" s="2">
        <v>354.739990234375</v>
      </c>
      <c r="H1070" s="2">
        <v>186.64202880859381</v>
      </c>
      <c r="I1070" s="2">
        <v>110.581916809082</v>
      </c>
      <c r="J1070" s="2">
        <v>166.9700012207031</v>
      </c>
      <c r="K1070" s="2">
        <v>1383.599975585938</v>
      </c>
      <c r="L1070" s="2">
        <v>5298.3857421875</v>
      </c>
      <c r="M1070" s="2">
        <v>2.380000114440918</v>
      </c>
      <c r="N1070" s="3">
        <v>2900.449951171875</v>
      </c>
      <c r="O1070" s="1">
        <f t="shared" si="212"/>
        <v>1.9473069953393374E-2</v>
      </c>
      <c r="P1070" s="1">
        <f t="shared" si="213"/>
        <v>8.2802354113671317E-3</v>
      </c>
      <c r="Q1070" s="1">
        <f t="shared" si="214"/>
        <v>9.5537787124411189E-4</v>
      </c>
      <c r="R1070" s="1">
        <f t="shared" si="215"/>
        <v>7.5052854227777299E-3</v>
      </c>
      <c r="S1070" s="1">
        <f t="shared" si="216"/>
        <v>-5.0313825877634777E-4</v>
      </c>
      <c r="T1070" s="1">
        <f t="shared" si="217"/>
        <v>-1.3130811030169887E-2</v>
      </c>
      <c r="U1070" s="1">
        <f t="shared" si="218"/>
        <v>-4.8882764509641241E-3</v>
      </c>
      <c r="V1070" s="1">
        <f t="shared" si="219"/>
        <v>-2.0720399398062916E-2</v>
      </c>
      <c r="W1070" s="1">
        <f t="shared" si="220"/>
        <v>-7.1047089586000145E-2</v>
      </c>
      <c r="X1070" s="1">
        <f t="shared" si="221"/>
        <v>3.7648080285535679E-2</v>
      </c>
      <c r="Y1070" s="1">
        <f t="shared" si="222"/>
        <v>8.843926567657423E-3</v>
      </c>
      <c r="Z1070" s="1">
        <f t="shared" si="223"/>
        <v>8.4108218773604193E-4</v>
      </c>
      <c r="AA1070" s="24">
        <f t="shared" si="224"/>
        <v>-2.2738117853239315E-3</v>
      </c>
    </row>
    <row r="1071" spans="1:27" x14ac:dyDescent="0.2">
      <c r="A1071" s="18">
        <v>43573</v>
      </c>
      <c r="B1071" s="1">
        <v>201.22615051269531</v>
      </c>
      <c r="C1071" s="2">
        <v>121.75905609130859</v>
      </c>
      <c r="D1071" s="2">
        <v>1861.68994140625</v>
      </c>
      <c r="E1071" s="2">
        <v>1236.369995117188</v>
      </c>
      <c r="F1071" s="2">
        <v>178.2799987792969</v>
      </c>
      <c r="G1071" s="2">
        <v>360.35000610351562</v>
      </c>
      <c r="H1071" s="2">
        <v>185.65545654296881</v>
      </c>
      <c r="I1071" s="2">
        <v>113.77073669433589</v>
      </c>
      <c r="J1071" s="2">
        <v>168.1600036621094</v>
      </c>
      <c r="K1071" s="2">
        <v>1403.5</v>
      </c>
      <c r="L1071" s="2">
        <v>5303.8125</v>
      </c>
      <c r="M1071" s="2">
        <v>2.3650000095367432</v>
      </c>
      <c r="N1071" s="3">
        <v>2905.030029296875</v>
      </c>
      <c r="O1071" s="1">
        <f t="shared" si="212"/>
        <v>3.5937442686007071E-3</v>
      </c>
      <c r="P1071" s="1">
        <f t="shared" si="213"/>
        <v>1.3139539770442354E-2</v>
      </c>
      <c r="Q1071" s="1">
        <f t="shared" si="214"/>
        <v>-1.6784488438364997E-3</v>
      </c>
      <c r="R1071" s="1">
        <f t="shared" si="215"/>
        <v>2.4288866902422157E-5</v>
      </c>
      <c r="S1071" s="1">
        <f t="shared" si="216"/>
        <v>-2.7967334344668471E-3</v>
      </c>
      <c r="T1071" s="1">
        <f t="shared" si="217"/>
        <v>1.5814444448267961E-2</v>
      </c>
      <c r="U1071" s="1">
        <f t="shared" si="218"/>
        <v>-5.2859062448188388E-3</v>
      </c>
      <c r="V1071" s="1">
        <f t="shared" si="219"/>
        <v>2.8836721023377976E-2</v>
      </c>
      <c r="W1071" s="1">
        <f t="shared" si="220"/>
        <v>7.1270433772911979E-3</v>
      </c>
      <c r="X1071" s="1">
        <f t="shared" si="221"/>
        <v>1.438278748569255E-2</v>
      </c>
      <c r="Y1071" s="1">
        <f t="shared" si="222"/>
        <v>1.0242285247921146E-3</v>
      </c>
      <c r="Z1071" s="1">
        <f t="shared" si="223"/>
        <v>-6.3025647827326114E-3</v>
      </c>
      <c r="AA1071" s="24">
        <f t="shared" si="224"/>
        <v>1.5790922795098083E-3</v>
      </c>
    </row>
    <row r="1072" spans="1:27" x14ac:dyDescent="0.2">
      <c r="A1072" s="18">
        <v>43577</v>
      </c>
      <c r="B1072" s="1">
        <v>201.88749694824219</v>
      </c>
      <c r="C1072" s="2">
        <v>122.1439590454102</v>
      </c>
      <c r="D1072" s="2">
        <v>1887.31005859375</v>
      </c>
      <c r="E1072" s="2">
        <v>1248.839965820312</v>
      </c>
      <c r="F1072" s="2">
        <v>181.44000244140619</v>
      </c>
      <c r="G1072" s="2">
        <v>377.33999633789062</v>
      </c>
      <c r="H1072" s="2">
        <v>187.81794738769531</v>
      </c>
      <c r="I1072" s="2">
        <v>113.53379821777339</v>
      </c>
      <c r="J1072" s="2">
        <v>168.52000427246091</v>
      </c>
      <c r="K1072" s="2">
        <v>1374.800048828125</v>
      </c>
      <c r="L1072" s="2">
        <v>5572.36181640625</v>
      </c>
      <c r="M1072" s="2">
        <v>2.375</v>
      </c>
      <c r="N1072" s="3">
        <v>2907.969970703125</v>
      </c>
      <c r="O1072" s="1">
        <f t="shared" si="212"/>
        <v>3.2865829508832434E-3</v>
      </c>
      <c r="P1072" s="1">
        <f t="shared" si="213"/>
        <v>3.161185430125002E-3</v>
      </c>
      <c r="Q1072" s="1">
        <f t="shared" si="214"/>
        <v>1.3761753027546231E-2</v>
      </c>
      <c r="R1072" s="1">
        <f t="shared" si="215"/>
        <v>1.0085953842597251E-2</v>
      </c>
      <c r="S1072" s="1">
        <f t="shared" si="216"/>
        <v>1.7724947743696262E-2</v>
      </c>
      <c r="T1072" s="1">
        <f t="shared" si="217"/>
        <v>4.7148577623429722E-2</v>
      </c>
      <c r="U1072" s="1">
        <f t="shared" si="218"/>
        <v>1.164787119642785E-2</v>
      </c>
      <c r="V1072" s="1">
        <f t="shared" si="219"/>
        <v>-2.0825959596190158E-3</v>
      </c>
      <c r="W1072" s="1">
        <f t="shared" si="220"/>
        <v>2.1408218512819488E-3</v>
      </c>
      <c r="X1072" s="1">
        <f t="shared" si="221"/>
        <v>-2.0448843015229756E-2</v>
      </c>
      <c r="Y1072" s="1">
        <f t="shared" si="222"/>
        <v>5.0633259830782151E-2</v>
      </c>
      <c r="Z1072" s="1">
        <f t="shared" si="223"/>
        <v>4.2283257602251378E-3</v>
      </c>
      <c r="AA1072" s="24">
        <f t="shared" si="224"/>
        <v>1.0120175614714011E-3</v>
      </c>
    </row>
    <row r="1073" spans="1:27" x14ac:dyDescent="0.2">
      <c r="A1073" s="18">
        <v>43578</v>
      </c>
      <c r="B1073" s="1">
        <v>204.79936218261719</v>
      </c>
      <c r="C1073" s="2">
        <v>123.8020324707031</v>
      </c>
      <c r="D1073" s="2">
        <v>1923.77001953125</v>
      </c>
      <c r="E1073" s="2">
        <v>1264.550048828125</v>
      </c>
      <c r="F1073" s="2">
        <v>183.7799987792969</v>
      </c>
      <c r="G1073" s="2">
        <v>381.8900146484375</v>
      </c>
      <c r="H1073" s="2">
        <v>190.01033020019531</v>
      </c>
      <c r="I1073" s="2">
        <v>118.6477584838867</v>
      </c>
      <c r="J1073" s="2">
        <v>175.3699951171875</v>
      </c>
      <c r="K1073" s="2">
        <v>1380.599975585938</v>
      </c>
      <c r="L1073" s="2">
        <v>5464.86669921875</v>
      </c>
      <c r="M1073" s="2">
        <v>2.3900001049041748</v>
      </c>
      <c r="N1073" s="3">
        <v>2933.679931640625</v>
      </c>
      <c r="O1073" s="1">
        <f t="shared" si="212"/>
        <v>1.4423207372378899E-2</v>
      </c>
      <c r="P1073" s="1">
        <f t="shared" si="213"/>
        <v>1.3574747685036748E-2</v>
      </c>
      <c r="Q1073" s="1">
        <f t="shared" si="214"/>
        <v>1.9318479637981056E-2</v>
      </c>
      <c r="R1073" s="1">
        <f t="shared" si="215"/>
        <v>1.2579740749643298E-2</v>
      </c>
      <c r="S1073" s="1">
        <f t="shared" si="216"/>
        <v>1.2896805039706694E-2</v>
      </c>
      <c r="T1073" s="1">
        <f t="shared" si="217"/>
        <v>1.2058139488803521E-2</v>
      </c>
      <c r="U1073" s="1">
        <f t="shared" si="218"/>
        <v>1.1672914346010144E-2</v>
      </c>
      <c r="V1073" s="1">
        <f t="shared" si="219"/>
        <v>4.5043505514578364E-2</v>
      </c>
      <c r="W1073" s="1">
        <f t="shared" si="220"/>
        <v>4.0647938945287621E-2</v>
      </c>
      <c r="X1073" s="1">
        <f t="shared" si="221"/>
        <v>4.218742036528722E-3</v>
      </c>
      <c r="Y1073" s="1">
        <f t="shared" si="222"/>
        <v>-1.9290764083375045E-2</v>
      </c>
      <c r="Z1073" s="1">
        <f t="shared" si="223"/>
        <v>6.3158336438631224E-3</v>
      </c>
      <c r="AA1073" s="24">
        <f t="shared" si="224"/>
        <v>8.8412057884090789E-3</v>
      </c>
    </row>
    <row r="1074" spans="1:27" x14ac:dyDescent="0.2">
      <c r="A1074" s="18">
        <v>43579</v>
      </c>
      <c r="B1074" s="1">
        <v>204.48350524902341</v>
      </c>
      <c r="C1074" s="2">
        <v>123.3776473999023</v>
      </c>
      <c r="D1074" s="2">
        <v>1901.75</v>
      </c>
      <c r="E1074" s="2">
        <v>1256</v>
      </c>
      <c r="F1074" s="2">
        <v>182.58000183105469</v>
      </c>
      <c r="G1074" s="2">
        <v>374.23001098632812</v>
      </c>
      <c r="H1074" s="2">
        <v>190.50860595703119</v>
      </c>
      <c r="I1074" s="2">
        <v>122.26108551025391</v>
      </c>
      <c r="J1074" s="2">
        <v>172.58000183105469</v>
      </c>
      <c r="K1074" s="2">
        <v>1410.099975585938</v>
      </c>
      <c r="L1074" s="2">
        <v>5210.515625</v>
      </c>
      <c r="M1074" s="2">
        <v>2.375</v>
      </c>
      <c r="N1074" s="3">
        <v>2927.25</v>
      </c>
      <c r="O1074" s="1">
        <f t="shared" si="212"/>
        <v>-1.5422749867362029E-3</v>
      </c>
      <c r="P1074" s="1">
        <f t="shared" si="213"/>
        <v>-3.4279329856820029E-3</v>
      </c>
      <c r="Q1074" s="1">
        <f t="shared" si="214"/>
        <v>-1.1446284798957151E-2</v>
      </c>
      <c r="R1074" s="1">
        <f t="shared" si="215"/>
        <v>-6.7613368375957217E-3</v>
      </c>
      <c r="S1074" s="1">
        <f t="shared" si="216"/>
        <v>-6.5295296344152209E-3</v>
      </c>
      <c r="T1074" s="1">
        <f t="shared" si="217"/>
        <v>-2.0058140742855168E-2</v>
      </c>
      <c r="U1074" s="1">
        <f t="shared" si="218"/>
        <v>2.6223614069345036E-3</v>
      </c>
      <c r="V1074" s="1">
        <f t="shared" si="219"/>
        <v>3.045423758981447E-2</v>
      </c>
      <c r="W1074" s="1">
        <f t="shared" si="220"/>
        <v>-1.5909182664163635E-2</v>
      </c>
      <c r="X1074" s="1">
        <f t="shared" si="221"/>
        <v>2.1367521745377482E-2</v>
      </c>
      <c r="Y1074" s="1">
        <f t="shared" si="222"/>
        <v>-4.654296037177108E-2</v>
      </c>
      <c r="Z1074" s="1">
        <f t="shared" si="223"/>
        <v>-6.276194245094513E-3</v>
      </c>
      <c r="AA1074" s="24">
        <f t="shared" si="224"/>
        <v>-2.1917631747336852E-3</v>
      </c>
    </row>
    <row r="1075" spans="1:27" x14ac:dyDescent="0.2">
      <c r="A1075" s="18">
        <v>43580</v>
      </c>
      <c r="B1075" s="1">
        <v>202.6278076171875</v>
      </c>
      <c r="C1075" s="2">
        <v>127.4635772705078</v>
      </c>
      <c r="D1075" s="2">
        <v>1902.25</v>
      </c>
      <c r="E1075" s="2">
        <v>1263.449951171875</v>
      </c>
      <c r="F1075" s="2">
        <v>193.25999450683591</v>
      </c>
      <c r="G1075" s="2">
        <v>368.32998657226562</v>
      </c>
      <c r="H1075" s="2">
        <v>186.26335144042969</v>
      </c>
      <c r="I1075" s="2">
        <v>122.97190856933589</v>
      </c>
      <c r="J1075" s="2">
        <v>174.61000061035159</v>
      </c>
      <c r="K1075" s="2">
        <v>1411.900024414062</v>
      </c>
      <c r="L1075" s="2">
        <v>5279.34814453125</v>
      </c>
      <c r="M1075" s="2">
        <v>2.3650000095367432</v>
      </c>
      <c r="N1075" s="3">
        <v>2926.169921875</v>
      </c>
      <c r="O1075" s="1">
        <f t="shared" si="212"/>
        <v>-9.0750480317520754E-3</v>
      </c>
      <c r="P1075" s="1">
        <f t="shared" si="213"/>
        <v>3.3117261973409473E-2</v>
      </c>
      <c r="Q1075" s="1">
        <f t="shared" si="214"/>
        <v>2.629157355067413E-4</v>
      </c>
      <c r="R1075" s="1">
        <f t="shared" si="215"/>
        <v>5.9314897865245797E-3</v>
      </c>
      <c r="S1075" s="1">
        <f t="shared" si="216"/>
        <v>5.8494865640672078E-2</v>
      </c>
      <c r="T1075" s="1">
        <f t="shared" si="217"/>
        <v>-1.5765770357412778E-2</v>
      </c>
      <c r="U1075" s="1">
        <f t="shared" si="218"/>
        <v>-2.2283793927708517E-2</v>
      </c>
      <c r="V1075" s="1">
        <f t="shared" si="219"/>
        <v>5.8139763450928417E-3</v>
      </c>
      <c r="W1075" s="1">
        <f t="shared" si="220"/>
        <v>1.1762653596933736E-2</v>
      </c>
      <c r="X1075" s="1">
        <f t="shared" si="221"/>
        <v>1.2765398619172252E-3</v>
      </c>
      <c r="Y1075" s="1">
        <f t="shared" si="222"/>
        <v>1.3210308630683842E-2</v>
      </c>
      <c r="Z1075" s="1">
        <f t="shared" si="223"/>
        <v>-4.2105223003187087E-3</v>
      </c>
      <c r="AA1075" s="24">
        <f t="shared" si="224"/>
        <v>-3.6897365274579652E-4</v>
      </c>
    </row>
    <row r="1076" spans="1:27" x14ac:dyDescent="0.2">
      <c r="A1076" s="18">
        <v>43581</v>
      </c>
      <c r="B1076" s="1">
        <v>201.66046142578119</v>
      </c>
      <c r="C1076" s="2">
        <v>128.19390869140619</v>
      </c>
      <c r="D1076" s="2">
        <v>1950.630004882812</v>
      </c>
      <c r="E1076" s="2">
        <v>1272.180053710938</v>
      </c>
      <c r="F1076" s="2">
        <v>191.49000549316409</v>
      </c>
      <c r="G1076" s="2">
        <v>374.85000610351562</v>
      </c>
      <c r="H1076" s="2">
        <v>177.4738464355469</v>
      </c>
      <c r="I1076" s="2">
        <v>123.9492950439453</v>
      </c>
      <c r="J1076" s="2">
        <v>172.8500061035156</v>
      </c>
      <c r="K1076" s="2">
        <v>1452.199951171875</v>
      </c>
      <c r="L1076" s="2">
        <v>5268.291015625</v>
      </c>
      <c r="M1076" s="2">
        <v>2.3599998950958252</v>
      </c>
      <c r="N1076" s="3">
        <v>2939.8798828125</v>
      </c>
      <c r="O1076" s="1">
        <f t="shared" si="212"/>
        <v>-4.7740051219122837E-3</v>
      </c>
      <c r="P1076" s="1">
        <f t="shared" si="213"/>
        <v>5.7297263778222085E-3</v>
      </c>
      <c r="Q1076" s="1">
        <f t="shared" si="214"/>
        <v>2.5433042388125715E-2</v>
      </c>
      <c r="R1076" s="1">
        <f t="shared" si="215"/>
        <v>6.9097335679704219E-3</v>
      </c>
      <c r="S1076" s="1">
        <f t="shared" si="216"/>
        <v>-9.1585897960335672E-3</v>
      </c>
      <c r="T1076" s="1">
        <f t="shared" si="217"/>
        <v>1.7701571332614741E-2</v>
      </c>
      <c r="U1076" s="1">
        <f t="shared" si="218"/>
        <v>-4.7188590438811184E-2</v>
      </c>
      <c r="V1076" s="1">
        <f t="shared" si="219"/>
        <v>7.9480467204289251E-3</v>
      </c>
      <c r="W1076" s="1">
        <f t="shared" si="220"/>
        <v>-1.0079574484187059E-2</v>
      </c>
      <c r="X1076" s="1">
        <f t="shared" si="221"/>
        <v>2.8543045584645599E-2</v>
      </c>
      <c r="Y1076" s="1">
        <f t="shared" si="222"/>
        <v>-2.09441177273062E-3</v>
      </c>
      <c r="Z1076" s="1">
        <f t="shared" si="223"/>
        <v>-2.114213285731581E-3</v>
      </c>
      <c r="AA1076" s="24">
        <f t="shared" si="224"/>
        <v>4.6852921407636305E-3</v>
      </c>
    </row>
    <row r="1077" spans="1:27" x14ac:dyDescent="0.2">
      <c r="A1077" s="18">
        <v>43584</v>
      </c>
      <c r="B1077" s="1">
        <v>201.9664611816406</v>
      </c>
      <c r="C1077" s="2">
        <v>128.07548522949219</v>
      </c>
      <c r="D1077" s="2">
        <v>1938.430053710938</v>
      </c>
      <c r="E1077" s="2">
        <v>1287.579956054688</v>
      </c>
      <c r="F1077" s="2">
        <v>194.7799987792969</v>
      </c>
      <c r="G1077" s="2">
        <v>371.82998657226562</v>
      </c>
      <c r="H1077" s="2">
        <v>178.7095947265625</v>
      </c>
      <c r="I1077" s="2">
        <v>123.8209533691406</v>
      </c>
      <c r="J1077" s="2">
        <v>172.52000427246091</v>
      </c>
      <c r="K1077" s="2">
        <v>1366.699951171875</v>
      </c>
      <c r="L1077" s="2">
        <v>5350.7265625</v>
      </c>
      <c r="M1077" s="2">
        <v>2.3599998950958252</v>
      </c>
      <c r="N1077" s="3">
        <v>2943.030029296875</v>
      </c>
      <c r="O1077" s="1">
        <f t="shared" si="212"/>
        <v>1.5174008513911819E-3</v>
      </c>
      <c r="P1077" s="1">
        <f t="shared" si="213"/>
        <v>-9.2378384529234747E-4</v>
      </c>
      <c r="Q1077" s="1">
        <f t="shared" si="214"/>
        <v>-6.2543645598269748E-3</v>
      </c>
      <c r="R1077" s="1">
        <f t="shared" si="215"/>
        <v>1.2105127964259887E-2</v>
      </c>
      <c r="S1077" s="1">
        <f t="shared" si="216"/>
        <v>1.7181018286880123E-2</v>
      </c>
      <c r="T1077" s="1">
        <f t="shared" si="217"/>
        <v>-8.0566079287084369E-3</v>
      </c>
      <c r="U1077" s="1">
        <f t="shared" si="218"/>
        <v>6.9629881576065422E-3</v>
      </c>
      <c r="V1077" s="1">
        <f t="shared" si="219"/>
        <v>-1.0354369079647041E-3</v>
      </c>
      <c r="W1077" s="1">
        <f t="shared" si="220"/>
        <v>-1.909180326305937E-3</v>
      </c>
      <c r="X1077" s="1">
        <f t="shared" si="221"/>
        <v>-5.8876189832539616E-2</v>
      </c>
      <c r="Y1077" s="1">
        <f t="shared" si="222"/>
        <v>1.5647493016332614E-2</v>
      </c>
      <c r="Z1077" s="1">
        <f t="shared" si="223"/>
        <v>0</v>
      </c>
      <c r="AA1077" s="24">
        <f t="shared" si="224"/>
        <v>1.0715221743553549E-3</v>
      </c>
    </row>
    <row r="1078" spans="1:27" x14ac:dyDescent="0.2">
      <c r="A1078" s="18">
        <v>43585</v>
      </c>
      <c r="B1078" s="1">
        <v>198.0773620605469</v>
      </c>
      <c r="C1078" s="2">
        <v>128.8946533203125</v>
      </c>
      <c r="D1078" s="2">
        <v>1926.52001953125</v>
      </c>
      <c r="E1078" s="2">
        <v>1188.47998046875</v>
      </c>
      <c r="F1078" s="2">
        <v>193.3999938964844</v>
      </c>
      <c r="G1078" s="2">
        <v>370.54000854492188</v>
      </c>
      <c r="H1078" s="2">
        <v>180.37379455566409</v>
      </c>
      <c r="I1078" s="2">
        <v>125.6078720092773</v>
      </c>
      <c r="J1078" s="2">
        <v>168.97999572753909</v>
      </c>
      <c r="K1078" s="2">
        <v>1387.400024414062</v>
      </c>
      <c r="L1078" s="2">
        <v>5402.697265625</v>
      </c>
      <c r="M1078" s="2">
        <v>2.3680000305175781</v>
      </c>
      <c r="N1078" s="3">
        <v>2945.830078125</v>
      </c>
      <c r="O1078" s="1">
        <f t="shared" si="212"/>
        <v>-1.925616311906353E-2</v>
      </c>
      <c r="P1078" s="1">
        <f t="shared" si="213"/>
        <v>6.3959788194631884E-3</v>
      </c>
      <c r="Q1078" s="1">
        <f t="shared" si="214"/>
        <v>-6.1441650457736419E-3</v>
      </c>
      <c r="R1078" s="1">
        <f t="shared" si="215"/>
        <v>-7.6966075092993136E-2</v>
      </c>
      <c r="S1078" s="1">
        <f t="shared" si="216"/>
        <v>-7.08494142859184E-3</v>
      </c>
      <c r="T1078" s="1">
        <f t="shared" si="217"/>
        <v>-3.469268412791271E-3</v>
      </c>
      <c r="U1078" s="1">
        <f t="shared" si="218"/>
        <v>9.3123138220303492E-3</v>
      </c>
      <c r="V1078" s="1">
        <f t="shared" si="219"/>
        <v>1.4431472150028268E-2</v>
      </c>
      <c r="W1078" s="1">
        <f t="shared" si="220"/>
        <v>-2.0519409096066754E-2</v>
      </c>
      <c r="X1078" s="1">
        <f t="shared" si="221"/>
        <v>1.5146026181121819E-2</v>
      </c>
      <c r="Y1078" s="1">
        <f t="shared" si="222"/>
        <v>9.7128310553620256E-3</v>
      </c>
      <c r="Z1078" s="1">
        <f t="shared" si="223"/>
        <v>3.3898880412568388E-3</v>
      </c>
      <c r="AA1078" s="24">
        <f t="shared" si="224"/>
        <v>9.5141700908629723E-4</v>
      </c>
    </row>
    <row r="1079" spans="1:27" x14ac:dyDescent="0.2">
      <c r="A1079" s="18">
        <v>43586</v>
      </c>
      <c r="B1079" s="1">
        <v>207.80010986328119</v>
      </c>
      <c r="C1079" s="2">
        <v>126.2101593017578</v>
      </c>
      <c r="D1079" s="2">
        <v>1911.52001953125</v>
      </c>
      <c r="E1079" s="2">
        <v>1168.079956054688</v>
      </c>
      <c r="F1079" s="2">
        <v>193.0299987792969</v>
      </c>
      <c r="G1079" s="2">
        <v>378.80999755859381</v>
      </c>
      <c r="H1079" s="2">
        <v>179.84564208984381</v>
      </c>
      <c r="I1079" s="2">
        <v>122.5079040527344</v>
      </c>
      <c r="J1079" s="2">
        <v>172.6000061035156</v>
      </c>
      <c r="K1079" s="2">
        <v>1349.099975585938</v>
      </c>
      <c r="L1079" s="2">
        <v>5505.28369140625</v>
      </c>
      <c r="M1079" s="2">
        <v>2.3629999160766602</v>
      </c>
      <c r="N1079" s="3">
        <v>2923.72998046875</v>
      </c>
      <c r="O1079" s="1">
        <f t="shared" si="212"/>
        <v>4.9085608277448234E-2</v>
      </c>
      <c r="P1079" s="1">
        <f t="shared" si="213"/>
        <v>-2.082703936433683E-2</v>
      </c>
      <c r="Q1079" s="1">
        <f t="shared" si="214"/>
        <v>-7.7860597595293957E-3</v>
      </c>
      <c r="R1079" s="1">
        <f t="shared" si="215"/>
        <v>-1.7164802730640916E-2</v>
      </c>
      <c r="S1079" s="1">
        <f t="shared" si="216"/>
        <v>-1.9131082154301149E-3</v>
      </c>
      <c r="T1079" s="1">
        <f t="shared" si="217"/>
        <v>2.2318747835483377E-2</v>
      </c>
      <c r="U1079" s="1">
        <f t="shared" si="218"/>
        <v>-2.9280997670495523E-3</v>
      </c>
      <c r="V1079" s="1">
        <f t="shared" si="219"/>
        <v>-2.467972673172858E-2</v>
      </c>
      <c r="W1079" s="1">
        <f t="shared" si="220"/>
        <v>2.1422715513695234E-2</v>
      </c>
      <c r="X1079" s="1">
        <f t="shared" si="221"/>
        <v>-2.7605627904107366E-2</v>
      </c>
      <c r="Y1079" s="1">
        <f t="shared" si="222"/>
        <v>1.8988001869725712E-2</v>
      </c>
      <c r="Z1079" s="1">
        <f t="shared" si="223"/>
        <v>-2.1115347873644774E-3</v>
      </c>
      <c r="AA1079" s="24">
        <f t="shared" si="224"/>
        <v>-7.5021630814213758E-3</v>
      </c>
    </row>
    <row r="1080" spans="1:27" x14ac:dyDescent="0.2">
      <c r="A1080" s="18">
        <v>43587</v>
      </c>
      <c r="B1080" s="1">
        <v>206.44779968261719</v>
      </c>
      <c r="C1080" s="2">
        <v>124.5619659423828</v>
      </c>
      <c r="D1080" s="2">
        <v>1900.819946289062</v>
      </c>
      <c r="E1080" s="2">
        <v>1162.609985351562</v>
      </c>
      <c r="F1080" s="2">
        <v>192.5299987792969</v>
      </c>
      <c r="G1080" s="2">
        <v>379.05999755859381</v>
      </c>
      <c r="H1080" s="2">
        <v>182.55621337890619</v>
      </c>
      <c r="I1080" s="2">
        <v>123.9196701049805</v>
      </c>
      <c r="J1080" s="2">
        <v>169.53999328613281</v>
      </c>
      <c r="K1080" s="2">
        <v>1347.900024414062</v>
      </c>
      <c r="L1080" s="2">
        <v>5768.28955078125</v>
      </c>
      <c r="M1080" s="2">
        <v>2.372999906539917</v>
      </c>
      <c r="N1080" s="3">
        <v>2917.52001953125</v>
      </c>
      <c r="O1080" s="1">
        <f t="shared" si="212"/>
        <v>-6.5077452632423816E-3</v>
      </c>
      <c r="P1080" s="1">
        <f t="shared" si="213"/>
        <v>-1.3059117970323664E-2</v>
      </c>
      <c r="Q1080" s="1">
        <f t="shared" si="214"/>
        <v>-5.5976778337962774E-3</v>
      </c>
      <c r="R1080" s="1">
        <f t="shared" si="215"/>
        <v>-4.6828735265702637E-3</v>
      </c>
      <c r="S1080" s="1">
        <f t="shared" si="216"/>
        <v>-2.5902709587212192E-3</v>
      </c>
      <c r="T1080" s="1">
        <f t="shared" si="217"/>
        <v>6.5996146250424381E-4</v>
      </c>
      <c r="U1080" s="1">
        <f t="shared" si="218"/>
        <v>1.5071653989304323E-2</v>
      </c>
      <c r="V1080" s="1">
        <f t="shared" si="219"/>
        <v>1.1523877280917194E-2</v>
      </c>
      <c r="W1080" s="1">
        <f t="shared" si="220"/>
        <v>-1.7728926472618811E-2</v>
      </c>
      <c r="X1080" s="1">
        <f t="shared" si="221"/>
        <v>-8.8944569979310106E-4</v>
      </c>
      <c r="Y1080" s="1">
        <f t="shared" si="222"/>
        <v>4.7773352676729886E-2</v>
      </c>
      <c r="Z1080" s="1">
        <f t="shared" si="223"/>
        <v>4.2319047052103986E-3</v>
      </c>
      <c r="AA1080" s="24">
        <f t="shared" si="224"/>
        <v>-2.1239857917741967E-3</v>
      </c>
    </row>
    <row r="1081" spans="1:27" x14ac:dyDescent="0.2">
      <c r="A1081" s="18">
        <v>43588</v>
      </c>
      <c r="B1081" s="1">
        <v>209.01422119140619</v>
      </c>
      <c r="C1081" s="2">
        <v>127.2168426513672</v>
      </c>
      <c r="D1081" s="2">
        <v>1962.4599609375</v>
      </c>
      <c r="E1081" s="2">
        <v>1185.400024414062</v>
      </c>
      <c r="F1081" s="2">
        <v>195.4700012207031</v>
      </c>
      <c r="G1081" s="2">
        <v>385.02999877929688</v>
      </c>
      <c r="H1081" s="2">
        <v>182.37684631347659</v>
      </c>
      <c r="I1081" s="2">
        <v>124.00852966308589</v>
      </c>
      <c r="J1081" s="2">
        <v>173.8699951171875</v>
      </c>
      <c r="K1081" s="2">
        <v>1362.699951171875</v>
      </c>
      <c r="L1081" s="2">
        <v>5831.16748046875</v>
      </c>
      <c r="M1081" s="2">
        <v>2.3680000305175781</v>
      </c>
      <c r="N1081" s="3">
        <v>2945.639892578125</v>
      </c>
      <c r="O1081" s="1">
        <f t="shared" si="212"/>
        <v>1.2431333793503807E-2</v>
      </c>
      <c r="P1081" s="1">
        <f t="shared" si="213"/>
        <v>2.1313702693263936E-2</v>
      </c>
      <c r="Q1081" s="1">
        <f t="shared" si="214"/>
        <v>3.2428118596280919E-2</v>
      </c>
      <c r="R1081" s="1">
        <f t="shared" si="215"/>
        <v>1.9602480066097661E-2</v>
      </c>
      <c r="S1081" s="1">
        <f t="shared" si="216"/>
        <v>1.5270360255787541E-2</v>
      </c>
      <c r="T1081" s="1">
        <f t="shared" si="217"/>
        <v>1.5749488891346974E-2</v>
      </c>
      <c r="U1081" s="1">
        <f t="shared" si="218"/>
        <v>-9.8253059761554962E-4</v>
      </c>
      <c r="V1081" s="1">
        <f t="shared" si="219"/>
        <v>7.1707387560127067E-4</v>
      </c>
      <c r="W1081" s="1">
        <f t="shared" si="220"/>
        <v>2.553970745856371E-2</v>
      </c>
      <c r="X1081" s="1">
        <f t="shared" si="221"/>
        <v>1.0979988493023951E-2</v>
      </c>
      <c r="Y1081" s="1">
        <f t="shared" si="222"/>
        <v>1.0900619522295596E-2</v>
      </c>
      <c r="Z1081" s="1">
        <f t="shared" si="223"/>
        <v>-2.1069853431343599E-3</v>
      </c>
      <c r="AA1081" s="24">
        <f t="shared" si="224"/>
        <v>9.6382793806477629E-3</v>
      </c>
    </row>
    <row r="1082" spans="1:27" x14ac:dyDescent="0.2">
      <c r="A1082" s="18">
        <v>43591</v>
      </c>
      <c r="B1082" s="1">
        <v>205.7864685058594</v>
      </c>
      <c r="C1082" s="2">
        <v>126.47662353515619</v>
      </c>
      <c r="D1082" s="2">
        <v>1950.550048828125</v>
      </c>
      <c r="E1082" s="2">
        <v>1189.390014648438</v>
      </c>
      <c r="F1082" s="2">
        <v>193.8800048828125</v>
      </c>
      <c r="G1082" s="2">
        <v>378.67001342773438</v>
      </c>
      <c r="H1082" s="2">
        <v>179.22776794433591</v>
      </c>
      <c r="I1082" s="2">
        <v>127.1381072998047</v>
      </c>
      <c r="J1082" s="2">
        <v>174.75999450683591</v>
      </c>
      <c r="K1082" s="2">
        <v>1332.800048828125</v>
      </c>
      <c r="L1082" s="2">
        <v>5829.50146484375</v>
      </c>
      <c r="M1082" s="2">
        <v>2.3629999160766602</v>
      </c>
      <c r="N1082" s="3">
        <v>2932.469970703125</v>
      </c>
      <c r="O1082" s="1">
        <f t="shared" si="212"/>
        <v>-1.5442741968217377E-2</v>
      </c>
      <c r="P1082" s="1">
        <f t="shared" si="213"/>
        <v>-5.8185622342440402E-3</v>
      </c>
      <c r="Q1082" s="1">
        <f t="shared" si="214"/>
        <v>-6.0688688413726988E-3</v>
      </c>
      <c r="R1082" s="1">
        <f t="shared" si="215"/>
        <v>3.3659441135478474E-3</v>
      </c>
      <c r="S1082" s="1">
        <f t="shared" si="216"/>
        <v>-8.1342217627314861E-3</v>
      </c>
      <c r="T1082" s="1">
        <f t="shared" si="217"/>
        <v>-1.6518155394972478E-2</v>
      </c>
      <c r="U1082" s="1">
        <f t="shared" si="218"/>
        <v>-1.7266875882522514E-2</v>
      </c>
      <c r="V1082" s="1">
        <f t="shared" si="219"/>
        <v>2.5236793349791675E-2</v>
      </c>
      <c r="W1082" s="1">
        <f t="shared" si="220"/>
        <v>5.1187635281668697E-3</v>
      </c>
      <c r="X1082" s="1">
        <f t="shared" si="221"/>
        <v>-2.1941662445967736E-2</v>
      </c>
      <c r="Y1082" s="1">
        <f t="shared" si="222"/>
        <v>-2.8570875910871596E-4</v>
      </c>
      <c r="Z1082" s="1">
        <f t="shared" si="223"/>
        <v>-2.1115347873644774E-3</v>
      </c>
      <c r="AA1082" s="24">
        <f t="shared" si="224"/>
        <v>-4.4709884287563728E-3</v>
      </c>
    </row>
    <row r="1083" spans="1:27" x14ac:dyDescent="0.2">
      <c r="A1083" s="18">
        <v>43592</v>
      </c>
      <c r="B1083" s="1">
        <v>200.23907470703119</v>
      </c>
      <c r="C1083" s="2">
        <v>123.88096618652339</v>
      </c>
      <c r="D1083" s="2">
        <v>1921</v>
      </c>
      <c r="E1083" s="2">
        <v>1174.099975585938</v>
      </c>
      <c r="F1083" s="2">
        <v>189.77000427246091</v>
      </c>
      <c r="G1083" s="2">
        <v>370.45999145507812</v>
      </c>
      <c r="H1083" s="2">
        <v>172.51109313964841</v>
      </c>
      <c r="I1083" s="2">
        <v>124.8970489501953</v>
      </c>
      <c r="J1083" s="2">
        <v>170.2799987792969</v>
      </c>
      <c r="K1083" s="2">
        <v>1328.099975585938</v>
      </c>
      <c r="L1083" s="2">
        <v>5982.45751953125</v>
      </c>
      <c r="M1083" s="2">
        <v>2.3680000305175781</v>
      </c>
      <c r="N1083" s="3">
        <v>2884.050048828125</v>
      </c>
      <c r="O1083" s="1">
        <f t="shared" si="212"/>
        <v>-2.6957038716421966E-2</v>
      </c>
      <c r="P1083" s="1">
        <f t="shared" si="213"/>
        <v>-2.0522822922382167E-2</v>
      </c>
      <c r="Q1083" s="1">
        <f t="shared" si="214"/>
        <v>-1.5149597851066954E-2</v>
      </c>
      <c r="R1083" s="1">
        <f t="shared" si="215"/>
        <v>-1.2855361886504046E-2</v>
      </c>
      <c r="S1083" s="1">
        <f t="shared" si="216"/>
        <v>-2.1198682209832898E-2</v>
      </c>
      <c r="T1083" s="1">
        <f t="shared" si="217"/>
        <v>-2.1681204430049394E-2</v>
      </c>
      <c r="U1083" s="1">
        <f t="shared" si="218"/>
        <v>-3.7475637183483457E-2</v>
      </c>
      <c r="V1083" s="1">
        <f t="shared" si="219"/>
        <v>-1.7626960139690895E-2</v>
      </c>
      <c r="W1083" s="1">
        <f t="shared" si="220"/>
        <v>-2.5635133144638389E-2</v>
      </c>
      <c r="X1083" s="1">
        <f t="shared" si="221"/>
        <v>-3.5264653886527553E-3</v>
      </c>
      <c r="Y1083" s="1">
        <f t="shared" si="222"/>
        <v>2.6238273651690402E-2</v>
      </c>
      <c r="Z1083" s="1">
        <f t="shared" si="223"/>
        <v>2.1160028008886389E-3</v>
      </c>
      <c r="AA1083" s="24">
        <f t="shared" si="224"/>
        <v>-1.6511651392423388E-2</v>
      </c>
    </row>
    <row r="1084" spans="1:27" x14ac:dyDescent="0.2">
      <c r="A1084" s="18">
        <v>43593</v>
      </c>
      <c r="B1084" s="1">
        <v>200.2785339355469</v>
      </c>
      <c r="C1084" s="2">
        <v>123.87111663818359</v>
      </c>
      <c r="D1084" s="2">
        <v>1917.77001953125</v>
      </c>
      <c r="E1084" s="2">
        <v>1166.27001953125</v>
      </c>
      <c r="F1084" s="2">
        <v>189.53999328613281</v>
      </c>
      <c r="G1084" s="2">
        <v>364.3699951171875</v>
      </c>
      <c r="H1084" s="2">
        <v>173.31828308105469</v>
      </c>
      <c r="I1084" s="2">
        <v>123.4951553344727</v>
      </c>
      <c r="J1084" s="2">
        <v>169.00999450683591</v>
      </c>
      <c r="K1084" s="2">
        <v>1311.099975585938</v>
      </c>
      <c r="L1084" s="2">
        <v>6174.52880859375</v>
      </c>
      <c r="M1084" s="2">
        <v>2.369999885559082</v>
      </c>
      <c r="N1084" s="3">
        <v>2879.419921875</v>
      </c>
      <c r="O1084" s="1">
        <f t="shared" si="212"/>
        <v>1.9706058157442641E-4</v>
      </c>
      <c r="P1084" s="1">
        <f t="shared" si="213"/>
        <v>-7.9508165321984237E-5</v>
      </c>
      <c r="Q1084" s="1">
        <f t="shared" si="214"/>
        <v>-1.6814057619729539E-3</v>
      </c>
      <c r="R1084" s="1">
        <f t="shared" si="215"/>
        <v>-6.6689006196259948E-3</v>
      </c>
      <c r="S1084" s="1">
        <f t="shared" si="216"/>
        <v>-1.2120513313466086E-3</v>
      </c>
      <c r="T1084" s="1">
        <f t="shared" si="217"/>
        <v>-1.6439012250609286E-2</v>
      </c>
      <c r="U1084" s="1">
        <f t="shared" si="218"/>
        <v>4.6790610778453257E-3</v>
      </c>
      <c r="V1084" s="1">
        <f t="shared" si="219"/>
        <v>-1.1224393430477542E-2</v>
      </c>
      <c r="W1084" s="1">
        <f t="shared" si="220"/>
        <v>-7.4583291141966379E-3</v>
      </c>
      <c r="X1084" s="1">
        <f t="shared" si="221"/>
        <v>-1.280024118101486E-2</v>
      </c>
      <c r="Y1084" s="1">
        <f t="shared" si="222"/>
        <v>3.2105750594205507E-2</v>
      </c>
      <c r="Z1084" s="1">
        <f t="shared" si="223"/>
        <v>8.4453336812950752E-4</v>
      </c>
      <c r="AA1084" s="24">
        <f t="shared" si="224"/>
        <v>-1.6054253132695706E-3</v>
      </c>
    </row>
    <row r="1085" spans="1:27" x14ac:dyDescent="0.2">
      <c r="A1085" s="18">
        <v>43594</v>
      </c>
      <c r="B1085" s="1">
        <v>198.126708984375</v>
      </c>
      <c r="C1085" s="2">
        <v>123.8612442016602</v>
      </c>
      <c r="D1085" s="2">
        <v>1899.869995117188</v>
      </c>
      <c r="E1085" s="2">
        <v>1162.380004882812</v>
      </c>
      <c r="F1085" s="2">
        <v>188.6499938964844</v>
      </c>
      <c r="G1085" s="2">
        <v>362.75</v>
      </c>
      <c r="H1085" s="2">
        <v>169.60121154785159</v>
      </c>
      <c r="I1085" s="2">
        <v>123.0114059448242</v>
      </c>
      <c r="J1085" s="2">
        <v>169.9100036621094</v>
      </c>
      <c r="K1085" s="2">
        <v>1287.699951171875</v>
      </c>
      <c r="L1085" s="2">
        <v>6378.84912109375</v>
      </c>
      <c r="M1085" s="2">
        <v>2.369999885559082</v>
      </c>
      <c r="N1085" s="3">
        <v>2870.719970703125</v>
      </c>
      <c r="O1085" s="1">
        <f t="shared" si="212"/>
        <v>-1.0744161687664455E-2</v>
      </c>
      <c r="P1085" s="1">
        <f t="shared" si="213"/>
        <v>-7.9699261549603939E-5</v>
      </c>
      <c r="Q1085" s="1">
        <f t="shared" si="214"/>
        <v>-9.3337700724079875E-3</v>
      </c>
      <c r="R1085" s="1">
        <f t="shared" si="215"/>
        <v>-3.3354322612197951E-3</v>
      </c>
      <c r="S1085" s="1">
        <f t="shared" si="216"/>
        <v>-4.6955757158060329E-3</v>
      </c>
      <c r="T1085" s="1">
        <f t="shared" si="217"/>
        <v>-4.4460167930855388E-3</v>
      </c>
      <c r="U1085" s="1">
        <f t="shared" si="218"/>
        <v>-2.1446505626095735E-2</v>
      </c>
      <c r="V1085" s="1">
        <f t="shared" si="219"/>
        <v>-3.9171527687731356E-3</v>
      </c>
      <c r="W1085" s="1">
        <f t="shared" si="220"/>
        <v>5.3251830336997763E-3</v>
      </c>
      <c r="X1085" s="1">
        <f t="shared" si="221"/>
        <v>-1.784762783143623E-2</v>
      </c>
      <c r="Y1085" s="1">
        <f t="shared" si="222"/>
        <v>3.3090834755783449E-2</v>
      </c>
      <c r="Z1085" s="1">
        <f t="shared" si="223"/>
        <v>0</v>
      </c>
      <c r="AA1085" s="24">
        <f t="shared" si="224"/>
        <v>-3.0214249424966866E-3</v>
      </c>
    </row>
    <row r="1086" spans="1:27" x14ac:dyDescent="0.2">
      <c r="A1086" s="18">
        <v>43595</v>
      </c>
      <c r="B1086" s="1">
        <v>195.38197326660159</v>
      </c>
      <c r="C1086" s="2">
        <v>125.46995544433589</v>
      </c>
      <c r="D1086" s="2">
        <v>1889.97998046875</v>
      </c>
      <c r="E1086" s="2">
        <v>1164.27001953125</v>
      </c>
      <c r="F1086" s="2">
        <v>188.3399963378906</v>
      </c>
      <c r="G1086" s="2">
        <v>361.04000854492188</v>
      </c>
      <c r="H1086" s="2">
        <v>168.23594665527341</v>
      </c>
      <c r="I1086" s="2">
        <v>122.172248840332</v>
      </c>
      <c r="J1086" s="2">
        <v>168.8500061035156</v>
      </c>
      <c r="K1086" s="2">
        <v>1355.400024414062</v>
      </c>
      <c r="L1086" s="2">
        <v>7204.771484375</v>
      </c>
      <c r="M1086" s="2">
        <v>2.369999885559082</v>
      </c>
      <c r="N1086" s="3">
        <v>2881.39990234375</v>
      </c>
      <c r="O1086" s="1">
        <f t="shared" si="212"/>
        <v>-1.3853436176491818E-2</v>
      </c>
      <c r="P1086" s="1">
        <f t="shared" si="213"/>
        <v>1.2988011327066395E-2</v>
      </c>
      <c r="Q1086" s="1">
        <f t="shared" si="214"/>
        <v>-5.2056270554595718E-3</v>
      </c>
      <c r="R1086" s="1">
        <f t="shared" si="215"/>
        <v>1.6259868893981899E-3</v>
      </c>
      <c r="S1086" s="1">
        <f t="shared" si="216"/>
        <v>-1.643241816185359E-3</v>
      </c>
      <c r="T1086" s="1">
        <f t="shared" si="217"/>
        <v>-4.7139667955289344E-3</v>
      </c>
      <c r="U1086" s="1">
        <f t="shared" si="218"/>
        <v>-8.0498534186059789E-3</v>
      </c>
      <c r="V1086" s="1">
        <f t="shared" si="219"/>
        <v>-6.821782891162087E-3</v>
      </c>
      <c r="W1086" s="1">
        <f t="shared" si="220"/>
        <v>-6.2385824009618673E-3</v>
      </c>
      <c r="X1086" s="1">
        <f t="shared" si="221"/>
        <v>5.2574416253239997E-2</v>
      </c>
      <c r="Y1086" s="1">
        <f t="shared" si="222"/>
        <v>0.12947827227172803</v>
      </c>
      <c r="Z1086" s="1">
        <f t="shared" si="223"/>
        <v>0</v>
      </c>
      <c r="AA1086" s="24">
        <f t="shared" si="224"/>
        <v>3.7202972597878414E-3</v>
      </c>
    </row>
    <row r="1087" spans="1:27" x14ac:dyDescent="0.2">
      <c r="A1087" s="18">
        <v>43598</v>
      </c>
      <c r="B1087" s="1">
        <v>184.0264892578125</v>
      </c>
      <c r="C1087" s="2">
        <v>121.7393112182617</v>
      </c>
      <c r="D1087" s="2">
        <v>1822.680053710938</v>
      </c>
      <c r="E1087" s="2">
        <v>1132.030029296875</v>
      </c>
      <c r="F1087" s="2">
        <v>181.53999328613281</v>
      </c>
      <c r="G1087" s="2">
        <v>345.260009765625</v>
      </c>
      <c r="H1087" s="2">
        <v>157.90179443359381</v>
      </c>
      <c r="I1087" s="2">
        <v>120.6123886108398</v>
      </c>
      <c r="J1087" s="2">
        <v>164.61000061035159</v>
      </c>
      <c r="K1087" s="2">
        <v>1321.5</v>
      </c>
      <c r="L1087" s="2">
        <v>7994.416015625</v>
      </c>
      <c r="M1087" s="2">
        <v>2.3499999046325679</v>
      </c>
      <c r="N1087" s="3">
        <v>2811.8701171875</v>
      </c>
      <c r="O1087" s="1">
        <f t="shared" si="212"/>
        <v>-5.8119404871064373E-2</v>
      </c>
      <c r="P1087" s="1">
        <f t="shared" si="213"/>
        <v>-2.973336694719142E-2</v>
      </c>
      <c r="Q1087" s="1">
        <f t="shared" si="214"/>
        <v>-3.560880403670752E-2</v>
      </c>
      <c r="R1087" s="1">
        <f t="shared" si="215"/>
        <v>-2.7691162439581918E-2</v>
      </c>
      <c r="S1087" s="1">
        <f t="shared" si="216"/>
        <v>-3.6104933545598406E-2</v>
      </c>
      <c r="T1087" s="1">
        <f t="shared" si="217"/>
        <v>-4.3707064053355338E-2</v>
      </c>
      <c r="U1087" s="1">
        <f t="shared" si="218"/>
        <v>-6.1426540683692132E-2</v>
      </c>
      <c r="V1087" s="1">
        <f t="shared" si="219"/>
        <v>-1.2767713161528138E-2</v>
      </c>
      <c r="W1087" s="1">
        <f t="shared" si="220"/>
        <v>-2.5111076931585208E-2</v>
      </c>
      <c r="X1087" s="1">
        <f t="shared" si="221"/>
        <v>-2.5011084405666129E-2</v>
      </c>
      <c r="Y1087" s="1">
        <f t="shared" si="222"/>
        <v>0.10960021882199911</v>
      </c>
      <c r="Z1087" s="1">
        <f t="shared" si="223"/>
        <v>-8.4388109250039811E-3</v>
      </c>
      <c r="AA1087" s="24">
        <f t="shared" si="224"/>
        <v>-2.4130557198844271E-2</v>
      </c>
    </row>
    <row r="1088" spans="1:27" x14ac:dyDescent="0.2">
      <c r="A1088" s="18">
        <v>43599</v>
      </c>
      <c r="B1088" s="1">
        <v>186.9396667480469</v>
      </c>
      <c r="C1088" s="2">
        <v>123.10130310058589</v>
      </c>
      <c r="D1088" s="2">
        <v>1840.119995117188</v>
      </c>
      <c r="E1088" s="2">
        <v>1120.43994140625</v>
      </c>
      <c r="F1088" s="2">
        <v>180.72999572753909</v>
      </c>
      <c r="G1088" s="2">
        <v>345.6099853515625</v>
      </c>
      <c r="H1088" s="2">
        <v>161.47938537597659</v>
      </c>
      <c r="I1088" s="2">
        <v>120.68149566650391</v>
      </c>
      <c r="J1088" s="2">
        <v>166.7200012207031</v>
      </c>
      <c r="K1088" s="2">
        <v>1337.699951171875</v>
      </c>
      <c r="L1088" s="2">
        <v>8205.16796875</v>
      </c>
      <c r="M1088" s="2">
        <v>2.3529999256134029</v>
      </c>
      <c r="N1088" s="3">
        <v>2834.409912109375</v>
      </c>
      <c r="O1088" s="1">
        <f t="shared" si="212"/>
        <v>1.5830207390161055E-2</v>
      </c>
      <c r="P1088" s="1">
        <f t="shared" si="213"/>
        <v>1.1187773848024607E-2</v>
      </c>
      <c r="Q1088" s="1">
        <f t="shared" si="214"/>
        <v>9.5682955276450432E-3</v>
      </c>
      <c r="R1088" s="1">
        <f t="shared" si="215"/>
        <v>-1.0238321944360251E-2</v>
      </c>
      <c r="S1088" s="1">
        <f t="shared" si="216"/>
        <v>-4.4618133113900615E-3</v>
      </c>
      <c r="T1088" s="1">
        <f t="shared" si="217"/>
        <v>1.0136580433253162E-3</v>
      </c>
      <c r="U1088" s="1">
        <f t="shared" si="218"/>
        <v>2.2657063241211972E-2</v>
      </c>
      <c r="V1088" s="1">
        <f t="shared" si="219"/>
        <v>5.7296813751928077E-4</v>
      </c>
      <c r="W1088" s="1">
        <f t="shared" si="220"/>
        <v>1.281817995582224E-2</v>
      </c>
      <c r="X1088" s="1">
        <f t="shared" si="221"/>
        <v>1.2258759872777247E-2</v>
      </c>
      <c r="Y1088" s="1">
        <f t="shared" si="222"/>
        <v>2.6362395040874453E-2</v>
      </c>
      <c r="Z1088" s="1">
        <f t="shared" si="223"/>
        <v>1.2766047245027501E-3</v>
      </c>
      <c r="AA1088" s="24">
        <f t="shared" si="224"/>
        <v>8.0159445431355891E-3</v>
      </c>
    </row>
    <row r="1089" spans="1:27" x14ac:dyDescent="0.2">
      <c r="A1089" s="18">
        <v>43600</v>
      </c>
      <c r="B1089" s="1">
        <v>189.17906188964841</v>
      </c>
      <c r="C1089" s="2">
        <v>124.8348388671875</v>
      </c>
      <c r="D1089" s="2">
        <v>1871.150024414062</v>
      </c>
      <c r="E1089" s="2">
        <v>1164.2099609375</v>
      </c>
      <c r="F1089" s="2">
        <v>186.27000427246091</v>
      </c>
      <c r="G1089" s="2">
        <v>354.989990234375</v>
      </c>
      <c r="H1089" s="2">
        <v>159.02789306640619</v>
      </c>
      <c r="I1089" s="2">
        <v>121.60951232910161</v>
      </c>
      <c r="J1089" s="2">
        <v>166.8800048828125</v>
      </c>
      <c r="K1089" s="2">
        <v>1337.599975585938</v>
      </c>
      <c r="L1089" s="2">
        <v>7884.9091796875</v>
      </c>
      <c r="M1089" s="2">
        <v>2.3499999046325679</v>
      </c>
      <c r="N1089" s="3">
        <v>2850.9599609375</v>
      </c>
      <c r="O1089" s="1">
        <f t="shared" si="212"/>
        <v>1.1979240043364925E-2</v>
      </c>
      <c r="P1089" s="1">
        <f t="shared" si="213"/>
        <v>1.4082188595397227E-2</v>
      </c>
      <c r="Q1089" s="1">
        <f t="shared" si="214"/>
        <v>1.6863046637835222E-2</v>
      </c>
      <c r="R1089" s="1">
        <f t="shared" si="215"/>
        <v>3.9065029649259841E-2</v>
      </c>
      <c r="S1089" s="1">
        <f t="shared" si="216"/>
        <v>3.065350896855934E-2</v>
      </c>
      <c r="T1089" s="1">
        <f t="shared" si="217"/>
        <v>2.7140433669099462E-2</v>
      </c>
      <c r="U1089" s="1">
        <f t="shared" si="218"/>
        <v>-1.5181456777671798E-2</v>
      </c>
      <c r="V1089" s="1">
        <f t="shared" si="219"/>
        <v>7.6898008056034417E-3</v>
      </c>
      <c r="W1089" s="1">
        <f t="shared" si="220"/>
        <v>9.5971485687296187E-4</v>
      </c>
      <c r="X1089" s="1">
        <f t="shared" si="221"/>
        <v>-7.4736928748042608E-5</v>
      </c>
      <c r="Y1089" s="1">
        <f t="shared" si="222"/>
        <v>-3.903135076359554E-2</v>
      </c>
      <c r="Z1089" s="1">
        <f t="shared" si="223"/>
        <v>-1.2749770827352735E-3</v>
      </c>
      <c r="AA1089" s="24">
        <f t="shared" si="224"/>
        <v>5.8389750746421498E-3</v>
      </c>
    </row>
    <row r="1090" spans="1:27" x14ac:dyDescent="0.2">
      <c r="A1090" s="18">
        <v>43601</v>
      </c>
      <c r="B1090" s="1">
        <v>188.34672546386719</v>
      </c>
      <c r="C1090" s="2">
        <v>127.71746826171881</v>
      </c>
      <c r="D1090" s="2">
        <v>1907.569946289062</v>
      </c>
      <c r="E1090" s="2">
        <v>1178.97998046875</v>
      </c>
      <c r="F1090" s="2">
        <v>186.99000549316409</v>
      </c>
      <c r="G1090" s="2">
        <v>359.30999755859381</v>
      </c>
      <c r="H1090" s="2">
        <v>159.63578796386719</v>
      </c>
      <c r="I1090" s="2">
        <v>121.135627746582</v>
      </c>
      <c r="J1090" s="2">
        <v>170.22999572753909</v>
      </c>
      <c r="K1090" s="2">
        <v>1329.400024414062</v>
      </c>
      <c r="L1090" s="2">
        <v>7343.8955078125</v>
      </c>
      <c r="M1090" s="2">
        <v>2.3380000591278081</v>
      </c>
      <c r="N1090" s="3">
        <v>2876.320068359375</v>
      </c>
      <c r="O1090" s="1">
        <f t="shared" si="212"/>
        <v>-4.3997280537670935E-3</v>
      </c>
      <c r="P1090" s="1">
        <f t="shared" si="213"/>
        <v>2.3091545763103571E-2</v>
      </c>
      <c r="Q1090" s="1">
        <f t="shared" si="214"/>
        <v>1.9463924003851441E-2</v>
      </c>
      <c r="R1090" s="1">
        <f t="shared" si="215"/>
        <v>1.2686731798236872E-2</v>
      </c>
      <c r="S1090" s="1">
        <f t="shared" si="216"/>
        <v>3.8653632049636677E-3</v>
      </c>
      <c r="T1090" s="1">
        <f t="shared" si="217"/>
        <v>1.2169377850250296E-2</v>
      </c>
      <c r="U1090" s="1">
        <f t="shared" si="218"/>
        <v>3.8225677630474575E-3</v>
      </c>
      <c r="V1090" s="1">
        <f t="shared" si="219"/>
        <v>-3.896772328443876E-3</v>
      </c>
      <c r="W1090" s="1">
        <f t="shared" si="220"/>
        <v>2.0074249440962255E-2</v>
      </c>
      <c r="X1090" s="1">
        <f t="shared" si="221"/>
        <v>-6.1303463827321325E-3</v>
      </c>
      <c r="Y1090" s="1">
        <f t="shared" si="222"/>
        <v>-6.8613811465161545E-2</v>
      </c>
      <c r="Z1090" s="1">
        <f t="shared" si="223"/>
        <v>-5.1063174432920411E-3</v>
      </c>
      <c r="AA1090" s="24">
        <f t="shared" si="224"/>
        <v>8.8952871206005035E-3</v>
      </c>
    </row>
    <row r="1091" spans="1:27" x14ac:dyDescent="0.2">
      <c r="A1091" s="18">
        <v>43602</v>
      </c>
      <c r="B1091" s="1">
        <v>187.2765808105469</v>
      </c>
      <c r="C1091" s="2">
        <v>126.8655700683594</v>
      </c>
      <c r="D1091" s="2">
        <v>1869</v>
      </c>
      <c r="E1091" s="2">
        <v>1162.300048828125</v>
      </c>
      <c r="F1091" s="2">
        <v>185.30000305175781</v>
      </c>
      <c r="G1091" s="2">
        <v>354.45001220703119</v>
      </c>
      <c r="H1091" s="2">
        <v>155.98844909667969</v>
      </c>
      <c r="I1091" s="2">
        <v>121.935302734375</v>
      </c>
      <c r="J1091" s="2">
        <v>168.72999572753909</v>
      </c>
      <c r="K1091" s="2">
        <v>1310.5</v>
      </c>
      <c r="L1091" s="2">
        <v>7271.2080078125</v>
      </c>
      <c r="M1091" s="2">
        <v>2.3299999237060551</v>
      </c>
      <c r="N1091" s="3">
        <v>2859.530029296875</v>
      </c>
      <c r="O1091" s="1">
        <f t="shared" si="212"/>
        <v>-5.6817799761832433E-3</v>
      </c>
      <c r="P1091" s="1">
        <f t="shared" si="213"/>
        <v>-6.6701775798881924E-3</v>
      </c>
      <c r="Q1091" s="1">
        <f t="shared" si="214"/>
        <v>-2.0219413900966043E-2</v>
      </c>
      <c r="R1091" s="1">
        <f t="shared" si="215"/>
        <v>-1.4147764946774832E-2</v>
      </c>
      <c r="S1091" s="1">
        <f t="shared" si="216"/>
        <v>-9.0379292569626735E-3</v>
      </c>
      <c r="T1091" s="1">
        <f t="shared" si="217"/>
        <v>-1.3525884012648648E-2</v>
      </c>
      <c r="U1091" s="1">
        <f t="shared" si="218"/>
        <v>-2.284787711896441E-2</v>
      </c>
      <c r="V1091" s="1">
        <f t="shared" si="219"/>
        <v>6.6014846554138806E-3</v>
      </c>
      <c r="W1091" s="1">
        <f t="shared" si="220"/>
        <v>-8.8116080458630064E-3</v>
      </c>
      <c r="X1091" s="1">
        <f t="shared" si="221"/>
        <v>-1.42169580765521E-2</v>
      </c>
      <c r="Y1091" s="1">
        <f t="shared" si="222"/>
        <v>-9.8976762295533982E-3</v>
      </c>
      <c r="Z1091" s="1">
        <f t="shared" si="223"/>
        <v>-3.4217858081395658E-3</v>
      </c>
      <c r="AA1091" s="24">
        <f t="shared" si="224"/>
        <v>-5.8373333507619751E-3</v>
      </c>
    </row>
    <row r="1092" spans="1:27" x14ac:dyDescent="0.2">
      <c r="A1092" s="18">
        <v>43605</v>
      </c>
      <c r="B1092" s="1">
        <v>181.42047119140619</v>
      </c>
      <c r="C1092" s="2">
        <v>125.0329666137695</v>
      </c>
      <c r="D1092" s="2">
        <v>1858.969970703125</v>
      </c>
      <c r="E1092" s="2">
        <v>1138.849975585938</v>
      </c>
      <c r="F1092" s="2">
        <v>182.7200012207031</v>
      </c>
      <c r="G1092" s="2">
        <v>348.1099853515625</v>
      </c>
      <c r="H1092" s="2">
        <v>151.22499084472659</v>
      </c>
      <c r="I1092" s="2">
        <v>124.087516784668</v>
      </c>
      <c r="J1092" s="2">
        <v>165.72999572753909</v>
      </c>
      <c r="K1092" s="2">
        <v>1335.699951171875</v>
      </c>
      <c r="L1092" s="2">
        <v>7963.32763671875</v>
      </c>
      <c r="M1092" s="2">
        <v>2.3199999332427979</v>
      </c>
      <c r="N1092" s="3">
        <v>2840.22998046875</v>
      </c>
      <c r="O1092" s="1">
        <f t="shared" si="212"/>
        <v>-3.1269844813457404E-2</v>
      </c>
      <c r="P1092" s="1">
        <f t="shared" si="213"/>
        <v>-1.4445238795698701E-2</v>
      </c>
      <c r="Q1092" s="1">
        <f t="shared" si="214"/>
        <v>-5.3665218281835347E-3</v>
      </c>
      <c r="R1092" s="1">
        <f t="shared" si="215"/>
        <v>-2.017557623423516E-2</v>
      </c>
      <c r="S1092" s="1">
        <f t="shared" si="216"/>
        <v>-1.3923377164403394E-2</v>
      </c>
      <c r="T1092" s="1">
        <f t="shared" si="217"/>
        <v>-1.7886942127584238E-2</v>
      </c>
      <c r="U1092" s="1">
        <f t="shared" si="218"/>
        <v>-3.0537249902399921E-2</v>
      </c>
      <c r="V1092" s="1">
        <f t="shared" si="219"/>
        <v>1.7650458907551902E-2</v>
      </c>
      <c r="W1092" s="1">
        <f t="shared" si="220"/>
        <v>-1.777988547361975E-2</v>
      </c>
      <c r="X1092" s="1">
        <f t="shared" si="221"/>
        <v>1.9229264534051937E-2</v>
      </c>
      <c r="Y1092" s="1">
        <f t="shared" si="222"/>
        <v>9.5186333297384351E-2</v>
      </c>
      <c r="Z1092" s="1">
        <f t="shared" si="223"/>
        <v>-4.2918415410724275E-3</v>
      </c>
      <c r="AA1092" s="24">
        <f t="shared" si="224"/>
        <v>-6.7493779153879885E-3</v>
      </c>
    </row>
    <row r="1093" spans="1:27" x14ac:dyDescent="0.2">
      <c r="A1093" s="18">
        <v>43606</v>
      </c>
      <c r="B1093" s="1">
        <v>184.8984680175781</v>
      </c>
      <c r="C1093" s="2">
        <v>125.7065734863281</v>
      </c>
      <c r="D1093" s="2">
        <v>1857.52001953125</v>
      </c>
      <c r="E1093" s="2">
        <v>1149.630004882812</v>
      </c>
      <c r="F1093" s="2">
        <v>184.82000732421881</v>
      </c>
      <c r="G1093" s="2">
        <v>354.26998901367188</v>
      </c>
      <c r="H1093" s="2">
        <v>154.52354431152341</v>
      </c>
      <c r="I1093" s="2">
        <v>126.5753860473633</v>
      </c>
      <c r="J1093" s="2">
        <v>169.1199951171875</v>
      </c>
      <c r="K1093" s="2">
        <v>1317.199951171875</v>
      </c>
      <c r="L1093" s="2">
        <v>7680.06640625</v>
      </c>
      <c r="M1093" s="2">
        <v>2.3299999237060551</v>
      </c>
      <c r="N1093" s="3">
        <v>2864.360107421875</v>
      </c>
      <c r="O1093" s="1">
        <f t="shared" si="212"/>
        <v>1.9170917170105106E-2</v>
      </c>
      <c r="P1093" s="1">
        <f t="shared" si="213"/>
        <v>5.3874341367856626E-3</v>
      </c>
      <c r="Q1093" s="1">
        <f t="shared" si="214"/>
        <v>-7.7997557503661774E-4</v>
      </c>
      <c r="R1093" s="1">
        <f t="shared" si="215"/>
        <v>9.4657150001937751E-3</v>
      </c>
      <c r="S1093" s="1">
        <f t="shared" si="216"/>
        <v>1.1493028072931954E-2</v>
      </c>
      <c r="T1093" s="1">
        <f t="shared" si="217"/>
        <v>1.7695567267018486E-2</v>
      </c>
      <c r="U1093" s="1">
        <f t="shared" si="218"/>
        <v>2.1812224608984687E-2</v>
      </c>
      <c r="V1093" s="1">
        <f t="shared" si="219"/>
        <v>2.0049311382486223E-2</v>
      </c>
      <c r="W1093" s="1">
        <f t="shared" si="220"/>
        <v>2.0454953702053968E-2</v>
      </c>
      <c r="X1093" s="1">
        <f t="shared" si="221"/>
        <v>-1.3850416018784006E-2</v>
      </c>
      <c r="Y1093" s="1">
        <f t="shared" si="222"/>
        <v>-3.5570711565682367E-2</v>
      </c>
      <c r="Z1093" s="1">
        <f t="shared" si="223"/>
        <v>4.3103408409497224E-3</v>
      </c>
      <c r="AA1093" s="24">
        <f t="shared" si="224"/>
        <v>8.4958355904483085E-3</v>
      </c>
    </row>
    <row r="1094" spans="1:27" x14ac:dyDescent="0.2">
      <c r="A1094" s="18">
        <v>43607</v>
      </c>
      <c r="B1094" s="1">
        <v>181.11328125</v>
      </c>
      <c r="C1094" s="2">
        <v>126.4693222045898</v>
      </c>
      <c r="D1094" s="2">
        <v>1859.680053710938</v>
      </c>
      <c r="E1094" s="2">
        <v>1151.420043945312</v>
      </c>
      <c r="F1094" s="2">
        <v>185.32000732421881</v>
      </c>
      <c r="G1094" s="2">
        <v>359.73001098632812</v>
      </c>
      <c r="H1094" s="2">
        <v>151.67344665527341</v>
      </c>
      <c r="I1094" s="2">
        <v>126.5753860473633</v>
      </c>
      <c r="J1094" s="2">
        <v>172.3699951171875</v>
      </c>
      <c r="K1094" s="2">
        <v>1318.199951171875</v>
      </c>
      <c r="L1094" s="2">
        <v>7881.8466796875</v>
      </c>
      <c r="M1094" s="2">
        <v>2.3199999332427979</v>
      </c>
      <c r="N1094" s="3">
        <v>2856.27001953125</v>
      </c>
      <c r="O1094" s="1">
        <f t="shared" ref="O1094:O1157" si="225">(B1094/B1093)-1</f>
        <v>-2.0471704325956019E-2</v>
      </c>
      <c r="P1094" s="1">
        <f t="shared" si="213"/>
        <v>6.0676915861099801E-3</v>
      </c>
      <c r="Q1094" s="1">
        <f t="shared" si="214"/>
        <v>1.1628591654333498E-3</v>
      </c>
      <c r="R1094" s="1">
        <f t="shared" si="215"/>
        <v>1.5570566659683927E-3</v>
      </c>
      <c r="S1094" s="1">
        <f t="shared" si="216"/>
        <v>2.7053348132535238E-3</v>
      </c>
      <c r="T1094" s="1">
        <f t="shared" si="217"/>
        <v>1.541203641848865E-2</v>
      </c>
      <c r="U1094" s="1">
        <f t="shared" si="218"/>
        <v>-1.8444423268625831E-2</v>
      </c>
      <c r="V1094" s="1">
        <f t="shared" si="219"/>
        <v>0</v>
      </c>
      <c r="W1094" s="1">
        <f t="shared" si="220"/>
        <v>1.9217124490501503E-2</v>
      </c>
      <c r="X1094" s="1">
        <f t="shared" si="221"/>
        <v>7.5918618058734566E-4</v>
      </c>
      <c r="Y1094" s="1">
        <f t="shared" si="222"/>
        <v>2.6273245928354561E-2</v>
      </c>
      <c r="Z1094" s="1">
        <f t="shared" si="223"/>
        <v>-4.2918415410724275E-3</v>
      </c>
      <c r="AA1094" s="24">
        <f t="shared" si="224"/>
        <v>-2.8243962306494508E-3</v>
      </c>
    </row>
    <row r="1095" spans="1:27" x14ac:dyDescent="0.2">
      <c r="A1095" s="18">
        <v>43608</v>
      </c>
      <c r="B1095" s="1">
        <v>178.02174377441409</v>
      </c>
      <c r="C1095" s="2">
        <v>124.9933395385742</v>
      </c>
      <c r="D1095" s="2">
        <v>1815.47998046875</v>
      </c>
      <c r="E1095" s="2">
        <v>1140.77001953125</v>
      </c>
      <c r="F1095" s="2">
        <v>180.8699951171875</v>
      </c>
      <c r="G1095" s="2">
        <v>352.20999145507812</v>
      </c>
      <c r="H1095" s="2">
        <v>146.81031799316409</v>
      </c>
      <c r="I1095" s="2">
        <v>125.09450531005859</v>
      </c>
      <c r="J1095" s="2">
        <v>173.00999450683591</v>
      </c>
      <c r="K1095" s="2">
        <v>1312.5</v>
      </c>
      <c r="L1095" s="2">
        <v>7987.37158203125</v>
      </c>
      <c r="M1095" s="2">
        <v>2.3029999732971191</v>
      </c>
      <c r="N1095" s="3">
        <v>2822.239990234375</v>
      </c>
      <c r="O1095" s="1">
        <f t="shared" si="225"/>
        <v>-1.7069634287716906E-2</v>
      </c>
      <c r="P1095" s="1">
        <f t="shared" si="213"/>
        <v>-1.1670677444035715E-2</v>
      </c>
      <c r="Q1095" s="1">
        <f t="shared" si="214"/>
        <v>-2.3767568595462474E-2</v>
      </c>
      <c r="R1095" s="1">
        <f t="shared" si="215"/>
        <v>-9.249469357481388E-3</v>
      </c>
      <c r="S1095" s="1">
        <f t="shared" si="216"/>
        <v>-2.4012583807240917E-2</v>
      </c>
      <c r="T1095" s="1">
        <f t="shared" si="217"/>
        <v>-2.090462097013035E-2</v>
      </c>
      <c r="U1095" s="1">
        <f t="shared" si="218"/>
        <v>-3.20631512591808E-2</v>
      </c>
      <c r="V1095" s="1">
        <f t="shared" si="219"/>
        <v>-1.1699594870289931E-2</v>
      </c>
      <c r="W1095" s="1">
        <f t="shared" si="220"/>
        <v>3.7129396517838753E-3</v>
      </c>
      <c r="X1095" s="1">
        <f t="shared" si="221"/>
        <v>-4.3240414072294175E-3</v>
      </c>
      <c r="Y1095" s="1">
        <f t="shared" si="222"/>
        <v>1.3388347506898546E-2</v>
      </c>
      <c r="Z1095" s="1">
        <f t="shared" si="223"/>
        <v>-7.3275691529511855E-3</v>
      </c>
      <c r="AA1095" s="24">
        <f t="shared" si="224"/>
        <v>-1.191414994527018E-2</v>
      </c>
    </row>
    <row r="1096" spans="1:27" x14ac:dyDescent="0.2">
      <c r="A1096" s="18">
        <v>43609</v>
      </c>
      <c r="B1096" s="1">
        <v>177.3380432128906</v>
      </c>
      <c r="C1096" s="2">
        <v>125.0527648925781</v>
      </c>
      <c r="D1096" s="2">
        <v>1823.280029296875</v>
      </c>
      <c r="E1096" s="2">
        <v>1133.469970703125</v>
      </c>
      <c r="F1096" s="2">
        <v>181.05999755859381</v>
      </c>
      <c r="G1096" s="2">
        <v>354.3900146484375</v>
      </c>
      <c r="H1096" s="2">
        <v>144.64781188964841</v>
      </c>
      <c r="I1096" s="2">
        <v>122.26108551025391</v>
      </c>
      <c r="J1096" s="2">
        <v>171.77000427246091</v>
      </c>
      <c r="K1096" s="2">
        <v>1330.400024414062</v>
      </c>
      <c r="L1096" s="2">
        <v>8052.5439453125</v>
      </c>
      <c r="M1096" s="2">
        <v>2.288000106811523</v>
      </c>
      <c r="N1096" s="3">
        <v>2826.06005859375</v>
      </c>
      <c r="O1096" s="1">
        <f t="shared" si="225"/>
        <v>-3.8405452447981547E-3</v>
      </c>
      <c r="P1096" s="1">
        <f t="shared" si="213"/>
        <v>4.7542816459866799E-4</v>
      </c>
      <c r="Q1096" s="1">
        <f t="shared" si="214"/>
        <v>4.2964113689158978E-3</v>
      </c>
      <c r="R1096" s="1">
        <f t="shared" si="215"/>
        <v>-6.3992292075879531E-3</v>
      </c>
      <c r="S1096" s="1">
        <f t="shared" si="216"/>
        <v>1.0504917705294048E-3</v>
      </c>
      <c r="T1096" s="1">
        <f t="shared" si="217"/>
        <v>6.1895552262816178E-3</v>
      </c>
      <c r="U1096" s="1">
        <f t="shared" si="218"/>
        <v>-1.4729932698711146E-2</v>
      </c>
      <c r="V1096" s="1">
        <f t="shared" si="219"/>
        <v>-2.26502338594472E-2</v>
      </c>
      <c r="W1096" s="1">
        <f t="shared" si="220"/>
        <v>-7.1671595499993579E-3</v>
      </c>
      <c r="X1096" s="1">
        <f t="shared" si="221"/>
        <v>1.3638113839285371E-2</v>
      </c>
      <c r="Y1096" s="1">
        <f t="shared" si="222"/>
        <v>8.159425489589589E-3</v>
      </c>
      <c r="Z1096" s="1">
        <f t="shared" si="223"/>
        <v>-6.5131856967073354E-3</v>
      </c>
      <c r="AA1096" s="24">
        <f t="shared" si="224"/>
        <v>1.3535590072402126E-3</v>
      </c>
    </row>
    <row r="1097" spans="1:27" x14ac:dyDescent="0.2">
      <c r="A1097" s="18">
        <v>43613</v>
      </c>
      <c r="B1097" s="1">
        <v>176.60478210449219</v>
      </c>
      <c r="C1097" s="2">
        <v>124.97353363037109</v>
      </c>
      <c r="D1097" s="2">
        <v>1836.430053710938</v>
      </c>
      <c r="E1097" s="2">
        <v>1134.150024414062</v>
      </c>
      <c r="F1097" s="2">
        <v>184.30999755859381</v>
      </c>
      <c r="G1097" s="2">
        <v>355.05999755859381</v>
      </c>
      <c r="H1097" s="2">
        <v>142.83412170410159</v>
      </c>
      <c r="I1097" s="2">
        <v>121.47129058837891</v>
      </c>
      <c r="J1097" s="2">
        <v>172.75999450683591</v>
      </c>
      <c r="K1097" s="2">
        <v>1344.199951171875</v>
      </c>
      <c r="L1097" s="2">
        <v>8659.4873046875</v>
      </c>
      <c r="M1097" s="2">
        <v>2.2980000972747798</v>
      </c>
      <c r="N1097" s="3">
        <v>2802.389892578125</v>
      </c>
      <c r="O1097" s="1">
        <f t="shared" si="225"/>
        <v>-4.1348212437313236E-3</v>
      </c>
      <c r="P1097" s="1">
        <f t="shared" si="213"/>
        <v>-6.3358265029211935E-4</v>
      </c>
      <c r="Q1097" s="1">
        <f t="shared" si="214"/>
        <v>7.2122900502200604E-3</v>
      </c>
      <c r="R1097" s="1">
        <f t="shared" si="215"/>
        <v>5.9997505757936054E-4</v>
      </c>
      <c r="S1097" s="1">
        <f t="shared" si="216"/>
        <v>1.794985112019698E-2</v>
      </c>
      <c r="T1097" s="1">
        <f t="shared" si="217"/>
        <v>1.8905242316744619E-3</v>
      </c>
      <c r="U1097" s="1">
        <f t="shared" si="218"/>
        <v>-1.2538663128416228E-2</v>
      </c>
      <c r="V1097" s="1">
        <f t="shared" si="219"/>
        <v>-6.4599043806851109E-3</v>
      </c>
      <c r="W1097" s="1">
        <f t="shared" si="220"/>
        <v>5.7634639910975061E-3</v>
      </c>
      <c r="X1097" s="1">
        <f t="shared" si="221"/>
        <v>1.037276496134365E-2</v>
      </c>
      <c r="Y1097" s="1">
        <f t="shared" si="222"/>
        <v>7.5372871417648035E-2</v>
      </c>
      <c r="Z1097" s="1">
        <f t="shared" si="223"/>
        <v>4.3706249984369894E-3</v>
      </c>
      <c r="AA1097" s="24">
        <f t="shared" si="224"/>
        <v>-8.3756769229467176E-3</v>
      </c>
    </row>
    <row r="1098" spans="1:27" x14ac:dyDescent="0.2">
      <c r="A1098" s="18">
        <v>43614</v>
      </c>
      <c r="B1098" s="1">
        <v>175.76252746582031</v>
      </c>
      <c r="C1098" s="2">
        <v>123.76499938964839</v>
      </c>
      <c r="D1098" s="2">
        <v>1819.18994140625</v>
      </c>
      <c r="E1098" s="2">
        <v>1116.4599609375</v>
      </c>
      <c r="F1098" s="2">
        <v>182.19000244140619</v>
      </c>
      <c r="G1098" s="2">
        <v>349.19000244140619</v>
      </c>
      <c r="H1098" s="2">
        <v>139.85444641113281</v>
      </c>
      <c r="I1098" s="2">
        <v>120.30633544921881</v>
      </c>
      <c r="J1098" s="2">
        <v>166.55000305175781</v>
      </c>
      <c r="K1098" s="2">
        <v>1353.300048828125</v>
      </c>
      <c r="L1098" s="2">
        <v>8319.47265625</v>
      </c>
      <c r="M1098" s="2">
        <v>2.2980000972747798</v>
      </c>
      <c r="N1098" s="3">
        <v>2783.02001953125</v>
      </c>
      <c r="O1098" s="1">
        <f t="shared" si="225"/>
        <v>-4.7691496721393722E-3</v>
      </c>
      <c r="P1098" s="1">
        <f t="shared" si="213"/>
        <v>-9.6703214321932629E-3</v>
      </c>
      <c r="Q1098" s="1">
        <f t="shared" si="214"/>
        <v>-9.3878404297785822E-3</v>
      </c>
      <c r="R1098" s="1">
        <f t="shared" si="215"/>
        <v>-1.5597639726456225E-2</v>
      </c>
      <c r="S1098" s="1">
        <f t="shared" si="216"/>
        <v>-1.1502333814060406E-2</v>
      </c>
      <c r="T1098" s="1">
        <f t="shared" si="217"/>
        <v>-1.6532403417872876E-2</v>
      </c>
      <c r="U1098" s="1">
        <f t="shared" si="218"/>
        <v>-2.0861088775002479E-2</v>
      </c>
      <c r="V1098" s="1">
        <f t="shared" si="219"/>
        <v>-9.5903742647116541E-3</v>
      </c>
      <c r="W1098" s="1">
        <f t="shared" si="220"/>
        <v>-3.5945772473571003E-2</v>
      </c>
      <c r="X1098" s="1">
        <f t="shared" si="221"/>
        <v>6.7698988147681938E-3</v>
      </c>
      <c r="Y1098" s="1">
        <f t="shared" si="222"/>
        <v>-3.9264986075266295E-2</v>
      </c>
      <c r="Z1098" s="1">
        <f t="shared" si="223"/>
        <v>0</v>
      </c>
      <c r="AA1098" s="24">
        <f t="shared" si="224"/>
        <v>-6.9119122568113145E-3</v>
      </c>
    </row>
    <row r="1099" spans="1:27" x14ac:dyDescent="0.2">
      <c r="A1099" s="18">
        <v>43615</v>
      </c>
      <c r="B1099" s="1">
        <v>176.67414855957031</v>
      </c>
      <c r="C1099" s="2">
        <v>124.5475616455078</v>
      </c>
      <c r="D1099" s="2">
        <v>1816.319946289062</v>
      </c>
      <c r="E1099" s="2">
        <v>1117.949951171875</v>
      </c>
      <c r="F1099" s="2">
        <v>183.00999450683591</v>
      </c>
      <c r="G1099" s="2">
        <v>351.85000610351562</v>
      </c>
      <c r="H1099" s="2">
        <v>138.7869567871094</v>
      </c>
      <c r="I1099" s="2">
        <v>121.0072937011719</v>
      </c>
      <c r="J1099" s="2">
        <v>170.25999450683591</v>
      </c>
      <c r="K1099" s="2">
        <v>1369.800048828125</v>
      </c>
      <c r="L1099" s="2">
        <v>8574.501953125</v>
      </c>
      <c r="M1099" s="2">
        <v>2.309999942779541</v>
      </c>
      <c r="N1099" s="3">
        <v>2788.860107421875</v>
      </c>
      <c r="O1099" s="1">
        <f t="shared" si="225"/>
        <v>5.1866635448063469E-3</v>
      </c>
      <c r="P1099" s="1">
        <f t="shared" si="213"/>
        <v>6.322969011583579E-3</v>
      </c>
      <c r="Q1099" s="1">
        <f t="shared" si="214"/>
        <v>-1.5776225735776306E-3</v>
      </c>
      <c r="R1099" s="1">
        <f t="shared" si="215"/>
        <v>1.334566653983682E-3</v>
      </c>
      <c r="S1099" s="1">
        <f t="shared" si="216"/>
        <v>4.5007522610547301E-3</v>
      </c>
      <c r="T1099" s="1">
        <f t="shared" si="217"/>
        <v>7.6176398050107341E-3</v>
      </c>
      <c r="U1099" s="1">
        <f t="shared" si="218"/>
        <v>-7.6328615315188753E-3</v>
      </c>
      <c r="V1099" s="1">
        <f t="shared" si="219"/>
        <v>5.8264450441096738E-3</v>
      </c>
      <c r="W1099" s="1">
        <f t="shared" si="220"/>
        <v>2.2275541201432159E-2</v>
      </c>
      <c r="X1099" s="1">
        <f t="shared" si="221"/>
        <v>1.2192418092564106E-2</v>
      </c>
      <c r="Y1099" s="1">
        <f t="shared" si="222"/>
        <v>3.0654502684543283E-2</v>
      </c>
      <c r="Z1099" s="1">
        <f t="shared" si="223"/>
        <v>5.2218646635358024E-3</v>
      </c>
      <c r="AA1099" s="24">
        <f t="shared" si="224"/>
        <v>2.0984713906617714E-3</v>
      </c>
    </row>
    <row r="1100" spans="1:27" x14ac:dyDescent="0.2">
      <c r="A1100" s="18">
        <v>43616</v>
      </c>
      <c r="B1100" s="1">
        <v>173.4736022949219</v>
      </c>
      <c r="C1100" s="2">
        <v>122.516845703125</v>
      </c>
      <c r="D1100" s="2">
        <v>1775.069946289062</v>
      </c>
      <c r="E1100" s="2">
        <v>1103.630004882812</v>
      </c>
      <c r="F1100" s="2">
        <v>177.4700012207031</v>
      </c>
      <c r="G1100" s="2">
        <v>343.27999877929688</v>
      </c>
      <c r="H1100" s="2">
        <v>135.14544677734381</v>
      </c>
      <c r="I1100" s="2">
        <v>119.8087997436523</v>
      </c>
      <c r="J1100" s="2">
        <v>166.17999267578119</v>
      </c>
      <c r="K1100" s="2">
        <v>1333.900024414062</v>
      </c>
      <c r="L1100" s="2">
        <v>8564.0166015625</v>
      </c>
      <c r="M1100" s="2">
        <v>2.2929999828338619</v>
      </c>
      <c r="N1100" s="3">
        <v>2752.06005859375</v>
      </c>
      <c r="O1100" s="1">
        <f t="shared" si="225"/>
        <v>-1.8115532412311341E-2</v>
      </c>
      <c r="P1100" s="1">
        <f t="shared" si="213"/>
        <v>-1.6304742666602312E-2</v>
      </c>
      <c r="Q1100" s="1">
        <f t="shared" si="214"/>
        <v>-2.2710756485539996E-2</v>
      </c>
      <c r="R1100" s="1">
        <f t="shared" si="215"/>
        <v>-1.2809112137848633E-2</v>
      </c>
      <c r="S1100" s="1">
        <f t="shared" si="216"/>
        <v>-3.0271534082396134E-2</v>
      </c>
      <c r="T1100" s="1">
        <f t="shared" si="217"/>
        <v>-2.4356990693635061E-2</v>
      </c>
      <c r="U1100" s="1">
        <f t="shared" si="218"/>
        <v>-2.6238128524940896E-2</v>
      </c>
      <c r="V1100" s="1">
        <f t="shared" si="219"/>
        <v>-9.9043117225585675E-3</v>
      </c>
      <c r="W1100" s="1">
        <f t="shared" si="220"/>
        <v>-2.3963361697929009E-2</v>
      </c>
      <c r="X1100" s="1">
        <f t="shared" si="221"/>
        <v>-2.6208222466319597E-2</v>
      </c>
      <c r="Y1100" s="1">
        <f t="shared" si="222"/>
        <v>-1.222852548150466E-3</v>
      </c>
      <c r="Z1100" s="1">
        <f t="shared" si="223"/>
        <v>-7.3592902020697126E-3</v>
      </c>
      <c r="AA1100" s="24">
        <f t="shared" si="224"/>
        <v>-1.3195372808478489E-2</v>
      </c>
    </row>
    <row r="1101" spans="1:27" x14ac:dyDescent="0.2">
      <c r="A1101" s="18">
        <v>43619</v>
      </c>
      <c r="B1101" s="1">
        <v>171.7197265625</v>
      </c>
      <c r="C1101" s="2">
        <v>118.71295166015619</v>
      </c>
      <c r="D1101" s="2">
        <v>1692.68994140625</v>
      </c>
      <c r="E1101" s="2">
        <v>1036.22998046875</v>
      </c>
      <c r="F1101" s="2">
        <v>164.1499938964844</v>
      </c>
      <c r="G1101" s="2">
        <v>336.6300048828125</v>
      </c>
      <c r="H1101" s="2">
        <v>133.4693298339844</v>
      </c>
      <c r="I1101" s="2">
        <v>121.8590927124023</v>
      </c>
      <c r="J1101" s="2">
        <v>166.63999938964841</v>
      </c>
      <c r="K1101" s="2">
        <v>1313.699951171875</v>
      </c>
      <c r="L1101" s="2">
        <v>7707.77099609375</v>
      </c>
      <c r="M1101" s="2">
        <v>2.279999971389771</v>
      </c>
      <c r="N1101" s="3">
        <v>2744.449951171875</v>
      </c>
      <c r="O1101" s="1">
        <f t="shared" si="225"/>
        <v>-1.0110332115200737E-2</v>
      </c>
      <c r="P1101" s="1">
        <f t="shared" si="213"/>
        <v>-3.1047926684189653E-2</v>
      </c>
      <c r="Q1101" s="1">
        <f t="shared" si="214"/>
        <v>-4.6409441529351891E-2</v>
      </c>
      <c r="R1101" s="1">
        <f t="shared" si="215"/>
        <v>-6.1071214189413858E-2</v>
      </c>
      <c r="S1101" s="1">
        <f t="shared" si="216"/>
        <v>-7.5054979616830164E-2</v>
      </c>
      <c r="T1101" s="1">
        <f t="shared" si="217"/>
        <v>-1.9371923561325333E-2</v>
      </c>
      <c r="U1101" s="1">
        <f t="shared" si="218"/>
        <v>-1.2402319007616014E-2</v>
      </c>
      <c r="V1101" s="1">
        <f t="shared" si="219"/>
        <v>1.7113041555686159E-2</v>
      </c>
      <c r="W1101" s="1">
        <f t="shared" si="220"/>
        <v>2.7681233249581272E-3</v>
      </c>
      <c r="X1101" s="1">
        <f t="shared" si="221"/>
        <v>-1.5143618616440313E-2</v>
      </c>
      <c r="Y1101" s="1">
        <f t="shared" si="222"/>
        <v>-9.9981777862566124E-2</v>
      </c>
      <c r="Z1101" s="1">
        <f t="shared" si="223"/>
        <v>-5.6694337293559105E-3</v>
      </c>
      <c r="AA1101" s="24">
        <f t="shared" si="224"/>
        <v>-2.7652403144732274E-3</v>
      </c>
    </row>
    <row r="1102" spans="1:27" x14ac:dyDescent="0.2">
      <c r="A1102" s="18">
        <v>43620</v>
      </c>
      <c r="B1102" s="1">
        <v>178.0019226074219</v>
      </c>
      <c r="C1102" s="2">
        <v>122.0017395019531</v>
      </c>
      <c r="D1102" s="2">
        <v>1729.56005859375</v>
      </c>
      <c r="E1102" s="2">
        <v>1053.050048828125</v>
      </c>
      <c r="F1102" s="2">
        <v>167.5</v>
      </c>
      <c r="G1102" s="2">
        <v>353.39999389648438</v>
      </c>
      <c r="H1102" s="2">
        <v>142.66792297363281</v>
      </c>
      <c r="I1102" s="2">
        <v>124.33530426025391</v>
      </c>
      <c r="J1102" s="2">
        <v>171.27000427246091</v>
      </c>
      <c r="K1102" s="2">
        <v>1337.099975585938</v>
      </c>
      <c r="L1102" s="2">
        <v>7824.2314453125</v>
      </c>
      <c r="M1102" s="2">
        <v>2.2950000762939449</v>
      </c>
      <c r="N1102" s="3">
        <v>2803.27001953125</v>
      </c>
      <c r="O1102" s="1">
        <f t="shared" si="225"/>
        <v>3.6584009133251216E-2</v>
      </c>
      <c r="P1102" s="1">
        <f t="shared" si="213"/>
        <v>2.770369867655087E-2</v>
      </c>
      <c r="Q1102" s="1">
        <f t="shared" si="214"/>
        <v>2.1781967438684768E-2</v>
      </c>
      <c r="R1102" s="1">
        <f t="shared" si="215"/>
        <v>1.6231983899719138E-2</v>
      </c>
      <c r="S1102" s="1">
        <f t="shared" si="216"/>
        <v>2.0408201206685073E-2</v>
      </c>
      <c r="T1102" s="1">
        <f t="shared" si="217"/>
        <v>4.9817273476586932E-2</v>
      </c>
      <c r="U1102" s="1">
        <f t="shared" si="218"/>
        <v>6.8919152820277718E-2</v>
      </c>
      <c r="V1102" s="1">
        <f t="shared" si="219"/>
        <v>2.0320285443907515E-2</v>
      </c>
      <c r="W1102" s="1">
        <f t="shared" si="220"/>
        <v>2.7784474914611224E-2</v>
      </c>
      <c r="X1102" s="1">
        <f t="shared" si="221"/>
        <v>1.7812305156279518E-2</v>
      </c>
      <c r="Y1102" s="1">
        <f t="shared" si="222"/>
        <v>1.5109484866347334E-2</v>
      </c>
      <c r="Z1102" s="1">
        <f t="shared" si="223"/>
        <v>6.5789934615791967E-3</v>
      </c>
      <c r="AA1102" s="24">
        <f t="shared" si="224"/>
        <v>2.1432370568193138E-2</v>
      </c>
    </row>
    <row r="1103" spans="1:27" x14ac:dyDescent="0.2">
      <c r="A1103" s="18">
        <v>43621</v>
      </c>
      <c r="B1103" s="1">
        <v>180.8754577636719</v>
      </c>
      <c r="C1103" s="2">
        <v>124.64662933349609</v>
      </c>
      <c r="D1103" s="2">
        <v>1738.5</v>
      </c>
      <c r="E1103" s="2">
        <v>1042.219970703125</v>
      </c>
      <c r="F1103" s="2">
        <v>168.16999816894531</v>
      </c>
      <c r="G1103" s="2">
        <v>355.73001098632812</v>
      </c>
      <c r="H1103" s="2">
        <v>140.951904296875</v>
      </c>
      <c r="I1103" s="2">
        <v>123.56272888183589</v>
      </c>
      <c r="J1103" s="2">
        <v>173.27000427246091</v>
      </c>
      <c r="K1103" s="2">
        <v>1322.5</v>
      </c>
      <c r="L1103" s="2">
        <v>7822.0234375</v>
      </c>
      <c r="M1103" s="2">
        <v>2.285000085830688</v>
      </c>
      <c r="N1103" s="3">
        <v>2826.14990234375</v>
      </c>
      <c r="O1103" s="1">
        <f t="shared" si="225"/>
        <v>1.6143281567736256E-2</v>
      </c>
      <c r="P1103" s="1">
        <f t="shared" si="213"/>
        <v>2.1679115743268973E-2</v>
      </c>
      <c r="Q1103" s="1">
        <f t="shared" si="214"/>
        <v>5.1689106497514459E-3</v>
      </c>
      <c r="R1103" s="1">
        <f t="shared" si="215"/>
        <v>-1.0284485658637155E-2</v>
      </c>
      <c r="S1103" s="1">
        <f t="shared" si="216"/>
        <v>3.9999890683302119E-3</v>
      </c>
      <c r="T1103" s="1">
        <f t="shared" si="217"/>
        <v>6.5931441145588021E-3</v>
      </c>
      <c r="U1103" s="1">
        <f t="shared" si="218"/>
        <v>-1.2028062377237747E-2</v>
      </c>
      <c r="V1103" s="1">
        <f t="shared" si="219"/>
        <v>-6.2136444915185107E-3</v>
      </c>
      <c r="W1103" s="1">
        <f t="shared" si="220"/>
        <v>1.1677468033563843E-2</v>
      </c>
      <c r="X1103" s="1">
        <f t="shared" si="221"/>
        <v>-1.0919135332075669E-2</v>
      </c>
      <c r="Y1103" s="1">
        <f t="shared" si="222"/>
        <v>-2.8220123956368415E-4</v>
      </c>
      <c r="Z1103" s="1">
        <f t="shared" si="223"/>
        <v>-4.3572941746499172E-3</v>
      </c>
      <c r="AA1103" s="24">
        <f t="shared" si="224"/>
        <v>8.1618547814119591E-3</v>
      </c>
    </row>
    <row r="1104" spans="1:27" x14ac:dyDescent="0.2">
      <c r="A1104" s="18">
        <v>43622</v>
      </c>
      <c r="B1104" s="1">
        <v>183.5310363769531</v>
      </c>
      <c r="C1104" s="2">
        <v>126.6179122924805</v>
      </c>
      <c r="D1104" s="2">
        <v>1754.359985351562</v>
      </c>
      <c r="E1104" s="2">
        <v>1044.339965820312</v>
      </c>
      <c r="F1104" s="2">
        <v>168.33000183105469</v>
      </c>
      <c r="G1104" s="2">
        <v>357.1300048828125</v>
      </c>
      <c r="H1104" s="2">
        <v>143.44610595703119</v>
      </c>
      <c r="I1104" s="2">
        <v>124.8107452392578</v>
      </c>
      <c r="J1104" s="2">
        <v>167.75</v>
      </c>
      <c r="K1104" s="2">
        <v>1342.599975585938</v>
      </c>
      <c r="L1104" s="2">
        <v>8043.951171875</v>
      </c>
      <c r="M1104" s="2">
        <v>2.255000114440918</v>
      </c>
      <c r="N1104" s="3">
        <v>2843.489990234375</v>
      </c>
      <c r="O1104" s="1">
        <f t="shared" si="225"/>
        <v>1.4681807283942971E-2</v>
      </c>
      <c r="P1104" s="1">
        <f t="shared" si="213"/>
        <v>1.5814972049586373E-2</v>
      </c>
      <c r="Q1104" s="1">
        <f t="shared" si="214"/>
        <v>9.1227985916375598E-3</v>
      </c>
      <c r="R1104" s="1">
        <f t="shared" si="215"/>
        <v>2.0341148479019466E-3</v>
      </c>
      <c r="S1104" s="1">
        <f t="shared" si="216"/>
        <v>9.5143999435998161E-4</v>
      </c>
      <c r="T1104" s="1">
        <f t="shared" si="217"/>
        <v>3.9355518321397831E-3</v>
      </c>
      <c r="U1104" s="1">
        <f t="shared" si="218"/>
        <v>1.7695409456142341E-2</v>
      </c>
      <c r="V1104" s="1">
        <f t="shared" si="219"/>
        <v>1.0100265417538612E-2</v>
      </c>
      <c r="W1104" s="1">
        <f t="shared" si="220"/>
        <v>-3.1857818066310495E-2</v>
      </c>
      <c r="X1104" s="1">
        <f t="shared" si="221"/>
        <v>1.5198469252126978E-2</v>
      </c>
      <c r="Y1104" s="1">
        <f t="shared" si="222"/>
        <v>2.8372164331679661E-2</v>
      </c>
      <c r="Z1104" s="1">
        <f t="shared" si="223"/>
        <v>-1.3129089830587026E-2</v>
      </c>
      <c r="AA1104" s="24">
        <f t="shared" si="224"/>
        <v>6.1355867486876381E-3</v>
      </c>
    </row>
    <row r="1105" spans="1:27" x14ac:dyDescent="0.2">
      <c r="A1105" s="18">
        <v>43623</v>
      </c>
      <c r="B1105" s="1">
        <v>188.41607666015619</v>
      </c>
      <c r="C1105" s="2">
        <v>130.16423034667969</v>
      </c>
      <c r="D1105" s="2">
        <v>1804.030029296875</v>
      </c>
      <c r="E1105" s="2">
        <v>1066.0400390625</v>
      </c>
      <c r="F1105" s="2">
        <v>173.3500061035156</v>
      </c>
      <c r="G1105" s="2">
        <v>360.8699951171875</v>
      </c>
      <c r="H1105" s="2">
        <v>145.162109375</v>
      </c>
      <c r="I1105" s="2">
        <v>127.1879043579102</v>
      </c>
      <c r="J1105" s="2">
        <v>173.50999450683591</v>
      </c>
      <c r="K1105" s="2">
        <v>1349.5</v>
      </c>
      <c r="L1105" s="2">
        <v>7954.1279296875</v>
      </c>
      <c r="M1105" s="2">
        <v>2.214999914169312</v>
      </c>
      <c r="N1105" s="3">
        <v>2873.340087890625</v>
      </c>
      <c r="O1105" s="1">
        <f t="shared" si="225"/>
        <v>2.6616971056436123E-2</v>
      </c>
      <c r="P1105" s="1">
        <f t="shared" si="213"/>
        <v>2.8008028169090204E-2</v>
      </c>
      <c r="Q1105" s="1">
        <f t="shared" si="214"/>
        <v>2.8312344307921178E-2</v>
      </c>
      <c r="R1105" s="1">
        <f t="shared" si="215"/>
        <v>2.0778744424611695E-2</v>
      </c>
      <c r="S1105" s="1">
        <f t="shared" si="216"/>
        <v>2.9822397777309329E-2</v>
      </c>
      <c r="T1105" s="1">
        <f t="shared" si="217"/>
        <v>1.0472349517655966E-2</v>
      </c>
      <c r="U1105" s="1">
        <f t="shared" si="218"/>
        <v>1.1962704783933464E-2</v>
      </c>
      <c r="V1105" s="1">
        <f t="shared" si="219"/>
        <v>1.9046109484367468E-2</v>
      </c>
      <c r="W1105" s="1">
        <f t="shared" si="220"/>
        <v>3.4336777984118605E-2</v>
      </c>
      <c r="X1105" s="1">
        <f t="shared" si="221"/>
        <v>5.13930026778886E-3</v>
      </c>
      <c r="Y1105" s="1">
        <f t="shared" si="222"/>
        <v>-1.1166557363197271E-2</v>
      </c>
      <c r="Z1105" s="1">
        <f t="shared" si="223"/>
        <v>-1.7738447113792355E-2</v>
      </c>
      <c r="AA1105" s="24">
        <f t="shared" si="224"/>
        <v>1.0497697462894751E-2</v>
      </c>
    </row>
    <row r="1106" spans="1:27" x14ac:dyDescent="0.2">
      <c r="A1106" s="18">
        <v>43626</v>
      </c>
      <c r="B1106" s="1">
        <v>190.82392883300781</v>
      </c>
      <c r="C1106" s="2">
        <v>131.35296630859381</v>
      </c>
      <c r="D1106" s="2">
        <v>1860.630004882812</v>
      </c>
      <c r="E1106" s="2">
        <v>1080.380004882812</v>
      </c>
      <c r="F1106" s="2">
        <v>174.82000732421881</v>
      </c>
      <c r="G1106" s="2">
        <v>352.010009765625</v>
      </c>
      <c r="H1106" s="2">
        <v>148.0852966308594</v>
      </c>
      <c r="I1106" s="2">
        <v>129.03021240234381</v>
      </c>
      <c r="J1106" s="2">
        <v>172.8399963378906</v>
      </c>
      <c r="K1106" s="2">
        <v>1378.599975585938</v>
      </c>
      <c r="L1106" s="2">
        <v>7927.71435546875</v>
      </c>
      <c r="M1106" s="2">
        <v>2.220000028610229</v>
      </c>
      <c r="N1106" s="3">
        <v>2886.72998046875</v>
      </c>
      <c r="O1106" s="1">
        <f t="shared" si="225"/>
        <v>1.2779441200204023E-2</v>
      </c>
      <c r="P1106" s="1">
        <f t="shared" si="213"/>
        <v>9.1325854940949025E-3</v>
      </c>
      <c r="Q1106" s="1">
        <f t="shared" si="214"/>
        <v>3.1374187051640634E-2</v>
      </c>
      <c r="R1106" s="1">
        <f t="shared" si="215"/>
        <v>1.3451620290850341E-2</v>
      </c>
      <c r="S1106" s="1">
        <f t="shared" si="216"/>
        <v>8.4799605938601363E-3</v>
      </c>
      <c r="T1106" s="1">
        <f t="shared" si="217"/>
        <v>-2.4551737388655237E-2</v>
      </c>
      <c r="U1106" s="1">
        <f t="shared" si="218"/>
        <v>2.0137398584556765E-2</v>
      </c>
      <c r="V1106" s="1">
        <f t="shared" si="219"/>
        <v>1.4484931202650486E-2</v>
      </c>
      <c r="W1106" s="1">
        <f t="shared" si="220"/>
        <v>-3.8614384770723209E-3</v>
      </c>
      <c r="X1106" s="1">
        <f t="shared" si="221"/>
        <v>2.1563523961421138E-2</v>
      </c>
      <c r="Y1106" s="1">
        <f t="shared" si="222"/>
        <v>-3.3207379177503382E-3</v>
      </c>
      <c r="Z1106" s="1">
        <f t="shared" si="223"/>
        <v>2.2573880969165572E-3</v>
      </c>
      <c r="AA1106" s="24">
        <f t="shared" si="224"/>
        <v>4.6600444669098184E-3</v>
      </c>
    </row>
    <row r="1107" spans="1:27" x14ac:dyDescent="0.2">
      <c r="A1107" s="18">
        <v>43627</v>
      </c>
      <c r="B1107" s="1">
        <v>193.03358459472659</v>
      </c>
      <c r="C1107" s="2">
        <v>130.857666015625</v>
      </c>
      <c r="D1107" s="2">
        <v>1863.699951171875</v>
      </c>
      <c r="E1107" s="2">
        <v>1078.719970703125</v>
      </c>
      <c r="F1107" s="2">
        <v>178.1000061035156</v>
      </c>
      <c r="G1107" s="2">
        <v>351.26998901367188</v>
      </c>
      <c r="H1107" s="2">
        <v>150.3999328613281</v>
      </c>
      <c r="I1107" s="2">
        <v>126.8214111328125</v>
      </c>
      <c r="J1107" s="2">
        <v>172</v>
      </c>
      <c r="K1107" s="2">
        <v>1381.5</v>
      </c>
      <c r="L1107" s="2">
        <v>8145.857421875</v>
      </c>
      <c r="M1107" s="2">
        <v>2.2130000591278081</v>
      </c>
      <c r="N1107" s="3">
        <v>2885.719970703125</v>
      </c>
      <c r="O1107" s="1">
        <f t="shared" si="225"/>
        <v>1.1579552812019056E-2</v>
      </c>
      <c r="P1107" s="1">
        <f t="shared" si="213"/>
        <v>-3.7707583383017607E-3</v>
      </c>
      <c r="Q1107" s="1">
        <f t="shared" si="214"/>
        <v>1.6499498992312844E-3</v>
      </c>
      <c r="R1107" s="1">
        <f t="shared" si="215"/>
        <v>-1.53652804770954E-3</v>
      </c>
      <c r="S1107" s="1">
        <f t="shared" si="216"/>
        <v>1.8762147591115053E-2</v>
      </c>
      <c r="T1107" s="1">
        <f t="shared" si="217"/>
        <v>-2.1022718997276701E-3</v>
      </c>
      <c r="U1107" s="1">
        <f t="shared" si="218"/>
        <v>1.5630425728480724E-2</v>
      </c>
      <c r="V1107" s="1">
        <f t="shared" si="219"/>
        <v>-1.711848123324633E-2</v>
      </c>
      <c r="W1107" s="1">
        <f t="shared" si="220"/>
        <v>-4.859965029439528E-3</v>
      </c>
      <c r="X1107" s="1">
        <f t="shared" si="221"/>
        <v>2.1036010919914805E-3</v>
      </c>
      <c r="Y1107" s="1">
        <f t="shared" si="222"/>
        <v>2.7516514423324256E-2</v>
      </c>
      <c r="Z1107" s="1">
        <f t="shared" si="223"/>
        <v>-3.1531393658599249E-3</v>
      </c>
      <c r="AA1107" s="24">
        <f t="shared" si="224"/>
        <v>-3.4988023558091275E-4</v>
      </c>
    </row>
    <row r="1108" spans="1:27" x14ac:dyDescent="0.2">
      <c r="A1108" s="18">
        <v>43628</v>
      </c>
      <c r="B1108" s="1">
        <v>192.41925048828119</v>
      </c>
      <c r="C1108" s="2">
        <v>130.25340270996091</v>
      </c>
      <c r="D1108" s="2">
        <v>1855.319946289062</v>
      </c>
      <c r="E1108" s="2">
        <v>1077.030029296875</v>
      </c>
      <c r="F1108" s="2">
        <v>175.03999328613281</v>
      </c>
      <c r="G1108" s="2">
        <v>345.55999755859381</v>
      </c>
      <c r="H1108" s="2">
        <v>145.8605041503906</v>
      </c>
      <c r="I1108" s="2">
        <v>125.5238876342773</v>
      </c>
      <c r="J1108" s="2">
        <v>170.6300048828125</v>
      </c>
      <c r="K1108" s="2">
        <v>1397.400024414062</v>
      </c>
      <c r="L1108" s="2">
        <v>8230.923828125</v>
      </c>
      <c r="M1108" s="2">
        <v>2.1649999618530269</v>
      </c>
      <c r="N1108" s="3">
        <v>2879.840087890625</v>
      </c>
      <c r="O1108" s="1">
        <f t="shared" si="225"/>
        <v>-3.1825244696936927E-3</v>
      </c>
      <c r="P1108" s="1">
        <f t="shared" si="213"/>
        <v>-4.6177142238800206E-3</v>
      </c>
      <c r="Q1108" s="1">
        <f t="shared" si="214"/>
        <v>-4.4964345669181727E-3</v>
      </c>
      <c r="R1108" s="1">
        <f t="shared" si="215"/>
        <v>-1.5666173354966784E-3</v>
      </c>
      <c r="S1108" s="1">
        <f t="shared" si="216"/>
        <v>-1.7181430165725153E-2</v>
      </c>
      <c r="T1108" s="1">
        <f t="shared" si="217"/>
        <v>-1.6255278371804849E-2</v>
      </c>
      <c r="U1108" s="1">
        <f t="shared" si="218"/>
        <v>-3.0182385221693919E-2</v>
      </c>
      <c r="V1108" s="1">
        <f t="shared" si="219"/>
        <v>-1.0231107562558073E-2</v>
      </c>
      <c r="W1108" s="1">
        <f t="shared" si="220"/>
        <v>-7.965087890625E-3</v>
      </c>
      <c r="X1108" s="1">
        <f t="shared" si="221"/>
        <v>1.1509246770946113E-2</v>
      </c>
      <c r="Y1108" s="1">
        <f t="shared" si="222"/>
        <v>1.0442903901259237E-2</v>
      </c>
      <c r="Z1108" s="1">
        <f t="shared" si="223"/>
        <v>-2.1690056932804125E-2</v>
      </c>
      <c r="AA1108" s="24">
        <f t="shared" si="224"/>
        <v>-2.0375791387226005E-3</v>
      </c>
    </row>
    <row r="1109" spans="1:27" x14ac:dyDescent="0.2">
      <c r="A1109" s="18">
        <v>43629</v>
      </c>
      <c r="B1109" s="1">
        <v>192.37959289550781</v>
      </c>
      <c r="C1109" s="2">
        <v>131.0755920410156</v>
      </c>
      <c r="D1109" s="2">
        <v>1870.300048828125</v>
      </c>
      <c r="E1109" s="2">
        <v>1088.77001953125</v>
      </c>
      <c r="F1109" s="2">
        <v>177.4700012207031</v>
      </c>
      <c r="G1109" s="2">
        <v>343.42999267578119</v>
      </c>
      <c r="H1109" s="2">
        <v>147.91569519042969</v>
      </c>
      <c r="I1109" s="2">
        <v>126.1676940917969</v>
      </c>
      <c r="J1109" s="2">
        <v>168.88999938964841</v>
      </c>
      <c r="K1109" s="2">
        <v>1429.599975585938</v>
      </c>
      <c r="L1109" s="2">
        <v>8693.8330078125</v>
      </c>
      <c r="M1109" s="2">
        <v>2.1400001049041748</v>
      </c>
      <c r="N1109" s="3">
        <v>2891.639892578125</v>
      </c>
      <c r="O1109" s="1">
        <f t="shared" si="225"/>
        <v>-2.0609992333275873E-4</v>
      </c>
      <c r="P1109" s="1">
        <f t="shared" ref="P1109:P1172" si="226">(C1109/C1108)-1</f>
        <v>6.3122291928563445E-3</v>
      </c>
      <c r="Q1109" s="1">
        <f t="shared" ref="Q1109:Q1172" si="227">(D1109/D1108)-1</f>
        <v>8.0741343664338938E-3</v>
      </c>
      <c r="R1109" s="1">
        <f t="shared" ref="R1109:R1172" si="228">(E1109/E1108)-1</f>
        <v>1.0900336959071888E-2</v>
      </c>
      <c r="S1109" s="1">
        <f t="shared" ref="S1109:S1172" si="229">(F1109/F1108)-1</f>
        <v>1.3882586995978885E-2</v>
      </c>
      <c r="T1109" s="1">
        <f t="shared" ref="T1109:T1172" si="230">(G1109/G1108)-1</f>
        <v>-6.1639220333986611E-3</v>
      </c>
      <c r="U1109" s="1">
        <f t="shared" ref="U1109:U1172" si="231">(H1109/H1108)-1</f>
        <v>1.4090113372432045E-2</v>
      </c>
      <c r="V1109" s="1">
        <f t="shared" ref="V1109:V1172" si="232">(I1109/I1108)-1</f>
        <v>5.1289556884612786E-3</v>
      </c>
      <c r="W1109" s="1">
        <f t="shared" ref="W1109:W1172" si="233">(J1109/J1108)-1</f>
        <v>-1.0197535271473046E-2</v>
      </c>
      <c r="X1109" s="1">
        <f t="shared" ref="X1109:X1172" si="234">(K1109/K1108)-1</f>
        <v>2.3042758415134257E-2</v>
      </c>
      <c r="Y1109" s="1">
        <f t="shared" ref="Y1109:Y1172" si="235">(L1109/L1108)-1</f>
        <v>5.6240245852566817E-2</v>
      </c>
      <c r="Z1109" s="1">
        <f t="shared" ref="Z1109:Z1172" si="236">(M1109/M1108)-1</f>
        <v>-1.1547278239882552E-2</v>
      </c>
      <c r="AA1109" s="24">
        <f t="shared" ref="AA1109:AA1172" si="237">(N1109/N1108)-1</f>
        <v>4.0973819126681743E-3</v>
      </c>
    </row>
    <row r="1110" spans="1:27" x14ac:dyDescent="0.2">
      <c r="A1110" s="18">
        <v>43630</v>
      </c>
      <c r="B1110" s="1">
        <v>190.98246765136719</v>
      </c>
      <c r="C1110" s="2">
        <v>131.2043762207031</v>
      </c>
      <c r="D1110" s="2">
        <v>1869.670043945312</v>
      </c>
      <c r="E1110" s="2">
        <v>1085.349975585938</v>
      </c>
      <c r="F1110" s="2">
        <v>181.33000183105469</v>
      </c>
      <c r="G1110" s="2">
        <v>339.73001098632812</v>
      </c>
      <c r="H1110" s="2">
        <v>144.30412292480469</v>
      </c>
      <c r="I1110" s="2">
        <v>125.4248352050781</v>
      </c>
      <c r="J1110" s="2">
        <v>170.2200012207031</v>
      </c>
      <c r="K1110" s="2">
        <v>1452.699951171875</v>
      </c>
      <c r="L1110" s="2">
        <v>8838.375</v>
      </c>
      <c r="M1110" s="2">
        <v>2.125</v>
      </c>
      <c r="N1110" s="3">
        <v>2886.97998046875</v>
      </c>
      <c r="O1110" s="1">
        <f t="shared" si="225"/>
        <v>-7.2623360051472519E-3</v>
      </c>
      <c r="P1110" s="1">
        <f t="shared" si="226"/>
        <v>9.8251839020657705E-4</v>
      </c>
      <c r="Q1110" s="1">
        <f t="shared" si="227"/>
        <v>-3.3684695843738677E-4</v>
      </c>
      <c r="R1110" s="1">
        <f t="shared" si="228"/>
        <v>-3.141199595837918E-3</v>
      </c>
      <c r="S1110" s="1">
        <f t="shared" si="229"/>
        <v>2.1750158245343432E-2</v>
      </c>
      <c r="T1110" s="1">
        <f t="shared" si="230"/>
        <v>-1.0773612580034841E-2</v>
      </c>
      <c r="U1110" s="1">
        <f t="shared" si="231"/>
        <v>-2.4416423564621592E-2</v>
      </c>
      <c r="V1110" s="1">
        <f t="shared" si="232"/>
        <v>-5.8878692526338483E-3</v>
      </c>
      <c r="W1110" s="1">
        <f t="shared" si="233"/>
        <v>7.8749590612894327E-3</v>
      </c>
      <c r="X1110" s="1">
        <f t="shared" si="234"/>
        <v>1.615834917489356E-2</v>
      </c>
      <c r="Y1110" s="1">
        <f t="shared" si="235"/>
        <v>1.6625807288639161E-2</v>
      </c>
      <c r="Z1110" s="1">
        <f t="shared" si="236"/>
        <v>-7.0093944714298972E-3</v>
      </c>
      <c r="AA1110" s="24">
        <f t="shared" si="237"/>
        <v>-1.611511904139773E-3</v>
      </c>
    </row>
    <row r="1111" spans="1:27" x14ac:dyDescent="0.2">
      <c r="A1111" s="18">
        <v>43633</v>
      </c>
      <c r="B1111" s="1">
        <v>192.1219787597656</v>
      </c>
      <c r="C1111" s="2">
        <v>131.6006164550781</v>
      </c>
      <c r="D1111" s="2">
        <v>1886.030029296875</v>
      </c>
      <c r="E1111" s="2">
        <v>1092.5</v>
      </c>
      <c r="F1111" s="2">
        <v>189.00999450683591</v>
      </c>
      <c r="G1111" s="2">
        <v>350.6199951171875</v>
      </c>
      <c r="H1111" s="2">
        <v>144.6932067871094</v>
      </c>
      <c r="I1111" s="2">
        <v>126.95018005371089</v>
      </c>
      <c r="J1111" s="2">
        <v>173.7799987792969</v>
      </c>
      <c r="K1111" s="2">
        <v>1446.599975585938</v>
      </c>
      <c r="L1111" s="2">
        <v>9081.7626953125</v>
      </c>
      <c r="M1111" s="2">
        <v>2.1380000114440918</v>
      </c>
      <c r="N1111" s="3">
        <v>2889.669921875</v>
      </c>
      <c r="O1111" s="1">
        <f t="shared" si="225"/>
        <v>5.9665744317356495E-3</v>
      </c>
      <c r="P1111" s="1">
        <f t="shared" si="226"/>
        <v>3.0200230037180642E-3</v>
      </c>
      <c r="Q1111" s="1">
        <f t="shared" si="227"/>
        <v>8.7501992153871111E-3</v>
      </c>
      <c r="R1111" s="1">
        <f t="shared" si="228"/>
        <v>6.5877593171750348E-3</v>
      </c>
      <c r="S1111" s="1">
        <f t="shared" si="229"/>
        <v>4.2353678918156445E-2</v>
      </c>
      <c r="T1111" s="1">
        <f t="shared" si="230"/>
        <v>3.2054819352705488E-2</v>
      </c>
      <c r="U1111" s="1">
        <f t="shared" si="231"/>
        <v>2.6962768243805613E-3</v>
      </c>
      <c r="V1111" s="1">
        <f t="shared" si="232"/>
        <v>1.2161425973881146E-2</v>
      </c>
      <c r="W1111" s="1">
        <f t="shared" si="233"/>
        <v>2.0914096657642434E-2</v>
      </c>
      <c r="X1111" s="1">
        <f t="shared" si="234"/>
        <v>-4.1990609148271352E-3</v>
      </c>
      <c r="Y1111" s="1">
        <f t="shared" si="235"/>
        <v>2.7537606778678114E-2</v>
      </c>
      <c r="Z1111" s="1">
        <f t="shared" si="236"/>
        <v>6.1176524442785318E-3</v>
      </c>
      <c r="AA1111" s="24">
        <f t="shared" si="237"/>
        <v>9.317492412306283E-4</v>
      </c>
    </row>
    <row r="1112" spans="1:27" x14ac:dyDescent="0.2">
      <c r="A1112" s="18">
        <v>43634</v>
      </c>
      <c r="B1112" s="1">
        <v>196.64039611816409</v>
      </c>
      <c r="C1112" s="2">
        <v>133.8888854980469</v>
      </c>
      <c r="D1112" s="2">
        <v>1901.369995117188</v>
      </c>
      <c r="E1112" s="2">
        <v>1103.599975585938</v>
      </c>
      <c r="F1112" s="2">
        <v>188.4700012207031</v>
      </c>
      <c r="G1112" s="2">
        <v>357.1199951171875</v>
      </c>
      <c r="H1112" s="2">
        <v>152.52497863769531</v>
      </c>
      <c r="I1112" s="2">
        <v>127.8317108154297</v>
      </c>
      <c r="J1112" s="2">
        <v>177.94000244140619</v>
      </c>
      <c r="K1112" s="2">
        <v>1464.400024414062</v>
      </c>
      <c r="L1112" s="2">
        <v>9273.521484375</v>
      </c>
      <c r="M1112" s="2">
        <v>2.1679999828338619</v>
      </c>
      <c r="N1112" s="3">
        <v>2917.75</v>
      </c>
      <c r="O1112" s="1">
        <f t="shared" si="225"/>
        <v>2.3518482307786526E-2</v>
      </c>
      <c r="P1112" s="1">
        <f t="shared" si="226"/>
        <v>1.73879811858626E-2</v>
      </c>
      <c r="Q1112" s="1">
        <f t="shared" si="227"/>
        <v>8.1334684930927104E-3</v>
      </c>
      <c r="R1112" s="1">
        <f t="shared" si="228"/>
        <v>1.0160160719393962E-2</v>
      </c>
      <c r="S1112" s="1">
        <f t="shared" si="229"/>
        <v>-2.856956255364973E-3</v>
      </c>
      <c r="T1112" s="1">
        <f t="shared" si="230"/>
        <v>1.8538589043752385E-2</v>
      </c>
      <c r="U1112" s="1">
        <f t="shared" si="231"/>
        <v>5.4126741845655468E-2</v>
      </c>
      <c r="V1112" s="1">
        <f t="shared" si="232"/>
        <v>6.9439110787070657E-3</v>
      </c>
      <c r="W1112" s="1">
        <f t="shared" si="233"/>
        <v>2.3938334050701338E-2</v>
      </c>
      <c r="X1112" s="1">
        <f t="shared" si="234"/>
        <v>1.2304748464353032E-2</v>
      </c>
      <c r="Y1112" s="1">
        <f t="shared" si="235"/>
        <v>2.1114710381221036E-2</v>
      </c>
      <c r="Z1112" s="1">
        <f t="shared" si="236"/>
        <v>1.4031791968750706E-2</v>
      </c>
      <c r="AA1112" s="24">
        <f t="shared" si="237"/>
        <v>9.7173998706330256E-3</v>
      </c>
    </row>
    <row r="1113" spans="1:27" x14ac:dyDescent="0.2">
      <c r="A1113" s="18">
        <v>43635</v>
      </c>
      <c r="B1113" s="1">
        <v>196.06568908691409</v>
      </c>
      <c r="C1113" s="2">
        <v>134.4139099121094</v>
      </c>
      <c r="D1113" s="2">
        <v>1908.7900390625</v>
      </c>
      <c r="E1113" s="2">
        <v>1102.329956054688</v>
      </c>
      <c r="F1113" s="2">
        <v>187.47999572753909</v>
      </c>
      <c r="G1113" s="2">
        <v>363.51998901367188</v>
      </c>
      <c r="H1113" s="2">
        <v>152.76441955566409</v>
      </c>
      <c r="I1113" s="2">
        <v>128.86180114746091</v>
      </c>
      <c r="J1113" s="2">
        <v>181.75</v>
      </c>
      <c r="K1113" s="2">
        <v>1484.099975585938</v>
      </c>
      <c r="L1113" s="2">
        <v>9527.16015625</v>
      </c>
      <c r="M1113" s="2">
        <v>2.125</v>
      </c>
      <c r="N1113" s="3">
        <v>2926.4599609375</v>
      </c>
      <c r="O1113" s="1">
        <f t="shared" si="225"/>
        <v>-2.922629544056865E-3</v>
      </c>
      <c r="P1113" s="1">
        <f t="shared" si="226"/>
        <v>3.9213442707322077E-3</v>
      </c>
      <c r="Q1113" s="1">
        <f t="shared" si="227"/>
        <v>3.9024724090350738E-3</v>
      </c>
      <c r="R1113" s="1">
        <f t="shared" si="228"/>
        <v>-1.1507969910706795E-3</v>
      </c>
      <c r="S1113" s="1">
        <f t="shared" si="229"/>
        <v>-5.2528544954201228E-3</v>
      </c>
      <c r="T1113" s="1">
        <f t="shared" si="230"/>
        <v>1.7921130107498628E-2</v>
      </c>
      <c r="U1113" s="1">
        <f t="shared" si="231"/>
        <v>1.5698472480205616E-3</v>
      </c>
      <c r="V1113" s="1">
        <f t="shared" si="232"/>
        <v>8.0581752795165773E-3</v>
      </c>
      <c r="W1113" s="1">
        <f t="shared" si="233"/>
        <v>2.1411697798803919E-2</v>
      </c>
      <c r="X1113" s="1">
        <f t="shared" si="234"/>
        <v>1.3452575009180512E-2</v>
      </c>
      <c r="Y1113" s="1">
        <f t="shared" si="235"/>
        <v>2.7350847496536934E-2</v>
      </c>
      <c r="Z1113" s="1">
        <f t="shared" si="236"/>
        <v>-1.9833940578567355E-2</v>
      </c>
      <c r="AA1113" s="24">
        <f t="shared" si="237"/>
        <v>2.9851635463971071E-3</v>
      </c>
    </row>
    <row r="1114" spans="1:27" x14ac:dyDescent="0.2">
      <c r="A1114" s="18">
        <v>43636</v>
      </c>
      <c r="B1114" s="1">
        <v>197.64118957519531</v>
      </c>
      <c r="C1114" s="2">
        <v>135.66203308105469</v>
      </c>
      <c r="D1114" s="2">
        <v>1918.18994140625</v>
      </c>
      <c r="E1114" s="2">
        <v>1111.420043945312</v>
      </c>
      <c r="F1114" s="2">
        <v>189.5299987792969</v>
      </c>
      <c r="G1114" s="2">
        <v>365.20999145507812</v>
      </c>
      <c r="H1114" s="2">
        <v>153.74214172363281</v>
      </c>
      <c r="I1114" s="2">
        <v>126.8610382080078</v>
      </c>
      <c r="J1114" s="2">
        <v>182.16999816894531</v>
      </c>
      <c r="K1114" s="2">
        <v>1472.099975585938</v>
      </c>
      <c r="L1114" s="2">
        <v>10144.556640625</v>
      </c>
      <c r="M1114" s="2">
        <v>2.0780000686645508</v>
      </c>
      <c r="N1114" s="3">
        <v>2954.179931640625</v>
      </c>
      <c r="O1114" s="1">
        <f t="shared" si="225"/>
        <v>8.035574687332625E-3</v>
      </c>
      <c r="P1114" s="1">
        <f t="shared" si="226"/>
        <v>9.2856696882146483E-3</v>
      </c>
      <c r="Q1114" s="1">
        <f t="shared" si="227"/>
        <v>4.9245344702064653E-3</v>
      </c>
      <c r="R1114" s="1">
        <f t="shared" si="228"/>
        <v>8.2462495378046174E-3</v>
      </c>
      <c r="S1114" s="1">
        <f t="shared" si="229"/>
        <v>1.0934516206929201E-2</v>
      </c>
      <c r="T1114" s="1">
        <f t="shared" si="230"/>
        <v>4.648994532574946E-3</v>
      </c>
      <c r="U1114" s="1">
        <f t="shared" si="231"/>
        <v>6.400195613694315E-3</v>
      </c>
      <c r="V1114" s="1">
        <f t="shared" si="232"/>
        <v>-1.5526423824881785E-2</v>
      </c>
      <c r="W1114" s="1">
        <f t="shared" si="233"/>
        <v>2.3108565003868708E-3</v>
      </c>
      <c r="X1114" s="1">
        <f t="shared" si="234"/>
        <v>-8.0857086432214453E-3</v>
      </c>
      <c r="Y1114" s="1">
        <f t="shared" si="235"/>
        <v>6.4803831808156964E-2</v>
      </c>
      <c r="Z1114" s="1">
        <f t="shared" si="236"/>
        <v>-2.211761474609375E-2</v>
      </c>
      <c r="AA1114" s="24">
        <f t="shared" si="237"/>
        <v>9.4721851906851562E-3</v>
      </c>
    </row>
    <row r="1115" spans="1:27" x14ac:dyDescent="0.2">
      <c r="A1115" s="18">
        <v>43637</v>
      </c>
      <c r="B1115" s="1">
        <v>196.9673767089844</v>
      </c>
      <c r="C1115" s="2">
        <v>135.68186950683591</v>
      </c>
      <c r="D1115" s="2">
        <v>1911.300048828125</v>
      </c>
      <c r="E1115" s="2">
        <v>1121.880004882812</v>
      </c>
      <c r="F1115" s="2">
        <v>191.13999938964841</v>
      </c>
      <c r="G1115" s="2">
        <v>369.20999145507812</v>
      </c>
      <c r="H1115" s="2">
        <v>151.40757751464841</v>
      </c>
      <c r="I1115" s="2">
        <v>127.0096054077148</v>
      </c>
      <c r="J1115" s="2">
        <v>183.9700012207031</v>
      </c>
      <c r="K1115" s="2">
        <v>1491.300048828125</v>
      </c>
      <c r="L1115" s="2">
        <v>10701.69140625</v>
      </c>
      <c r="M1115" s="2">
        <v>2.0550000667572021</v>
      </c>
      <c r="N1115" s="3">
        <v>2950.4599609375</v>
      </c>
      <c r="O1115" s="1">
        <f t="shared" si="225"/>
        <v>-3.4092734801849378E-3</v>
      </c>
      <c r="P1115" s="1">
        <f t="shared" si="226"/>
        <v>1.4621943465464859E-4</v>
      </c>
      <c r="Q1115" s="1">
        <f t="shared" si="227"/>
        <v>-3.591871914975231E-3</v>
      </c>
      <c r="R1115" s="1">
        <f t="shared" si="228"/>
        <v>9.4113481167474866E-3</v>
      </c>
      <c r="S1115" s="1">
        <f t="shared" si="229"/>
        <v>8.4947006844351414E-3</v>
      </c>
      <c r="T1115" s="1">
        <f t="shared" si="230"/>
        <v>1.0952602868456784E-2</v>
      </c>
      <c r="U1115" s="1">
        <f t="shared" si="231"/>
        <v>-1.5184933570009829E-2</v>
      </c>
      <c r="V1115" s="1">
        <f t="shared" si="232"/>
        <v>1.1711018749775981E-3</v>
      </c>
      <c r="W1115" s="1">
        <f t="shared" si="233"/>
        <v>9.8808973478083928E-3</v>
      </c>
      <c r="X1115" s="1">
        <f t="shared" si="234"/>
        <v>1.3042642185049136E-2</v>
      </c>
      <c r="Y1115" s="1">
        <f t="shared" si="235"/>
        <v>5.4919577598284697E-2</v>
      </c>
      <c r="Z1115" s="1">
        <f t="shared" si="236"/>
        <v>-1.1068335489579528E-2</v>
      </c>
      <c r="AA1115" s="24">
        <f t="shared" si="237"/>
        <v>-1.2592227925193322E-3</v>
      </c>
    </row>
    <row r="1116" spans="1:27" x14ac:dyDescent="0.2">
      <c r="A1116" s="18">
        <v>43640</v>
      </c>
      <c r="B1116" s="1">
        <v>196.76921081542969</v>
      </c>
      <c r="C1116" s="2">
        <v>136.48423767089841</v>
      </c>
      <c r="D1116" s="2">
        <v>1913.900024414062</v>
      </c>
      <c r="E1116" s="2">
        <v>1115.52001953125</v>
      </c>
      <c r="F1116" s="2">
        <v>192.6000061035156</v>
      </c>
      <c r="G1116" s="2">
        <v>371.04000854492188</v>
      </c>
      <c r="H1116" s="2">
        <v>152.30549621582031</v>
      </c>
      <c r="I1116" s="2">
        <v>129.84239196777341</v>
      </c>
      <c r="J1116" s="2">
        <v>181.02000427246091</v>
      </c>
      <c r="K1116" s="2">
        <v>1520.400024414062</v>
      </c>
      <c r="L1116" s="2">
        <v>11790.9169921875</v>
      </c>
      <c r="M1116" s="2">
        <v>2.0580000877380371</v>
      </c>
      <c r="N1116" s="3">
        <v>2945.35009765625</v>
      </c>
      <c r="O1116" s="1">
        <f t="shared" si="225"/>
        <v>-1.0060848495103691E-3</v>
      </c>
      <c r="P1116" s="1">
        <f t="shared" si="226"/>
        <v>5.9135989722052251E-3</v>
      </c>
      <c r="Q1116" s="1">
        <f t="shared" si="227"/>
        <v>1.36031785670232E-3</v>
      </c>
      <c r="R1116" s="1">
        <f t="shared" si="228"/>
        <v>-5.669042432239757E-3</v>
      </c>
      <c r="S1116" s="1">
        <f t="shared" si="229"/>
        <v>7.638415394628506E-3</v>
      </c>
      <c r="T1116" s="1">
        <f t="shared" si="230"/>
        <v>4.9565752070563907E-3</v>
      </c>
      <c r="U1116" s="1">
        <f t="shared" si="231"/>
        <v>5.9304739954975094E-3</v>
      </c>
      <c r="V1116" s="1">
        <f t="shared" si="232"/>
        <v>2.2303719084592499E-2</v>
      </c>
      <c r="W1116" s="1">
        <f t="shared" si="233"/>
        <v>-1.6035206439462768E-2</v>
      </c>
      <c r="X1116" s="1">
        <f t="shared" si="234"/>
        <v>1.9513159413361514E-2</v>
      </c>
      <c r="Y1116" s="1">
        <f t="shared" si="235"/>
        <v>0.10178069471348894</v>
      </c>
      <c r="Z1116" s="1">
        <f t="shared" si="236"/>
        <v>1.4598641768264198E-3</v>
      </c>
      <c r="AA1116" s="24">
        <f t="shared" si="237"/>
        <v>-1.7318870104667816E-3</v>
      </c>
    </row>
    <row r="1117" spans="1:27" x14ac:dyDescent="0.2">
      <c r="A1117" s="18">
        <v>43641</v>
      </c>
      <c r="B1117" s="1">
        <v>193.78666687011719</v>
      </c>
      <c r="C1117" s="2">
        <v>132.1751403808594</v>
      </c>
      <c r="D1117" s="2">
        <v>1878.27001953125</v>
      </c>
      <c r="E1117" s="2">
        <v>1086.349975585938</v>
      </c>
      <c r="F1117" s="2">
        <v>188.8399963378906</v>
      </c>
      <c r="G1117" s="2">
        <v>360.29998779296881</v>
      </c>
      <c r="H1117" s="2">
        <v>151.12821960449219</v>
      </c>
      <c r="I1117" s="2">
        <v>133.89344787597659</v>
      </c>
      <c r="J1117" s="2">
        <v>180.1499938964844</v>
      </c>
      <c r="K1117" s="2">
        <v>1521.800048828125</v>
      </c>
      <c r="L1117" s="2">
        <v>13016.2314453125</v>
      </c>
      <c r="M1117" s="2">
        <v>2.0829999446868901</v>
      </c>
      <c r="N1117" s="3">
        <v>2917.3798828125</v>
      </c>
      <c r="O1117" s="1">
        <f t="shared" si="225"/>
        <v>-1.5157574363146353E-2</v>
      </c>
      <c r="P1117" s="1">
        <f t="shared" si="226"/>
        <v>-3.1572124104392474E-2</v>
      </c>
      <c r="Q1117" s="1">
        <f t="shared" si="227"/>
        <v>-1.8616439954182051E-2</v>
      </c>
      <c r="R1117" s="1">
        <f t="shared" si="228"/>
        <v>-2.6149278753033522E-2</v>
      </c>
      <c r="S1117" s="1">
        <f t="shared" si="229"/>
        <v>-1.9522376149895493E-2</v>
      </c>
      <c r="T1117" s="1">
        <f t="shared" si="230"/>
        <v>-2.8945721497989796E-2</v>
      </c>
      <c r="U1117" s="1">
        <f t="shared" si="231"/>
        <v>-7.729705365720374E-3</v>
      </c>
      <c r="V1117" s="1">
        <f t="shared" si="232"/>
        <v>3.1199794202872111E-2</v>
      </c>
      <c r="W1117" s="1">
        <f t="shared" si="233"/>
        <v>-4.8061559796839237E-3</v>
      </c>
      <c r="X1117" s="1">
        <f t="shared" si="234"/>
        <v>9.2082635594703532E-4</v>
      </c>
      <c r="Y1117" s="1">
        <f t="shared" si="235"/>
        <v>0.10392020009443503</v>
      </c>
      <c r="Z1117" s="1">
        <f t="shared" si="236"/>
        <v>1.2147646201672746E-2</v>
      </c>
      <c r="AA1117" s="24">
        <f t="shared" si="237"/>
        <v>-9.4963973437341975E-3</v>
      </c>
    </row>
    <row r="1118" spans="1:27" x14ac:dyDescent="0.2">
      <c r="A1118" s="18">
        <v>43642</v>
      </c>
      <c r="B1118" s="1">
        <v>197.97808837890619</v>
      </c>
      <c r="C1118" s="2">
        <v>132.6704406738281</v>
      </c>
      <c r="D1118" s="2">
        <v>1897.829956054688</v>
      </c>
      <c r="E1118" s="2">
        <v>1079.800048828125</v>
      </c>
      <c r="F1118" s="2">
        <v>187.6600036621094</v>
      </c>
      <c r="G1118" s="2">
        <v>362.20001220703119</v>
      </c>
      <c r="H1118" s="2">
        <v>158.89015197753909</v>
      </c>
      <c r="I1118" s="2">
        <v>132.387939453125</v>
      </c>
      <c r="J1118" s="2">
        <v>177.6600036621094</v>
      </c>
      <c r="K1118" s="2">
        <v>1518</v>
      </c>
      <c r="L1118" s="2">
        <v>11182.806640625</v>
      </c>
      <c r="M1118" s="2">
        <v>2.092999935150146</v>
      </c>
      <c r="N1118" s="3">
        <v>2913.780029296875</v>
      </c>
      <c r="O1118" s="1">
        <f t="shared" si="225"/>
        <v>2.1629050008885597E-2</v>
      </c>
      <c r="P1118" s="1">
        <f t="shared" si="226"/>
        <v>3.7473029462384844E-3</v>
      </c>
      <c r="Q1118" s="1">
        <f t="shared" si="227"/>
        <v>1.0413804362548129E-2</v>
      </c>
      <c r="R1118" s="1">
        <f t="shared" si="228"/>
        <v>-6.0292971003935714E-3</v>
      </c>
      <c r="S1118" s="1">
        <f t="shared" si="229"/>
        <v>-6.2486374638021092E-3</v>
      </c>
      <c r="T1118" s="1">
        <f t="shared" si="230"/>
        <v>5.2734512307397452E-3</v>
      </c>
      <c r="U1118" s="1">
        <f t="shared" si="231"/>
        <v>5.1359914074023738E-2</v>
      </c>
      <c r="V1118" s="1">
        <f t="shared" si="232"/>
        <v>-1.1244078382731004E-2</v>
      </c>
      <c r="W1118" s="1">
        <f t="shared" si="233"/>
        <v>-1.382176141402347E-2</v>
      </c>
      <c r="X1118" s="1">
        <f t="shared" si="234"/>
        <v>-2.4970749810734327E-3</v>
      </c>
      <c r="Y1118" s="1">
        <f t="shared" si="235"/>
        <v>-0.14085680731712602</v>
      </c>
      <c r="Z1118" s="1">
        <f t="shared" si="236"/>
        <v>4.8007636720119873E-3</v>
      </c>
      <c r="AA1118" s="24">
        <f t="shared" si="237"/>
        <v>-1.2339337557076835E-3</v>
      </c>
    </row>
    <row r="1119" spans="1:27" x14ac:dyDescent="0.2">
      <c r="A1119" s="18">
        <v>43643</v>
      </c>
      <c r="B1119" s="1">
        <v>197.91864013671881</v>
      </c>
      <c r="C1119" s="2">
        <v>132.88836669921881</v>
      </c>
      <c r="D1119" s="2">
        <v>1904.280029296875</v>
      </c>
      <c r="E1119" s="2">
        <v>1076.010009765625</v>
      </c>
      <c r="F1119" s="2">
        <v>189.5</v>
      </c>
      <c r="G1119" s="2">
        <v>370.01998901367188</v>
      </c>
      <c r="H1119" s="2">
        <v>162.85093688964841</v>
      </c>
      <c r="I1119" s="2">
        <v>132.82374572753909</v>
      </c>
      <c r="J1119" s="2">
        <v>178.58000183105469</v>
      </c>
      <c r="K1119" s="2">
        <v>1532.199951171875</v>
      </c>
      <c r="L1119" s="2">
        <v>12407.33203125</v>
      </c>
      <c r="M1119" s="2">
        <v>2.0850000381469731</v>
      </c>
      <c r="N1119" s="3">
        <v>2924.919921875</v>
      </c>
      <c r="O1119" s="1">
        <f t="shared" si="225"/>
        <v>-3.0027687747746779E-4</v>
      </c>
      <c r="P1119" s="1">
        <f t="shared" si="226"/>
        <v>1.6426117549912522E-3</v>
      </c>
      <c r="Q1119" s="1">
        <f t="shared" si="227"/>
        <v>3.3986570933866034E-3</v>
      </c>
      <c r="R1119" s="1">
        <f t="shared" si="228"/>
        <v>-3.5099452594146152E-3</v>
      </c>
      <c r="S1119" s="1">
        <f t="shared" si="229"/>
        <v>9.8049467227103726E-3</v>
      </c>
      <c r="T1119" s="1">
        <f t="shared" si="230"/>
        <v>2.1590216850050359E-2</v>
      </c>
      <c r="U1119" s="1">
        <f t="shared" si="231"/>
        <v>2.4927818765440035E-2</v>
      </c>
      <c r="V1119" s="1">
        <f t="shared" si="232"/>
        <v>3.2918880391548111E-3</v>
      </c>
      <c r="W1119" s="1">
        <f t="shared" si="233"/>
        <v>5.1784202970919235E-3</v>
      </c>
      <c r="X1119" s="1">
        <f t="shared" si="234"/>
        <v>9.3543815361496474E-3</v>
      </c>
      <c r="Y1119" s="1">
        <f t="shared" si="235"/>
        <v>0.1095007210601795</v>
      </c>
      <c r="Z1119" s="1">
        <f t="shared" si="236"/>
        <v>-3.8222156001160856E-3</v>
      </c>
      <c r="AA1119" s="24">
        <f t="shared" si="237"/>
        <v>3.823175554131808E-3</v>
      </c>
    </row>
    <row r="1120" spans="1:27" x14ac:dyDescent="0.2">
      <c r="A1120" s="18">
        <v>43644</v>
      </c>
      <c r="B1120" s="1">
        <v>196.11521911621091</v>
      </c>
      <c r="C1120" s="2">
        <v>132.70018005371091</v>
      </c>
      <c r="D1120" s="2">
        <v>1893.630004882812</v>
      </c>
      <c r="E1120" s="2">
        <v>1080.910034179688</v>
      </c>
      <c r="F1120" s="2">
        <v>193</v>
      </c>
      <c r="G1120" s="2">
        <v>367.32000732421881</v>
      </c>
      <c r="H1120" s="2">
        <v>163.84861755371091</v>
      </c>
      <c r="I1120" s="2">
        <v>133.8835754394531</v>
      </c>
      <c r="J1120" s="2">
        <v>183.3800048828125</v>
      </c>
      <c r="K1120" s="2">
        <v>1532.400024414062</v>
      </c>
      <c r="L1120" s="2">
        <v>11959.37109375</v>
      </c>
      <c r="M1120" s="2">
        <v>2.035000085830688</v>
      </c>
      <c r="N1120" s="3">
        <v>2941.760009765625</v>
      </c>
      <c r="O1120" s="1">
        <f t="shared" si="225"/>
        <v>-9.1119311413120352E-3</v>
      </c>
      <c r="P1120" s="1">
        <f t="shared" si="226"/>
        <v>-1.416125806812274E-3</v>
      </c>
      <c r="Q1120" s="1">
        <f t="shared" si="227"/>
        <v>-5.5926776788155497E-3</v>
      </c>
      <c r="R1120" s="1">
        <f t="shared" si="228"/>
        <v>4.5538836717051723E-3</v>
      </c>
      <c r="S1120" s="1">
        <f t="shared" si="229"/>
        <v>1.846965699208436E-2</v>
      </c>
      <c r="T1120" s="1">
        <f t="shared" si="230"/>
        <v>-7.296853601477471E-3</v>
      </c>
      <c r="U1120" s="1">
        <f t="shared" si="231"/>
        <v>6.126342796164197E-3</v>
      </c>
      <c r="V1120" s="1">
        <f t="shared" si="232"/>
        <v>7.9792186713965041E-3</v>
      </c>
      <c r="W1120" s="1">
        <f t="shared" si="233"/>
        <v>2.68787266353534E-2</v>
      </c>
      <c r="X1120" s="1">
        <f t="shared" si="234"/>
        <v>1.3057906837432576E-4</v>
      </c>
      <c r="Y1120" s="1">
        <f t="shared" si="235"/>
        <v>-3.6104533704081843E-2</v>
      </c>
      <c r="Z1120" s="1">
        <f t="shared" si="236"/>
        <v>-2.3980792039084098E-2</v>
      </c>
      <c r="AA1120" s="24">
        <f t="shared" si="237"/>
        <v>5.7574526279098315E-3</v>
      </c>
    </row>
    <row r="1121" spans="1:27" x14ac:dyDescent="0.2">
      <c r="A1121" s="18">
        <v>43647</v>
      </c>
      <c r="B1121" s="1">
        <v>199.71214294433591</v>
      </c>
      <c r="C1121" s="2">
        <v>134.40399169921881</v>
      </c>
      <c r="D1121" s="2">
        <v>1922.18994140625</v>
      </c>
      <c r="E1121" s="2">
        <v>1097.949951171875</v>
      </c>
      <c r="F1121" s="2">
        <v>193</v>
      </c>
      <c r="G1121" s="2">
        <v>374.60000610351562</v>
      </c>
      <c r="H1121" s="2">
        <v>165.78411865234381</v>
      </c>
      <c r="I1121" s="2">
        <v>133.2595520019531</v>
      </c>
      <c r="J1121" s="2">
        <v>181.8399963378906</v>
      </c>
      <c r="K1121" s="2">
        <v>1539.099975585938</v>
      </c>
      <c r="L1121" s="2">
        <v>10801.677734375</v>
      </c>
      <c r="M1121" s="2">
        <v>2.065000057220459</v>
      </c>
      <c r="N1121" s="3">
        <v>2964.330078125</v>
      </c>
      <c r="O1121" s="1">
        <f t="shared" si="225"/>
        <v>1.8340870455309188E-2</v>
      </c>
      <c r="P1121" s="1">
        <f t="shared" si="226"/>
        <v>1.2839557902772025E-2</v>
      </c>
      <c r="Q1121" s="1">
        <f t="shared" si="227"/>
        <v>1.5082110259023507E-2</v>
      </c>
      <c r="R1121" s="1">
        <f t="shared" si="228"/>
        <v>1.5764417438421496E-2</v>
      </c>
      <c r="S1121" s="1">
        <f t="shared" si="229"/>
        <v>0</v>
      </c>
      <c r="T1121" s="1">
        <f t="shared" si="230"/>
        <v>1.9819227469608069E-2</v>
      </c>
      <c r="U1121" s="1">
        <f t="shared" si="231"/>
        <v>1.1812739878616529E-2</v>
      </c>
      <c r="V1121" s="1">
        <f t="shared" si="232"/>
        <v>-4.6609409365692134E-3</v>
      </c>
      <c r="W1121" s="1">
        <f t="shared" si="233"/>
        <v>-8.3979087355027238E-3</v>
      </c>
      <c r="X1121" s="1">
        <f t="shared" si="234"/>
        <v>4.3721946392147881E-3</v>
      </c>
      <c r="Y1121" s="1">
        <f t="shared" si="235"/>
        <v>-9.6802193886266652E-2</v>
      </c>
      <c r="Z1121" s="1">
        <f t="shared" si="236"/>
        <v>1.4742000061157112E-2</v>
      </c>
      <c r="AA1121" s="24">
        <f t="shared" si="237"/>
        <v>7.672301032188189E-3</v>
      </c>
    </row>
    <row r="1122" spans="1:27" x14ac:dyDescent="0.2">
      <c r="A1122" s="18">
        <v>43648</v>
      </c>
      <c r="B1122" s="1">
        <v>200.88136291503909</v>
      </c>
      <c r="C1122" s="2">
        <v>135.29551696777341</v>
      </c>
      <c r="D1122" s="2">
        <v>1934.31005859375</v>
      </c>
      <c r="E1122" s="2">
        <v>1111.25</v>
      </c>
      <c r="F1122" s="2">
        <v>195</v>
      </c>
      <c r="G1122" s="2">
        <v>375.42999267578119</v>
      </c>
      <c r="H1122" s="2">
        <v>161.85325622558591</v>
      </c>
      <c r="I1122" s="2">
        <v>134.05194091796881</v>
      </c>
      <c r="J1122" s="2">
        <v>179.5299987792969</v>
      </c>
      <c r="K1122" s="2">
        <v>1547.199951171875</v>
      </c>
      <c r="L1122" s="2">
        <v>11961.26953125</v>
      </c>
      <c r="M1122" s="2">
        <v>2.1480000019073491</v>
      </c>
      <c r="N1122" s="3">
        <v>2973.010009765625</v>
      </c>
      <c r="O1122" s="1">
        <f t="shared" si="225"/>
        <v>5.8545261868681031E-3</v>
      </c>
      <c r="P1122" s="1">
        <f t="shared" si="226"/>
        <v>6.6331755276267668E-3</v>
      </c>
      <c r="Q1122" s="1">
        <f t="shared" si="227"/>
        <v>6.3053691658760957E-3</v>
      </c>
      <c r="R1122" s="1">
        <f t="shared" si="228"/>
        <v>1.2113529231391196E-2</v>
      </c>
      <c r="S1122" s="1">
        <f t="shared" si="229"/>
        <v>1.0362694300518172E-2</v>
      </c>
      <c r="T1122" s="1">
        <f t="shared" si="230"/>
        <v>2.2156608615651052E-3</v>
      </c>
      <c r="U1122" s="1">
        <f t="shared" si="231"/>
        <v>-2.3710729705063494E-2</v>
      </c>
      <c r="V1122" s="1">
        <f t="shared" si="232"/>
        <v>5.9462072632818774E-3</v>
      </c>
      <c r="W1122" s="1">
        <f t="shared" si="233"/>
        <v>-1.2703462412643862E-2</v>
      </c>
      <c r="X1122" s="1">
        <f t="shared" si="234"/>
        <v>5.2628001523120638E-3</v>
      </c>
      <c r="Y1122" s="1">
        <f t="shared" si="235"/>
        <v>0.10735293399697921</v>
      </c>
      <c r="Z1122" s="1">
        <f t="shared" si="236"/>
        <v>4.0193676700721381E-2</v>
      </c>
      <c r="AA1122" s="24">
        <f t="shared" si="237"/>
        <v>2.9281258874231941E-3</v>
      </c>
    </row>
    <row r="1123" spans="1:27" x14ac:dyDescent="0.2">
      <c r="A1123" s="18">
        <v>43651</v>
      </c>
      <c r="B1123" s="1">
        <v>202.36767578125</v>
      </c>
      <c r="C1123" s="2">
        <v>135.77101135253909</v>
      </c>
      <c r="D1123" s="2">
        <v>1942.910034179688</v>
      </c>
      <c r="E1123" s="2">
        <v>1131.589965820312</v>
      </c>
      <c r="F1123" s="2">
        <v>196.3999938964844</v>
      </c>
      <c r="G1123" s="2">
        <v>380.54998779296881</v>
      </c>
      <c r="H1123" s="2">
        <v>159.85791015625</v>
      </c>
      <c r="I1123" s="2">
        <v>137.2115783691406</v>
      </c>
      <c r="J1123" s="2">
        <v>178.3399963378906</v>
      </c>
      <c r="K1123" s="2">
        <v>1558.599975585938</v>
      </c>
      <c r="L1123" s="2">
        <v>11208.55078125</v>
      </c>
      <c r="M1123" s="2">
        <v>2.163000106811523</v>
      </c>
      <c r="N1123" s="3">
        <v>2990.409912109375</v>
      </c>
      <c r="O1123" s="1">
        <f t="shared" si="225"/>
        <v>7.3989584929265995E-3</v>
      </c>
      <c r="P1123" s="1">
        <f t="shared" si="226"/>
        <v>3.5144873638270901E-3</v>
      </c>
      <c r="Q1123" s="1">
        <f t="shared" si="227"/>
        <v>4.446017094172694E-3</v>
      </c>
      <c r="R1123" s="1">
        <f t="shared" si="228"/>
        <v>1.8303681278120987E-2</v>
      </c>
      <c r="S1123" s="1">
        <f t="shared" si="229"/>
        <v>7.1794558794071595E-3</v>
      </c>
      <c r="T1123" s="1">
        <f t="shared" si="230"/>
        <v>1.3637682702695608E-2</v>
      </c>
      <c r="U1123" s="1">
        <f t="shared" si="231"/>
        <v>-1.2328118172394764E-2</v>
      </c>
      <c r="V1123" s="1">
        <f t="shared" si="232"/>
        <v>2.3570247693058599E-2</v>
      </c>
      <c r="W1123" s="1">
        <f t="shared" si="233"/>
        <v>-6.6284322926399852E-3</v>
      </c>
      <c r="X1123" s="1">
        <f t="shared" si="234"/>
        <v>7.36816492621295E-3</v>
      </c>
      <c r="Y1123" s="1">
        <f t="shared" si="235"/>
        <v>-6.2929670469630938E-2</v>
      </c>
      <c r="Z1123" s="1">
        <f t="shared" si="236"/>
        <v>6.98328905533252E-3</v>
      </c>
      <c r="AA1123" s="24">
        <f t="shared" si="237"/>
        <v>5.8526215137504334E-3</v>
      </c>
    </row>
    <row r="1124" spans="1:27" x14ac:dyDescent="0.2">
      <c r="A1124" s="18">
        <v>43654</v>
      </c>
      <c r="B1124" s="1">
        <v>198.1960754394531</v>
      </c>
      <c r="C1124" s="2">
        <v>135.67195129394531</v>
      </c>
      <c r="D1124" s="2">
        <v>1952.319946289062</v>
      </c>
      <c r="E1124" s="2">
        <v>1116.349975585938</v>
      </c>
      <c r="F1124" s="2">
        <v>195.75999450683591</v>
      </c>
      <c r="G1124" s="2">
        <v>376.16000366210938</v>
      </c>
      <c r="H1124" s="2">
        <v>156.8449401855469</v>
      </c>
      <c r="I1124" s="2">
        <v>136.05271911621091</v>
      </c>
      <c r="J1124" s="2">
        <v>176.75</v>
      </c>
      <c r="K1124" s="2">
        <v>1552.5</v>
      </c>
      <c r="L1124" s="2">
        <v>12573.8125</v>
      </c>
      <c r="M1124" s="2">
        <v>2.1779999732971191</v>
      </c>
      <c r="N1124" s="3">
        <v>2975.949951171875</v>
      </c>
      <c r="O1124" s="1">
        <f t="shared" si="225"/>
        <v>-2.0613965771421938E-2</v>
      </c>
      <c r="P1124" s="1">
        <f t="shared" si="226"/>
        <v>-7.2961125947978989E-4</v>
      </c>
      <c r="Q1124" s="1">
        <f t="shared" si="227"/>
        <v>4.8432052662423786E-3</v>
      </c>
      <c r="R1124" s="1">
        <f t="shared" si="228"/>
        <v>-1.3467767207821058E-2</v>
      </c>
      <c r="S1124" s="1">
        <f t="shared" si="229"/>
        <v>-3.2586527980535962E-3</v>
      </c>
      <c r="T1124" s="1">
        <f t="shared" si="230"/>
        <v>-1.1535893500665972E-2</v>
      </c>
      <c r="U1124" s="1">
        <f t="shared" si="231"/>
        <v>-1.88478003231628E-2</v>
      </c>
      <c r="V1124" s="1">
        <f t="shared" si="232"/>
        <v>-8.4457832691932078E-3</v>
      </c>
      <c r="W1124" s="1">
        <f t="shared" si="233"/>
        <v>-8.9155342073581334E-3</v>
      </c>
      <c r="X1124" s="1">
        <f t="shared" si="234"/>
        <v>-3.9137531640501821E-3</v>
      </c>
      <c r="Y1124" s="1">
        <f t="shared" si="235"/>
        <v>0.12180537389667268</v>
      </c>
      <c r="Z1124" s="1">
        <f t="shared" si="236"/>
        <v>6.9347506911163759E-3</v>
      </c>
      <c r="AA1124" s="24">
        <f t="shared" si="237"/>
        <v>-4.8354444248415174E-3</v>
      </c>
    </row>
    <row r="1125" spans="1:27" x14ac:dyDescent="0.2">
      <c r="A1125" s="18">
        <v>43655</v>
      </c>
      <c r="B1125" s="1">
        <v>199.40496826171881</v>
      </c>
      <c r="C1125" s="2">
        <v>135.1766662597656</v>
      </c>
      <c r="D1125" s="2">
        <v>1988.300048828125</v>
      </c>
      <c r="E1125" s="2">
        <v>1124.829956054688</v>
      </c>
      <c r="F1125" s="2">
        <v>199.21000671386719</v>
      </c>
      <c r="G1125" s="2">
        <v>379.92999267578119</v>
      </c>
      <c r="H1125" s="2">
        <v>156.9447021484375</v>
      </c>
      <c r="I1125" s="2">
        <v>133.70526123046881</v>
      </c>
      <c r="J1125" s="2">
        <v>178.46000671386719</v>
      </c>
      <c r="K1125" s="2">
        <v>1534.599975585938</v>
      </c>
      <c r="L1125" s="2">
        <v>12156.5126953125</v>
      </c>
      <c r="M1125" s="2">
        <v>2.1949999332427979</v>
      </c>
      <c r="N1125" s="3">
        <v>2979.6298828125</v>
      </c>
      <c r="O1125" s="1">
        <f t="shared" si="225"/>
        <v>6.0994791122139791E-3</v>
      </c>
      <c r="P1125" s="1">
        <f t="shared" si="226"/>
        <v>-3.6506074354797358E-3</v>
      </c>
      <c r="Q1125" s="1">
        <f t="shared" si="227"/>
        <v>1.8429408871969644E-2</v>
      </c>
      <c r="R1125" s="1">
        <f t="shared" si="228"/>
        <v>7.5961666629671409E-3</v>
      </c>
      <c r="S1125" s="1">
        <f t="shared" si="229"/>
        <v>1.762368361177491E-2</v>
      </c>
      <c r="T1125" s="1">
        <f t="shared" si="230"/>
        <v>1.0022301618909601E-2</v>
      </c>
      <c r="U1125" s="1">
        <f t="shared" si="231"/>
        <v>6.3605470965510946E-4</v>
      </c>
      <c r="V1125" s="1">
        <f t="shared" si="232"/>
        <v>-1.7254031385708579E-2</v>
      </c>
      <c r="W1125" s="1">
        <f t="shared" si="233"/>
        <v>9.6747197389939199E-3</v>
      </c>
      <c r="X1125" s="1">
        <f t="shared" si="234"/>
        <v>-1.1529806385869312E-2</v>
      </c>
      <c r="Y1125" s="1">
        <f t="shared" si="235"/>
        <v>-3.3188009180787459E-2</v>
      </c>
      <c r="Z1125" s="1">
        <f t="shared" si="236"/>
        <v>7.8053076924256004E-3</v>
      </c>
      <c r="AA1125" s="24">
        <f t="shared" si="237"/>
        <v>1.2365569653400854E-3</v>
      </c>
    </row>
    <row r="1126" spans="1:27" x14ac:dyDescent="0.2">
      <c r="A1126" s="18">
        <v>43656</v>
      </c>
      <c r="B1126" s="1">
        <v>201.37681579589841</v>
      </c>
      <c r="C1126" s="2">
        <v>136.55360412597659</v>
      </c>
      <c r="D1126" s="2">
        <v>2017.410034179688</v>
      </c>
      <c r="E1126" s="2">
        <v>1140.47998046875</v>
      </c>
      <c r="F1126" s="2">
        <v>202.72999572753909</v>
      </c>
      <c r="G1126" s="2">
        <v>381</v>
      </c>
      <c r="H1126" s="2">
        <v>159.68830871582031</v>
      </c>
      <c r="I1126" s="2">
        <v>135.3791809082031</v>
      </c>
      <c r="J1126" s="2">
        <v>178.75999450683591</v>
      </c>
      <c r="K1126" s="2">
        <v>1584.599975585938</v>
      </c>
      <c r="L1126" s="2">
        <v>11358.662109375</v>
      </c>
      <c r="M1126" s="2">
        <v>2.130000114440918</v>
      </c>
      <c r="N1126" s="3">
        <v>2993.070068359375</v>
      </c>
      <c r="O1126" s="1">
        <f t="shared" si="225"/>
        <v>9.8886579976862343E-3</v>
      </c>
      <c r="P1126" s="1">
        <f t="shared" si="226"/>
        <v>1.0186209678858082E-2</v>
      </c>
      <c r="Q1126" s="1">
        <f t="shared" si="227"/>
        <v>1.4640640062710819E-2</v>
      </c>
      <c r="R1126" s="1">
        <f t="shared" si="228"/>
        <v>1.3913235800506296E-2</v>
      </c>
      <c r="S1126" s="1">
        <f t="shared" si="229"/>
        <v>1.7669739947992591E-2</v>
      </c>
      <c r="T1126" s="1">
        <f t="shared" si="230"/>
        <v>2.8163275994161907E-3</v>
      </c>
      <c r="U1126" s="1">
        <f t="shared" si="231"/>
        <v>1.7481358273488734E-2</v>
      </c>
      <c r="V1126" s="1">
        <f t="shared" si="232"/>
        <v>1.2519475017882309E-2</v>
      </c>
      <c r="W1126" s="1">
        <f t="shared" si="233"/>
        <v>1.680980509261687E-3</v>
      </c>
      <c r="X1126" s="1">
        <f t="shared" si="234"/>
        <v>3.2581780786819836E-2</v>
      </c>
      <c r="Y1126" s="1">
        <f t="shared" si="235"/>
        <v>-6.5631534794114765E-2</v>
      </c>
      <c r="Z1126" s="1">
        <f t="shared" si="236"/>
        <v>-2.9612674614459822E-2</v>
      </c>
      <c r="AA1126" s="24">
        <f t="shared" si="237"/>
        <v>4.5106896075925995E-3</v>
      </c>
    </row>
    <row r="1127" spans="1:27" x14ac:dyDescent="0.2">
      <c r="A1127" s="18">
        <v>43657</v>
      </c>
      <c r="B1127" s="1">
        <v>199.9103088378906</v>
      </c>
      <c r="C1127" s="2">
        <v>137.09840393066409</v>
      </c>
      <c r="D1127" s="2">
        <v>2001.069946289062</v>
      </c>
      <c r="E1127" s="2">
        <v>1144.2099609375</v>
      </c>
      <c r="F1127" s="2">
        <v>201.22999572753909</v>
      </c>
      <c r="G1127" s="2">
        <v>379.5</v>
      </c>
      <c r="H1127" s="2">
        <v>165.89385986328119</v>
      </c>
      <c r="I1127" s="2">
        <v>137.3304443359375</v>
      </c>
      <c r="J1127" s="2">
        <v>176.00999450683591</v>
      </c>
      <c r="K1127" s="2">
        <v>1555.599975585938</v>
      </c>
      <c r="L1127" s="2">
        <v>11815.986328125</v>
      </c>
      <c r="M1127" s="2">
        <v>2.098000049591064</v>
      </c>
      <c r="N1127" s="3">
        <v>2999.909912109375</v>
      </c>
      <c r="O1127" s="1">
        <f t="shared" si="225"/>
        <v>-7.2824021584200205E-3</v>
      </c>
      <c r="P1127" s="1">
        <f t="shared" si="226"/>
        <v>3.9896406116450844E-3</v>
      </c>
      <c r="Q1127" s="1">
        <f t="shared" si="227"/>
        <v>-8.0995373343971666E-3</v>
      </c>
      <c r="R1127" s="1">
        <f t="shared" si="228"/>
        <v>3.2705356802642527E-3</v>
      </c>
      <c r="S1127" s="1">
        <f t="shared" si="229"/>
        <v>-7.3990037567797096E-3</v>
      </c>
      <c r="T1127" s="1">
        <f t="shared" si="230"/>
        <v>-3.937007874015741E-3</v>
      </c>
      <c r="U1127" s="1">
        <f t="shared" si="231"/>
        <v>3.8860397466568664E-2</v>
      </c>
      <c r="V1127" s="1">
        <f t="shared" si="232"/>
        <v>1.4413319792926593E-2</v>
      </c>
      <c r="W1127" s="1">
        <f t="shared" si="233"/>
        <v>-1.5383755227710294E-2</v>
      </c>
      <c r="X1127" s="1">
        <f t="shared" si="234"/>
        <v>-1.8301148836807668E-2</v>
      </c>
      <c r="Y1127" s="1">
        <f t="shared" si="235"/>
        <v>4.0262155379421127E-2</v>
      </c>
      <c r="Z1127" s="1">
        <f t="shared" si="236"/>
        <v>-1.5023503817159778E-2</v>
      </c>
      <c r="AA1127" s="24">
        <f t="shared" si="237"/>
        <v>2.2852267383599578E-3</v>
      </c>
    </row>
    <row r="1128" spans="1:27" x14ac:dyDescent="0.2">
      <c r="A1128" s="18">
        <v>43658</v>
      </c>
      <c r="B1128" s="1">
        <v>201.44618225097659</v>
      </c>
      <c r="C1128" s="2">
        <v>137.59370422363281</v>
      </c>
      <c r="D1128" s="2">
        <v>2011</v>
      </c>
      <c r="E1128" s="2">
        <v>1144.900024414062</v>
      </c>
      <c r="F1128" s="2">
        <v>204.8699951171875</v>
      </c>
      <c r="G1128" s="2">
        <v>373.25</v>
      </c>
      <c r="H1128" s="2">
        <v>167.22077941894531</v>
      </c>
      <c r="I1128" s="2">
        <v>140.16322326660159</v>
      </c>
      <c r="J1128" s="2">
        <v>175.78999328613281</v>
      </c>
      <c r="K1128" s="2">
        <v>1538.900024414062</v>
      </c>
      <c r="L1128" s="2">
        <v>11392.37890625</v>
      </c>
      <c r="M1128" s="2">
        <v>2.089999914169312</v>
      </c>
      <c r="N1128" s="3">
        <v>3013.77001953125</v>
      </c>
      <c r="O1128" s="1">
        <f t="shared" si="225"/>
        <v>7.6828124673222753E-3</v>
      </c>
      <c r="P1128" s="1">
        <f t="shared" si="226"/>
        <v>3.6127356611621586E-3</v>
      </c>
      <c r="Q1128" s="1">
        <f t="shared" si="227"/>
        <v>4.9623721196518922E-3</v>
      </c>
      <c r="R1128" s="1">
        <f t="shared" si="228"/>
        <v>6.0309165286120958E-4</v>
      </c>
      <c r="S1128" s="1">
        <f t="shared" si="229"/>
        <v>1.8088751512855383E-2</v>
      </c>
      <c r="T1128" s="1">
        <f t="shared" si="230"/>
        <v>-1.6469038208168696E-2</v>
      </c>
      <c r="U1128" s="1">
        <f t="shared" si="231"/>
        <v>7.9986055949128332E-3</v>
      </c>
      <c r="V1128" s="1">
        <f t="shared" si="232"/>
        <v>2.062746497589818E-2</v>
      </c>
      <c r="W1128" s="1">
        <f t="shared" si="233"/>
        <v>-1.2499359557366363E-3</v>
      </c>
      <c r="X1128" s="1">
        <f t="shared" si="234"/>
        <v>-1.073537633965671E-2</v>
      </c>
      <c r="Y1128" s="1">
        <f t="shared" si="235"/>
        <v>-3.5850364930324008E-2</v>
      </c>
      <c r="Z1128" s="1">
        <f t="shared" si="236"/>
        <v>-3.8132198439706499E-3</v>
      </c>
      <c r="AA1128" s="24">
        <f t="shared" si="237"/>
        <v>4.620174547884881E-3</v>
      </c>
    </row>
    <row r="1129" spans="1:27" x14ac:dyDescent="0.2">
      <c r="A1129" s="18">
        <v>43661</v>
      </c>
      <c r="B1129" s="1">
        <v>203.33876037597659</v>
      </c>
      <c r="C1129" s="2">
        <v>137.59370422363281</v>
      </c>
      <c r="D1129" s="2">
        <v>2020.989990234375</v>
      </c>
      <c r="E1129" s="2">
        <v>1150.339965820312</v>
      </c>
      <c r="F1129" s="2">
        <v>203.9100036621094</v>
      </c>
      <c r="G1129" s="2">
        <v>366.60000610351562</v>
      </c>
      <c r="H1129" s="2">
        <v>166.8815612792969</v>
      </c>
      <c r="I1129" s="2">
        <v>139.5788269042969</v>
      </c>
      <c r="J1129" s="2">
        <v>176.3699951171875</v>
      </c>
      <c r="K1129" s="2">
        <v>1559.400024414062</v>
      </c>
      <c r="L1129" s="2">
        <v>9477.6416015625</v>
      </c>
      <c r="M1129" s="2">
        <v>2.0850000381469731</v>
      </c>
      <c r="N1129" s="3">
        <v>3014.300048828125</v>
      </c>
      <c r="O1129" s="1">
        <f t="shared" si="225"/>
        <v>9.3949565281017389E-3</v>
      </c>
      <c r="P1129" s="1">
        <f t="shared" si="226"/>
        <v>0</v>
      </c>
      <c r="Q1129" s="1">
        <f t="shared" si="227"/>
        <v>4.9676729161487465E-3</v>
      </c>
      <c r="R1129" s="1">
        <f t="shared" si="228"/>
        <v>4.7514554024348232E-3</v>
      </c>
      <c r="S1129" s="1">
        <f t="shared" si="229"/>
        <v>-4.6858567772648518E-3</v>
      </c>
      <c r="T1129" s="1">
        <f t="shared" si="230"/>
        <v>-1.7816460539810786E-2</v>
      </c>
      <c r="U1129" s="1">
        <f t="shared" si="231"/>
        <v>-2.0285645170839972E-3</v>
      </c>
      <c r="V1129" s="1">
        <f t="shared" si="232"/>
        <v>-4.1693987101960595E-3</v>
      </c>
      <c r="W1129" s="1">
        <f t="shared" si="233"/>
        <v>3.2994018613483611E-3</v>
      </c>
      <c r="X1129" s="1">
        <f t="shared" si="234"/>
        <v>1.332120324567887E-2</v>
      </c>
      <c r="Y1129" s="1">
        <f t="shared" si="235"/>
        <v>-0.16807177152763519</v>
      </c>
      <c r="Z1129" s="1">
        <f t="shared" si="236"/>
        <v>-2.3922852763973435E-3</v>
      </c>
      <c r="AA1129" s="24">
        <f t="shared" si="237"/>
        <v>1.7586919155743175E-4</v>
      </c>
    </row>
    <row r="1130" spans="1:27" x14ac:dyDescent="0.2">
      <c r="A1130" s="18">
        <v>43662</v>
      </c>
      <c r="B1130" s="1">
        <v>202.6352233886719</v>
      </c>
      <c r="C1130" s="2">
        <v>135.79081726074219</v>
      </c>
      <c r="D1130" s="2">
        <v>2009.900024414062</v>
      </c>
      <c r="E1130" s="2">
        <v>1153.579956054688</v>
      </c>
      <c r="F1130" s="2">
        <v>203.8399963378906</v>
      </c>
      <c r="G1130" s="2">
        <v>365.989990234375</v>
      </c>
      <c r="H1130" s="2">
        <v>166.69200134277341</v>
      </c>
      <c r="I1130" s="2">
        <v>138.37043762207031</v>
      </c>
      <c r="J1130" s="2">
        <v>176.1600036621094</v>
      </c>
      <c r="K1130" s="2">
        <v>1512.800048828125</v>
      </c>
      <c r="L1130" s="2">
        <v>9693.802734375</v>
      </c>
      <c r="M1130" s="2">
        <v>2.1029999256134029</v>
      </c>
      <c r="N1130" s="3">
        <v>3004.0400390625</v>
      </c>
      <c r="O1130" s="1">
        <f t="shared" si="225"/>
        <v>-3.4599256236431675E-3</v>
      </c>
      <c r="P1130" s="1">
        <f t="shared" si="226"/>
        <v>-1.3102975699820996E-2</v>
      </c>
      <c r="Q1130" s="1">
        <f t="shared" si="227"/>
        <v>-5.4873927500387332E-3</v>
      </c>
      <c r="R1130" s="1">
        <f t="shared" si="228"/>
        <v>2.816550177030086E-3</v>
      </c>
      <c r="S1130" s="1">
        <f t="shared" si="229"/>
        <v>-3.4332461851560581E-4</v>
      </c>
      <c r="T1130" s="1">
        <f t="shared" si="230"/>
        <v>-1.6639821576227565E-3</v>
      </c>
      <c r="U1130" s="1">
        <f t="shared" si="231"/>
        <v>-1.1358950328025363E-3</v>
      </c>
      <c r="V1130" s="1">
        <f t="shared" si="232"/>
        <v>-8.6573967486854864E-3</v>
      </c>
      <c r="W1130" s="1">
        <f t="shared" si="233"/>
        <v>-1.1906302709742134E-3</v>
      </c>
      <c r="X1130" s="1">
        <f t="shared" si="234"/>
        <v>-2.9883272320357146E-2</v>
      </c>
      <c r="Y1130" s="1">
        <f t="shared" si="235"/>
        <v>2.2807481217359316E-2</v>
      </c>
      <c r="Z1130" s="1">
        <f t="shared" si="236"/>
        <v>8.6330393942952721E-3</v>
      </c>
      <c r="AA1130" s="24">
        <f t="shared" si="237"/>
        <v>-3.4037785221858741E-3</v>
      </c>
    </row>
    <row r="1131" spans="1:27" x14ac:dyDescent="0.2">
      <c r="A1131" s="18">
        <v>43663</v>
      </c>
      <c r="B1131" s="1">
        <v>201.49571228027341</v>
      </c>
      <c r="C1131" s="2">
        <v>134.98844909667969</v>
      </c>
      <c r="D1131" s="2">
        <v>1992.030029296875</v>
      </c>
      <c r="E1131" s="2">
        <v>1146.349975585938</v>
      </c>
      <c r="F1131" s="2">
        <v>201.80000305175781</v>
      </c>
      <c r="G1131" s="2">
        <v>362.44000244140619</v>
      </c>
      <c r="H1131" s="2">
        <v>169.31590270996091</v>
      </c>
      <c r="I1131" s="2">
        <v>138.63787841796881</v>
      </c>
      <c r="J1131" s="2">
        <v>177.13999938964841</v>
      </c>
      <c r="K1131" s="2">
        <v>1539.699951171875</v>
      </c>
      <c r="L1131" s="2">
        <v>10666.482421875</v>
      </c>
      <c r="M1131" s="2">
        <v>2.0729999542236328</v>
      </c>
      <c r="N1131" s="3">
        <v>2984.419921875</v>
      </c>
      <c r="O1131" s="1">
        <f t="shared" si="225"/>
        <v>-5.6234601731250944E-3</v>
      </c>
      <c r="P1131" s="1">
        <f t="shared" si="226"/>
        <v>-5.9088543706296015E-3</v>
      </c>
      <c r="Q1131" s="1">
        <f t="shared" si="227"/>
        <v>-8.8909870640937472E-3</v>
      </c>
      <c r="R1131" s="1">
        <f t="shared" si="228"/>
        <v>-6.2674289985732434E-3</v>
      </c>
      <c r="S1131" s="1">
        <f t="shared" si="229"/>
        <v>-1.0007816536413361E-2</v>
      </c>
      <c r="T1131" s="1">
        <f t="shared" si="230"/>
        <v>-9.6996854769045848E-3</v>
      </c>
      <c r="U1131" s="1">
        <f t="shared" si="231"/>
        <v>1.5741015441958162E-2</v>
      </c>
      <c r="V1131" s="1">
        <f t="shared" si="232"/>
        <v>1.9327885384661236E-3</v>
      </c>
      <c r="W1131" s="1">
        <f t="shared" si="233"/>
        <v>5.5631000633873384E-3</v>
      </c>
      <c r="X1131" s="1">
        <f t="shared" si="234"/>
        <v>1.778153191136389E-2</v>
      </c>
      <c r="Y1131" s="1">
        <f t="shared" si="235"/>
        <v>0.10034036323545137</v>
      </c>
      <c r="Z1131" s="1">
        <f t="shared" si="236"/>
        <v>-1.4265322135482039E-2</v>
      </c>
      <c r="AA1131" s="24">
        <f t="shared" si="237"/>
        <v>-6.5312435694508952E-3</v>
      </c>
    </row>
    <row r="1132" spans="1:27" x14ac:dyDescent="0.2">
      <c r="A1132" s="18">
        <v>43664</v>
      </c>
      <c r="B1132" s="1">
        <v>203.78465270996091</v>
      </c>
      <c r="C1132" s="2">
        <v>135.13703918457031</v>
      </c>
      <c r="D1132" s="2">
        <v>1977.900024414062</v>
      </c>
      <c r="E1132" s="2">
        <v>1146.329956054688</v>
      </c>
      <c r="F1132" s="2">
        <v>200.7799987792969</v>
      </c>
      <c r="G1132" s="2">
        <v>325.20999145507812</v>
      </c>
      <c r="H1132" s="2">
        <v>169.78480529785159</v>
      </c>
      <c r="I1132" s="2">
        <v>139.88587951660159</v>
      </c>
      <c r="J1132" s="2">
        <v>178.0899963378906</v>
      </c>
      <c r="K1132" s="2">
        <v>1508.400024414062</v>
      </c>
      <c r="L1132" s="2">
        <v>10530.732421875</v>
      </c>
      <c r="M1132" s="2">
        <v>2.0130000114440918</v>
      </c>
      <c r="N1132" s="3">
        <v>2995.110107421875</v>
      </c>
      <c r="O1132" s="1">
        <f t="shared" si="225"/>
        <v>1.1359747578666424E-2</v>
      </c>
      <c r="P1132" s="1">
        <f t="shared" si="226"/>
        <v>1.1007615013356453E-3</v>
      </c>
      <c r="Q1132" s="1">
        <f t="shared" si="227"/>
        <v>-7.0932690145240063E-3</v>
      </c>
      <c r="R1132" s="1">
        <f t="shared" si="228"/>
        <v>-1.7463716732502022E-5</v>
      </c>
      <c r="S1132" s="1">
        <f t="shared" si="229"/>
        <v>-5.0545305105832439E-3</v>
      </c>
      <c r="T1132" s="1">
        <f t="shared" si="230"/>
        <v>-0.10272047990162692</v>
      </c>
      <c r="U1132" s="1">
        <f t="shared" si="231"/>
        <v>2.7693948435187909E-3</v>
      </c>
      <c r="V1132" s="1">
        <f t="shared" si="232"/>
        <v>9.0018767805308819E-3</v>
      </c>
      <c r="W1132" s="1">
        <f t="shared" si="233"/>
        <v>5.3629725161763453E-3</v>
      </c>
      <c r="X1132" s="1">
        <f t="shared" si="234"/>
        <v>-2.0328588524011093E-2</v>
      </c>
      <c r="Y1132" s="1">
        <f t="shared" si="235"/>
        <v>-1.2726782329064878E-2</v>
      </c>
      <c r="Z1132" s="1">
        <f t="shared" si="236"/>
        <v>-2.894353309429365E-2</v>
      </c>
      <c r="AA1132" s="24">
        <f t="shared" si="237"/>
        <v>3.581997784064761E-3</v>
      </c>
    </row>
    <row r="1133" spans="1:27" x14ac:dyDescent="0.2">
      <c r="A1133" s="18">
        <v>43665</v>
      </c>
      <c r="B1133" s="1">
        <v>200.7426452636719</v>
      </c>
      <c r="C1133" s="2">
        <v>135.33514404296881</v>
      </c>
      <c r="D1133" s="2">
        <v>1964.52001953125</v>
      </c>
      <c r="E1133" s="2">
        <v>1130.099975585938</v>
      </c>
      <c r="F1133" s="2">
        <v>198.36000061035159</v>
      </c>
      <c r="G1133" s="2">
        <v>315.10000610351562</v>
      </c>
      <c r="H1133" s="2">
        <v>168.04884338378909</v>
      </c>
      <c r="I1133" s="2">
        <v>138.15254211425781</v>
      </c>
      <c r="J1133" s="2">
        <v>174.1300048828125</v>
      </c>
      <c r="K1133" s="2">
        <v>1504.800048828125</v>
      </c>
      <c r="L1133" s="2">
        <v>10767.1396484375</v>
      </c>
      <c r="M1133" s="2">
        <v>2.0130000114440918</v>
      </c>
      <c r="N1133" s="3">
        <v>2976.610107421875</v>
      </c>
      <c r="O1133" s="1">
        <f t="shared" si="225"/>
        <v>-1.492755909650656E-2</v>
      </c>
      <c r="P1133" s="1">
        <f t="shared" si="226"/>
        <v>1.4659552968887546E-3</v>
      </c>
      <c r="Q1133" s="1">
        <f t="shared" si="227"/>
        <v>-6.76475287813183E-3</v>
      </c>
      <c r="R1133" s="1">
        <f t="shared" si="228"/>
        <v>-1.4158210193344845E-2</v>
      </c>
      <c r="S1133" s="1">
        <f t="shared" si="229"/>
        <v>-1.2052984279601664E-2</v>
      </c>
      <c r="T1133" s="1">
        <f t="shared" si="230"/>
        <v>-3.1087560706015482E-2</v>
      </c>
      <c r="U1133" s="1">
        <f t="shared" si="231"/>
        <v>-1.0224483345356639E-2</v>
      </c>
      <c r="V1133" s="1">
        <f t="shared" si="232"/>
        <v>-1.239108199007366E-2</v>
      </c>
      <c r="W1133" s="1">
        <f t="shared" si="233"/>
        <v>-2.2235900592444291E-2</v>
      </c>
      <c r="X1133" s="1">
        <f t="shared" si="234"/>
        <v>-2.3866186208366669E-3</v>
      </c>
      <c r="Y1133" s="1">
        <f t="shared" si="235"/>
        <v>2.244926725812757E-2</v>
      </c>
      <c r="Z1133" s="1">
        <f t="shared" si="236"/>
        <v>0</v>
      </c>
      <c r="AA1133" s="24">
        <f t="shared" si="237"/>
        <v>-6.1767345227666803E-3</v>
      </c>
    </row>
    <row r="1134" spans="1:27" x14ac:dyDescent="0.2">
      <c r="A1134" s="18">
        <v>43668</v>
      </c>
      <c r="B1134" s="1">
        <v>205.33042907714841</v>
      </c>
      <c r="C1134" s="2">
        <v>137.12811279296881</v>
      </c>
      <c r="D1134" s="2">
        <v>1985.630004882812</v>
      </c>
      <c r="E1134" s="2">
        <v>1138.069946289062</v>
      </c>
      <c r="F1134" s="2">
        <v>202.32000732421881</v>
      </c>
      <c r="G1134" s="2">
        <v>310.6199951171875</v>
      </c>
      <c r="H1134" s="2">
        <v>170.92216491699219</v>
      </c>
      <c r="I1134" s="2">
        <v>139.23219299316409</v>
      </c>
      <c r="J1134" s="2">
        <v>174.08000183105469</v>
      </c>
      <c r="K1134" s="2">
        <v>1525.699951171875</v>
      </c>
      <c r="L1134" s="2">
        <v>9900.767578125</v>
      </c>
      <c r="M1134" s="2">
        <v>2.0250000953674321</v>
      </c>
      <c r="N1134" s="3">
        <v>2985.030029296875</v>
      </c>
      <c r="O1134" s="1">
        <f t="shared" si="225"/>
        <v>2.285405678225727E-2</v>
      </c>
      <c r="P1134" s="1">
        <f t="shared" si="226"/>
        <v>1.3248360303445894E-2</v>
      </c>
      <c r="Q1134" s="1">
        <f t="shared" si="227"/>
        <v>1.0745619867289058E-2</v>
      </c>
      <c r="R1134" s="1">
        <f t="shared" si="228"/>
        <v>7.0524474606699084E-3</v>
      </c>
      <c r="S1134" s="1">
        <f t="shared" si="229"/>
        <v>1.9963736144798849E-2</v>
      </c>
      <c r="T1134" s="1">
        <f t="shared" si="230"/>
        <v>-1.4217743254680726E-2</v>
      </c>
      <c r="U1134" s="1">
        <f t="shared" si="231"/>
        <v>1.7098133348296907E-2</v>
      </c>
      <c r="V1134" s="1">
        <f t="shared" si="232"/>
        <v>7.8149186571851992E-3</v>
      </c>
      <c r="W1134" s="1">
        <f t="shared" si="233"/>
        <v>-2.8715930830802705E-4</v>
      </c>
      <c r="X1134" s="1">
        <f t="shared" si="234"/>
        <v>1.3888823541722939E-2</v>
      </c>
      <c r="Y1134" s="1">
        <f t="shared" si="235"/>
        <v>-8.0464459327248106E-2</v>
      </c>
      <c r="Z1134" s="1">
        <f t="shared" si="236"/>
        <v>5.9612935196813321E-3</v>
      </c>
      <c r="AA1134" s="24">
        <f t="shared" si="237"/>
        <v>2.828694915066654E-3</v>
      </c>
    </row>
    <row r="1135" spans="1:27" x14ac:dyDescent="0.2">
      <c r="A1135" s="18">
        <v>43669</v>
      </c>
      <c r="B1135" s="1">
        <v>206.9356384277344</v>
      </c>
      <c r="C1135" s="2">
        <v>137.98004150390619</v>
      </c>
      <c r="D1135" s="2">
        <v>1994.489990234375</v>
      </c>
      <c r="E1135" s="2">
        <v>1146.2099609375</v>
      </c>
      <c r="F1135" s="2">
        <v>202.36000061035159</v>
      </c>
      <c r="G1135" s="2">
        <v>307.29998779296881</v>
      </c>
      <c r="H1135" s="2">
        <v>175.2520751953125</v>
      </c>
      <c r="I1135" s="2">
        <v>139.33122253417969</v>
      </c>
      <c r="J1135" s="2">
        <v>175.24000549316409</v>
      </c>
      <c r="K1135" s="2">
        <v>1515.099975585938</v>
      </c>
      <c r="L1135" s="2">
        <v>9811.92578125</v>
      </c>
      <c r="M1135" s="2">
        <v>2.032999992370605</v>
      </c>
      <c r="N1135" s="3">
        <v>3005.469970703125</v>
      </c>
      <c r="O1135" s="1">
        <f t="shared" si="225"/>
        <v>7.8176885803071805E-3</v>
      </c>
      <c r="P1135" s="1">
        <f t="shared" si="226"/>
        <v>6.212648111212582E-3</v>
      </c>
      <c r="Q1135" s="1">
        <f t="shared" si="227"/>
        <v>4.4620525121878973E-3</v>
      </c>
      <c r="R1135" s="1">
        <f t="shared" si="228"/>
        <v>7.1524730751220122E-3</v>
      </c>
      <c r="S1135" s="1">
        <f t="shared" si="229"/>
        <v>1.9767341184739884E-4</v>
      </c>
      <c r="T1135" s="1">
        <f t="shared" si="230"/>
        <v>-1.0688324565088503E-2</v>
      </c>
      <c r="U1135" s="1">
        <f t="shared" si="231"/>
        <v>2.5332643548150235E-2</v>
      </c>
      <c r="V1135" s="1">
        <f t="shared" si="232"/>
        <v>7.1125462356591562E-4</v>
      </c>
      <c r="W1135" s="1">
        <f t="shared" si="233"/>
        <v>6.6636239080188897E-3</v>
      </c>
      <c r="X1135" s="1">
        <f t="shared" si="234"/>
        <v>-6.9476148162653795E-3</v>
      </c>
      <c r="Y1135" s="1">
        <f t="shared" si="235"/>
        <v>-8.9732231540602392E-3</v>
      </c>
      <c r="Z1135" s="1">
        <f t="shared" si="236"/>
        <v>3.950566235267905E-3</v>
      </c>
      <c r="AA1135" s="24">
        <f t="shared" si="237"/>
        <v>6.8474826737554562E-3</v>
      </c>
    </row>
    <row r="1136" spans="1:27" x14ac:dyDescent="0.2">
      <c r="A1136" s="18">
        <v>43670</v>
      </c>
      <c r="B1136" s="1">
        <v>206.7672119140625</v>
      </c>
      <c r="C1136" s="2">
        <v>139.39659118652341</v>
      </c>
      <c r="D1136" s="2">
        <v>2000.81005859375</v>
      </c>
      <c r="E1136" s="2">
        <v>1137.81005859375</v>
      </c>
      <c r="F1136" s="2">
        <v>204.6600036621094</v>
      </c>
      <c r="G1136" s="2">
        <v>317.94000244140619</v>
      </c>
      <c r="H1136" s="2">
        <v>178.2451171875</v>
      </c>
      <c r="I1136" s="2">
        <v>141.92628479003909</v>
      </c>
      <c r="J1136" s="2">
        <v>173.3399963378906</v>
      </c>
      <c r="K1136" s="2">
        <v>1535</v>
      </c>
      <c r="L1136" s="2">
        <v>9911.841796875</v>
      </c>
      <c r="M1136" s="2">
        <v>2.0399999618530269</v>
      </c>
      <c r="N1136" s="3">
        <v>3019.56005859375</v>
      </c>
      <c r="O1136" s="1">
        <f t="shared" si="225"/>
        <v>-8.1390772006006973E-4</v>
      </c>
      <c r="P1136" s="1">
        <f t="shared" si="226"/>
        <v>1.0266337559965866E-2</v>
      </c>
      <c r="Q1136" s="1">
        <f t="shared" si="227"/>
        <v>3.1687641403665978E-3</v>
      </c>
      <c r="R1136" s="1">
        <f t="shared" si="228"/>
        <v>-7.3284150635714029E-3</v>
      </c>
      <c r="S1136" s="1">
        <f t="shared" si="229"/>
        <v>1.1365897632044986E-2</v>
      </c>
      <c r="T1136" s="1">
        <f t="shared" si="230"/>
        <v>3.4624194829469657E-2</v>
      </c>
      <c r="U1136" s="1">
        <f t="shared" si="231"/>
        <v>1.7078496724514336E-2</v>
      </c>
      <c r="V1136" s="1">
        <f t="shared" si="232"/>
        <v>1.8625130883516139E-2</v>
      </c>
      <c r="W1136" s="1">
        <f t="shared" si="233"/>
        <v>-1.0842325357879656E-2</v>
      </c>
      <c r="X1136" s="1">
        <f t="shared" si="234"/>
        <v>1.3134462896658761E-2</v>
      </c>
      <c r="Y1136" s="1">
        <f t="shared" si="235"/>
        <v>1.0183119792440021E-2</v>
      </c>
      <c r="Z1136" s="1">
        <f t="shared" si="236"/>
        <v>3.4431724095873584E-3</v>
      </c>
      <c r="AA1136" s="24">
        <f t="shared" si="237"/>
        <v>4.688147952890187E-3</v>
      </c>
    </row>
    <row r="1137" spans="1:27" x14ac:dyDescent="0.2">
      <c r="A1137" s="18">
        <v>43671</v>
      </c>
      <c r="B1137" s="1">
        <v>205.13226318359381</v>
      </c>
      <c r="C1137" s="2">
        <v>138.87158203125</v>
      </c>
      <c r="D1137" s="2">
        <v>1973.819946289062</v>
      </c>
      <c r="E1137" s="2">
        <v>1132.119995117188</v>
      </c>
      <c r="F1137" s="2">
        <v>200.71000671386719</v>
      </c>
      <c r="G1137" s="2">
        <v>326.45999145507812</v>
      </c>
      <c r="H1137" s="2">
        <v>172.97737121582031</v>
      </c>
      <c r="I1137" s="2">
        <v>140.51979064941409</v>
      </c>
      <c r="J1137" s="2">
        <v>169.55999755859381</v>
      </c>
      <c r="K1137" s="2">
        <v>1530.400024414062</v>
      </c>
      <c r="L1137" s="2">
        <v>9870.3037109375</v>
      </c>
      <c r="M1137" s="2">
        <v>2.059999942779541</v>
      </c>
      <c r="N1137" s="3">
        <v>3003.669921875</v>
      </c>
      <c r="O1137" s="1">
        <f t="shared" si="225"/>
        <v>-7.9071953204467027E-3</v>
      </c>
      <c r="P1137" s="1">
        <f t="shared" si="226"/>
        <v>-3.7662983779201964E-3</v>
      </c>
      <c r="Q1137" s="1">
        <f t="shared" si="227"/>
        <v>-1.3489592472189837E-2</v>
      </c>
      <c r="R1137" s="1">
        <f t="shared" si="228"/>
        <v>-5.0008904681283495E-3</v>
      </c>
      <c r="S1137" s="1">
        <f t="shared" si="229"/>
        <v>-1.9300287684757444E-2</v>
      </c>
      <c r="T1137" s="1">
        <f t="shared" si="230"/>
        <v>2.6797474203461125E-2</v>
      </c>
      <c r="U1137" s="1">
        <f t="shared" si="231"/>
        <v>-2.9553381628616648E-2</v>
      </c>
      <c r="V1137" s="1">
        <f t="shared" si="232"/>
        <v>-9.9100328223606926E-3</v>
      </c>
      <c r="W1137" s="1">
        <f t="shared" si="233"/>
        <v>-2.1806847001014429E-2</v>
      </c>
      <c r="X1137" s="1">
        <f t="shared" si="234"/>
        <v>-2.996726766083313E-3</v>
      </c>
      <c r="Y1137" s="1">
        <f t="shared" si="235"/>
        <v>-4.1907535237897253E-3</v>
      </c>
      <c r="Z1137" s="1">
        <f t="shared" si="236"/>
        <v>9.8039124022077928E-3</v>
      </c>
      <c r="AA1137" s="24">
        <f t="shared" si="237"/>
        <v>-5.2624012804535214E-3</v>
      </c>
    </row>
    <row r="1138" spans="1:27" x14ac:dyDescent="0.2">
      <c r="A1138" s="18">
        <v>43672</v>
      </c>
      <c r="B1138" s="1">
        <v>205.84568786621091</v>
      </c>
      <c r="C1138" s="2">
        <v>140.01075744628909</v>
      </c>
      <c r="D1138" s="2">
        <v>1943.050048828125</v>
      </c>
      <c r="E1138" s="2">
        <v>1250.410034179688</v>
      </c>
      <c r="F1138" s="2">
        <v>199.75</v>
      </c>
      <c r="G1138" s="2">
        <v>335.77999877929688</v>
      </c>
      <c r="H1138" s="2">
        <v>174.66346740722659</v>
      </c>
      <c r="I1138" s="2">
        <v>143.67942810058591</v>
      </c>
      <c r="J1138" s="2">
        <v>166.83000183105469</v>
      </c>
      <c r="K1138" s="2">
        <v>1527.5</v>
      </c>
      <c r="L1138" s="2">
        <v>9477.677734375</v>
      </c>
      <c r="M1138" s="2">
        <v>2.062999963760376</v>
      </c>
      <c r="N1138" s="3">
        <v>3025.860107421875</v>
      </c>
      <c r="O1138" s="1">
        <f t="shared" si="225"/>
        <v>3.4778765248575372E-3</v>
      </c>
      <c r="P1138" s="1">
        <f t="shared" si="226"/>
        <v>8.2030851695975571E-3</v>
      </c>
      <c r="Q1138" s="1">
        <f t="shared" si="227"/>
        <v>-1.5589009280601807E-2</v>
      </c>
      <c r="R1138" s="1">
        <f t="shared" si="228"/>
        <v>0.10448542519581205</v>
      </c>
      <c r="S1138" s="1">
        <f t="shared" si="229"/>
        <v>-4.7830535686034237E-3</v>
      </c>
      <c r="T1138" s="1">
        <f t="shared" si="230"/>
        <v>2.854869683319583E-2</v>
      </c>
      <c r="U1138" s="1">
        <f t="shared" si="231"/>
        <v>9.7474957536647366E-3</v>
      </c>
      <c r="V1138" s="1">
        <f t="shared" si="232"/>
        <v>2.2485355525862394E-2</v>
      </c>
      <c r="W1138" s="1">
        <f t="shared" si="233"/>
        <v>-1.6100470434341263E-2</v>
      </c>
      <c r="X1138" s="1">
        <f t="shared" si="234"/>
        <v>-1.8949453527173921E-3</v>
      </c>
      <c r="Y1138" s="1">
        <f t="shared" si="235"/>
        <v>-3.9778510171619375E-2</v>
      </c>
      <c r="Z1138" s="1">
        <f t="shared" si="236"/>
        <v>1.4563209049351933E-3</v>
      </c>
      <c r="AA1138" s="24">
        <f t="shared" si="237"/>
        <v>7.3876910992347611E-3</v>
      </c>
    </row>
    <row r="1139" spans="1:27" x14ac:dyDescent="0.2">
      <c r="A1139" s="18">
        <v>43675</v>
      </c>
      <c r="B1139" s="1">
        <v>207.76799011230469</v>
      </c>
      <c r="C1139" s="2">
        <v>139.70367431640619</v>
      </c>
      <c r="D1139" s="2">
        <v>1912.449951171875</v>
      </c>
      <c r="E1139" s="2">
        <v>1239.410034179688</v>
      </c>
      <c r="F1139" s="2">
        <v>195.94000244140619</v>
      </c>
      <c r="G1139" s="2">
        <v>332.70001220703119</v>
      </c>
      <c r="H1139" s="2">
        <v>174.4140319824219</v>
      </c>
      <c r="I1139" s="2">
        <v>144.76898193359381</v>
      </c>
      <c r="J1139" s="2">
        <v>166.22999572753909</v>
      </c>
      <c r="K1139" s="2">
        <v>1550.300048828125</v>
      </c>
      <c r="L1139" s="2">
        <v>9607.423828125</v>
      </c>
      <c r="M1139" s="2">
        <v>2.0499999523162842</v>
      </c>
      <c r="N1139" s="3">
        <v>3020.969970703125</v>
      </c>
      <c r="O1139" s="1">
        <f t="shared" si="225"/>
        <v>9.3385597047006552E-3</v>
      </c>
      <c r="P1139" s="1">
        <f t="shared" si="226"/>
        <v>-2.1932823983236149E-3</v>
      </c>
      <c r="Q1139" s="1">
        <f t="shared" si="227"/>
        <v>-1.5748486599563072E-2</v>
      </c>
      <c r="R1139" s="1">
        <f t="shared" si="228"/>
        <v>-8.7971143059615287E-3</v>
      </c>
      <c r="S1139" s="1">
        <f t="shared" si="229"/>
        <v>-1.9073830080569731E-2</v>
      </c>
      <c r="T1139" s="1">
        <f t="shared" si="230"/>
        <v>-9.1726326269067071E-3</v>
      </c>
      <c r="U1139" s="1">
        <f t="shared" si="231"/>
        <v>-1.4280915666419203E-3</v>
      </c>
      <c r="V1139" s="1">
        <f t="shared" si="232"/>
        <v>7.5832277968501671E-3</v>
      </c>
      <c r="W1139" s="1">
        <f t="shared" si="233"/>
        <v>-3.5965119998212502E-3</v>
      </c>
      <c r="X1139" s="1">
        <f t="shared" si="234"/>
        <v>1.4926382211538414E-2</v>
      </c>
      <c r="Y1139" s="1">
        <f t="shared" si="235"/>
        <v>1.3689650290536814E-2</v>
      </c>
      <c r="Z1139" s="1">
        <f t="shared" si="236"/>
        <v>-6.301508324021321E-3</v>
      </c>
      <c r="AA1139" s="24">
        <f t="shared" si="237"/>
        <v>-1.6161146071345112E-3</v>
      </c>
    </row>
    <row r="1140" spans="1:27" x14ac:dyDescent="0.2">
      <c r="A1140" s="18">
        <v>43676</v>
      </c>
      <c r="B1140" s="1">
        <v>206.8761901855469</v>
      </c>
      <c r="C1140" s="2">
        <v>139.03007507324219</v>
      </c>
      <c r="D1140" s="2">
        <v>1898.530029296875</v>
      </c>
      <c r="E1140" s="2">
        <v>1225.140014648438</v>
      </c>
      <c r="F1140" s="2">
        <v>197.03999328613281</v>
      </c>
      <c r="G1140" s="2">
        <v>325.92999267578119</v>
      </c>
      <c r="H1140" s="2">
        <v>175.0425720214844</v>
      </c>
      <c r="I1140" s="2">
        <v>131.53611755371091</v>
      </c>
      <c r="J1140" s="2">
        <v>169.53999328613281</v>
      </c>
      <c r="K1140" s="2">
        <v>1503.900024414062</v>
      </c>
      <c r="L1140" s="2">
        <v>10085.6279296875</v>
      </c>
      <c r="M1140" s="2">
        <v>2.0399999618530269</v>
      </c>
      <c r="N1140" s="3">
        <v>3013.179931640625</v>
      </c>
      <c r="O1140" s="1">
        <f t="shared" si="225"/>
        <v>-4.2922874032508274E-3</v>
      </c>
      <c r="P1140" s="1">
        <f t="shared" si="226"/>
        <v>-4.8216286827102994E-3</v>
      </c>
      <c r="Q1140" s="1">
        <f t="shared" si="227"/>
        <v>-7.2785809984049488E-3</v>
      </c>
      <c r="R1140" s="1">
        <f t="shared" si="228"/>
        <v>-1.1513558175035077E-2</v>
      </c>
      <c r="S1140" s="1">
        <f t="shared" si="229"/>
        <v>5.6139166633701887E-3</v>
      </c>
      <c r="T1140" s="1">
        <f t="shared" si="230"/>
        <v>-2.0348720417350585E-2</v>
      </c>
      <c r="U1140" s="1">
        <f t="shared" si="231"/>
        <v>3.6037240348061328E-3</v>
      </c>
      <c r="V1140" s="1">
        <f t="shared" si="232"/>
        <v>-9.1406765476549912E-2</v>
      </c>
      <c r="W1140" s="1">
        <f t="shared" si="233"/>
        <v>1.9912155709965962E-2</v>
      </c>
      <c r="X1140" s="1">
        <f t="shared" si="234"/>
        <v>-2.9929705832839826E-2</v>
      </c>
      <c r="Y1140" s="1">
        <f t="shared" si="235"/>
        <v>4.9774435906803083E-2</v>
      </c>
      <c r="Z1140" s="1">
        <f t="shared" si="236"/>
        <v>-4.878044241883206E-3</v>
      </c>
      <c r="AA1140" s="24">
        <f t="shared" si="237"/>
        <v>-2.5786549148275606E-3</v>
      </c>
    </row>
    <row r="1141" spans="1:27" x14ac:dyDescent="0.2">
      <c r="A1141" s="18">
        <v>43677</v>
      </c>
      <c r="B1141" s="1">
        <v>211.09736633300781</v>
      </c>
      <c r="C1141" s="2">
        <v>134.98844909667969</v>
      </c>
      <c r="D1141" s="2">
        <v>1866.780029296875</v>
      </c>
      <c r="E1141" s="2">
        <v>1216.680053710938</v>
      </c>
      <c r="F1141" s="2">
        <v>194.22999572753909</v>
      </c>
      <c r="G1141" s="2">
        <v>322.989990234375</v>
      </c>
      <c r="H1141" s="2">
        <v>168.32818603515619</v>
      </c>
      <c r="I1141" s="2">
        <v>132.23936462402341</v>
      </c>
      <c r="J1141" s="2">
        <v>166.6199951171875</v>
      </c>
      <c r="K1141" s="2">
        <v>1519.199951171875</v>
      </c>
      <c r="L1141" s="2">
        <v>10399.6689453125</v>
      </c>
      <c r="M1141" s="2">
        <v>2.029999971389771</v>
      </c>
      <c r="N1141" s="3">
        <v>2980.3798828125</v>
      </c>
      <c r="O1141" s="1">
        <f t="shared" si="225"/>
        <v>2.0404359456131393E-2</v>
      </c>
      <c r="P1141" s="1">
        <f t="shared" si="226"/>
        <v>-2.9070156039499695E-2</v>
      </c>
      <c r="Q1141" s="1">
        <f t="shared" si="227"/>
        <v>-1.6723464738537031E-2</v>
      </c>
      <c r="R1141" s="1">
        <f t="shared" si="228"/>
        <v>-6.9053013013599118E-3</v>
      </c>
      <c r="S1141" s="1">
        <f t="shared" si="229"/>
        <v>-1.4261051838918681E-2</v>
      </c>
      <c r="T1141" s="1">
        <f t="shared" si="230"/>
        <v>-9.0203494844697252E-3</v>
      </c>
      <c r="U1141" s="1">
        <f t="shared" si="231"/>
        <v>-3.8358588478145217E-2</v>
      </c>
      <c r="V1141" s="1">
        <f t="shared" si="232"/>
        <v>5.3464180286857399E-3</v>
      </c>
      <c r="W1141" s="1">
        <f t="shared" si="233"/>
        <v>-1.722306408268659E-2</v>
      </c>
      <c r="X1141" s="1">
        <f t="shared" si="234"/>
        <v>1.0173499906533934E-2</v>
      </c>
      <c r="Y1141" s="1">
        <f t="shared" si="235"/>
        <v>3.1137477786643997E-2</v>
      </c>
      <c r="Z1141" s="1">
        <f t="shared" si="236"/>
        <v>-4.9019562011033413E-3</v>
      </c>
      <c r="AA1141" s="24">
        <f t="shared" si="237"/>
        <v>-1.0885526112695776E-2</v>
      </c>
    </row>
    <row r="1142" spans="1:27" x14ac:dyDescent="0.2">
      <c r="A1142" s="18">
        <v>43678</v>
      </c>
      <c r="B1142" s="1">
        <v>206.52937316894531</v>
      </c>
      <c r="C1142" s="2">
        <v>136.7615966796875</v>
      </c>
      <c r="D1142" s="2">
        <v>1855.319946289062</v>
      </c>
      <c r="E1142" s="2">
        <v>1209.010009765625</v>
      </c>
      <c r="F1142" s="2">
        <v>192.72999572753909</v>
      </c>
      <c r="G1142" s="2">
        <v>319.5</v>
      </c>
      <c r="H1142" s="2">
        <v>164.5370178222656</v>
      </c>
      <c r="I1142" s="2">
        <v>128.30712890625</v>
      </c>
      <c r="J1142" s="2">
        <v>179.28999328613281</v>
      </c>
      <c r="K1142" s="2">
        <v>1409.099975585938</v>
      </c>
      <c r="L1142" s="2">
        <v>10518.1748046875</v>
      </c>
      <c r="M1142" s="2">
        <v>2.029999971389771</v>
      </c>
      <c r="N1142" s="3">
        <v>2953.56005859375</v>
      </c>
      <c r="O1142" s="1">
        <f t="shared" si="225"/>
        <v>-2.1639271220733503E-2</v>
      </c>
      <c r="P1142" s="1">
        <f t="shared" si="226"/>
        <v>1.3135550448008182E-2</v>
      </c>
      <c r="Q1142" s="1">
        <f t="shared" si="227"/>
        <v>-6.138957363996167E-3</v>
      </c>
      <c r="R1142" s="1">
        <f t="shared" si="228"/>
        <v>-6.30407634440866E-3</v>
      </c>
      <c r="S1142" s="1">
        <f t="shared" si="229"/>
        <v>-7.7228030324634211E-3</v>
      </c>
      <c r="T1142" s="1">
        <f t="shared" si="230"/>
        <v>-1.0805258181043054E-2</v>
      </c>
      <c r="U1142" s="1">
        <f t="shared" si="231"/>
        <v>-2.2522480056303751E-2</v>
      </c>
      <c r="V1142" s="1">
        <f t="shared" si="232"/>
        <v>-2.9735742673547727E-2</v>
      </c>
      <c r="W1142" s="1">
        <f t="shared" si="233"/>
        <v>7.6041282800628052E-2</v>
      </c>
      <c r="X1142" s="1">
        <f t="shared" si="234"/>
        <v>-7.2472340129427049E-2</v>
      </c>
      <c r="Y1142" s="1">
        <f t="shared" si="235"/>
        <v>1.1395156903375669E-2</v>
      </c>
      <c r="Z1142" s="1">
        <f t="shared" si="236"/>
        <v>0</v>
      </c>
      <c r="AA1142" s="24">
        <f t="shared" si="237"/>
        <v>-8.9987938696730607E-3</v>
      </c>
    </row>
    <row r="1143" spans="1:27" x14ac:dyDescent="0.2">
      <c r="A1143" s="18">
        <v>43679</v>
      </c>
      <c r="B1143" s="1">
        <v>202.15960693359381</v>
      </c>
      <c r="C1143" s="2">
        <v>135.61250305175781</v>
      </c>
      <c r="D1143" s="2">
        <v>1823.239990234375</v>
      </c>
      <c r="E1143" s="2">
        <v>1193.989990234375</v>
      </c>
      <c r="F1143" s="2">
        <v>189.02000427246091</v>
      </c>
      <c r="G1143" s="2">
        <v>318.82998657226562</v>
      </c>
      <c r="H1143" s="2">
        <v>160.815673828125</v>
      </c>
      <c r="I1143" s="2">
        <v>125.9299850463867</v>
      </c>
      <c r="J1143" s="2">
        <v>178.38999938964841</v>
      </c>
      <c r="K1143" s="2">
        <v>1399</v>
      </c>
      <c r="L1143" s="2">
        <v>10821.7265625</v>
      </c>
      <c r="M1143" s="2">
        <v>2</v>
      </c>
      <c r="N1143" s="3">
        <v>2932.050048828125</v>
      </c>
      <c r="O1143" s="1">
        <f t="shared" si="225"/>
        <v>-2.1158085982166508E-2</v>
      </c>
      <c r="P1143" s="1">
        <f t="shared" si="226"/>
        <v>-8.4021659283564087E-3</v>
      </c>
      <c r="Q1143" s="1">
        <f t="shared" si="227"/>
        <v>-1.7290794570959056E-2</v>
      </c>
      <c r="R1143" s="1">
        <f t="shared" si="228"/>
        <v>-1.242340378485518E-2</v>
      </c>
      <c r="S1143" s="1">
        <f t="shared" si="229"/>
        <v>-1.9249683688692509E-2</v>
      </c>
      <c r="T1143" s="1">
        <f t="shared" si="230"/>
        <v>-2.0970686314064624E-3</v>
      </c>
      <c r="U1143" s="1">
        <f t="shared" si="231"/>
        <v>-2.261706236927441E-2</v>
      </c>
      <c r="V1143" s="1">
        <f t="shared" si="232"/>
        <v>-1.8526981938783771E-2</v>
      </c>
      <c r="W1143" s="1">
        <f t="shared" si="233"/>
        <v>-5.0197664687737786E-3</v>
      </c>
      <c r="X1143" s="1">
        <f t="shared" si="234"/>
        <v>-7.1676784904762814E-3</v>
      </c>
      <c r="Y1143" s="1">
        <f t="shared" si="235"/>
        <v>2.8859736926716506E-2</v>
      </c>
      <c r="Z1143" s="1">
        <f t="shared" si="236"/>
        <v>-1.4778311237724995E-2</v>
      </c>
      <c r="AA1143" s="24">
        <f t="shared" si="237"/>
        <v>-7.2827399270378734E-3</v>
      </c>
    </row>
    <row r="1144" spans="1:27" x14ac:dyDescent="0.2">
      <c r="A1144" s="18">
        <v>43682</v>
      </c>
      <c r="B1144" s="1">
        <v>191.57698059082031</v>
      </c>
      <c r="C1144" s="2">
        <v>130.96662902832031</v>
      </c>
      <c r="D1144" s="2">
        <v>1765.130004882812</v>
      </c>
      <c r="E1144" s="2">
        <v>1152.319946289062</v>
      </c>
      <c r="F1144" s="2">
        <v>181.72999572753909</v>
      </c>
      <c r="G1144" s="2">
        <v>307.6300048828125</v>
      </c>
      <c r="H1144" s="2">
        <v>150.43983459472659</v>
      </c>
      <c r="I1144" s="2">
        <v>122.36424255371089</v>
      </c>
      <c r="J1144" s="2">
        <v>175.55999755859381</v>
      </c>
      <c r="K1144" s="2">
        <v>1411.099975585938</v>
      </c>
      <c r="L1144" s="2">
        <v>11478.1689453125</v>
      </c>
      <c r="M1144" s="2">
        <v>1.952999949455261</v>
      </c>
      <c r="N1144" s="3">
        <v>2844.739990234375</v>
      </c>
      <c r="O1144" s="1">
        <f t="shared" si="225"/>
        <v>-5.2347877517637476E-2</v>
      </c>
      <c r="P1144" s="1">
        <f t="shared" si="226"/>
        <v>-3.4258449028585214E-2</v>
      </c>
      <c r="Q1144" s="1">
        <f t="shared" si="227"/>
        <v>-3.1871824698235685E-2</v>
      </c>
      <c r="R1144" s="1">
        <f t="shared" si="228"/>
        <v>-3.4899826871357065E-2</v>
      </c>
      <c r="S1144" s="1">
        <f t="shared" si="229"/>
        <v>-3.8567391705344067E-2</v>
      </c>
      <c r="T1144" s="1">
        <f t="shared" si="230"/>
        <v>-3.5128382401742986E-2</v>
      </c>
      <c r="U1144" s="1">
        <f t="shared" si="231"/>
        <v>-6.4520074358472068E-2</v>
      </c>
      <c r="V1144" s="1">
        <f t="shared" si="232"/>
        <v>-2.831527766292008E-2</v>
      </c>
      <c r="W1144" s="1">
        <f t="shared" si="233"/>
        <v>-1.5864128262443544E-2</v>
      </c>
      <c r="X1144" s="1">
        <f t="shared" si="234"/>
        <v>8.6490175739371011E-3</v>
      </c>
      <c r="Y1144" s="1">
        <f t="shared" si="235"/>
        <v>6.0659671912912438E-2</v>
      </c>
      <c r="Z1144" s="1">
        <f t="shared" si="236"/>
        <v>-2.3500025272369496E-2</v>
      </c>
      <c r="AA1144" s="24">
        <f t="shared" si="237"/>
        <v>-2.97778200029859E-2</v>
      </c>
    </row>
    <row r="1145" spans="1:27" x14ac:dyDescent="0.2">
      <c r="A1145" s="18">
        <v>43683</v>
      </c>
      <c r="B1145" s="1">
        <v>195.20361328125</v>
      </c>
      <c r="C1145" s="2">
        <v>133.4233093261719</v>
      </c>
      <c r="D1145" s="2">
        <v>1787.829956054688</v>
      </c>
      <c r="E1145" s="2">
        <v>1169.949951171875</v>
      </c>
      <c r="F1145" s="2">
        <v>184.50999450683591</v>
      </c>
      <c r="G1145" s="2">
        <v>310.10000610351562</v>
      </c>
      <c r="H1145" s="2">
        <v>151.9962158203125</v>
      </c>
      <c r="I1145" s="2">
        <v>123.146728515625</v>
      </c>
      <c r="J1145" s="2">
        <v>176.94000244140619</v>
      </c>
      <c r="K1145" s="2">
        <v>1431.800048828125</v>
      </c>
      <c r="L1145" s="2">
        <v>11941.96875</v>
      </c>
      <c r="M1145" s="2">
        <v>1.995000004768372</v>
      </c>
      <c r="N1145" s="3">
        <v>2881.77001953125</v>
      </c>
      <c r="O1145" s="1">
        <f t="shared" si="225"/>
        <v>1.8930419924383379E-2</v>
      </c>
      <c r="P1145" s="1">
        <f t="shared" si="226"/>
        <v>1.875806314996753E-2</v>
      </c>
      <c r="Q1145" s="1">
        <f t="shared" si="227"/>
        <v>1.2860214890167754E-2</v>
      </c>
      <c r="R1145" s="1">
        <f t="shared" si="228"/>
        <v>1.5299574514516356E-2</v>
      </c>
      <c r="S1145" s="1">
        <f t="shared" si="229"/>
        <v>1.5297412890851403E-2</v>
      </c>
      <c r="T1145" s="1">
        <f t="shared" si="230"/>
        <v>8.0291297386418936E-3</v>
      </c>
      <c r="U1145" s="1">
        <f t="shared" si="231"/>
        <v>1.0345539329916775E-2</v>
      </c>
      <c r="V1145" s="1">
        <f t="shared" si="232"/>
        <v>6.3947272960125368E-3</v>
      </c>
      <c r="W1145" s="1">
        <f t="shared" si="233"/>
        <v>7.8605884142359805E-3</v>
      </c>
      <c r="X1145" s="1">
        <f t="shared" si="234"/>
        <v>1.4669459003846752E-2</v>
      </c>
      <c r="Y1145" s="1">
        <f t="shared" si="235"/>
        <v>4.0407124768529146E-2</v>
      </c>
      <c r="Z1145" s="1">
        <f t="shared" si="236"/>
        <v>2.1505405222783436E-2</v>
      </c>
      <c r="AA1145" s="24">
        <f t="shared" si="237"/>
        <v>1.3017017169932643E-2</v>
      </c>
    </row>
    <row r="1146" spans="1:27" x14ac:dyDescent="0.2">
      <c r="A1146" s="18">
        <v>43684</v>
      </c>
      <c r="B1146" s="1">
        <v>197.2250061035156</v>
      </c>
      <c r="C1146" s="2">
        <v>134.00773620605469</v>
      </c>
      <c r="D1146" s="2">
        <v>1793.400024414062</v>
      </c>
      <c r="E1146" s="2">
        <v>1173.989990234375</v>
      </c>
      <c r="F1146" s="2">
        <v>185.1499938964844</v>
      </c>
      <c r="G1146" s="2">
        <v>304.29000854492188</v>
      </c>
      <c r="H1146" s="2">
        <v>153.53263854980469</v>
      </c>
      <c r="I1146" s="2">
        <v>124.89987945556641</v>
      </c>
      <c r="J1146" s="2">
        <v>175.6499938964844</v>
      </c>
      <c r="K1146" s="2">
        <v>1405.099975585938</v>
      </c>
      <c r="L1146" s="2">
        <v>11966.4072265625</v>
      </c>
      <c r="M1146" s="2">
        <v>1.968000054359436</v>
      </c>
      <c r="N1146" s="3">
        <v>2883.97998046875</v>
      </c>
      <c r="O1146" s="1">
        <f t="shared" si="225"/>
        <v>1.0355304332165138E-2</v>
      </c>
      <c r="P1146" s="1">
        <f t="shared" si="226"/>
        <v>4.3802457219379587E-3</v>
      </c>
      <c r="Q1146" s="1">
        <f t="shared" si="227"/>
        <v>3.1155470577670652E-3</v>
      </c>
      <c r="R1146" s="1">
        <f t="shared" si="228"/>
        <v>3.4531725553330617E-3</v>
      </c>
      <c r="S1146" s="1">
        <f t="shared" si="229"/>
        <v>3.4686434811246336E-3</v>
      </c>
      <c r="T1146" s="1">
        <f t="shared" si="230"/>
        <v>-1.8735883406123754E-2</v>
      </c>
      <c r="U1146" s="1">
        <f t="shared" si="231"/>
        <v>1.0108295928291433E-2</v>
      </c>
      <c r="V1146" s="1">
        <f t="shared" si="232"/>
        <v>1.423627700933161E-2</v>
      </c>
      <c r="W1146" s="1">
        <f t="shared" si="233"/>
        <v>-7.290655177587535E-3</v>
      </c>
      <c r="X1146" s="1">
        <f t="shared" si="234"/>
        <v>-1.8647906363769229E-2</v>
      </c>
      <c r="Y1146" s="1">
        <f t="shared" si="235"/>
        <v>2.046436150864972E-3</v>
      </c>
      <c r="Z1146" s="1">
        <f t="shared" si="236"/>
        <v>-1.3533809696442023E-2</v>
      </c>
      <c r="AA1146" s="24">
        <f t="shared" si="237"/>
        <v>7.6687623319071641E-4</v>
      </c>
    </row>
    <row r="1147" spans="1:27" x14ac:dyDescent="0.2">
      <c r="A1147" s="18">
        <v>43685</v>
      </c>
      <c r="B1147" s="1">
        <v>201.5749816894531</v>
      </c>
      <c r="C1147" s="2">
        <v>137.58380126953119</v>
      </c>
      <c r="D1147" s="2">
        <v>1832.890014648438</v>
      </c>
      <c r="E1147" s="2">
        <v>1204.800048828125</v>
      </c>
      <c r="F1147" s="2">
        <v>190.1600036621094</v>
      </c>
      <c r="G1147" s="2">
        <v>315.89999389648438</v>
      </c>
      <c r="H1147" s="2">
        <v>157.8924865722656</v>
      </c>
      <c r="I1147" s="2">
        <v>125.41493225097661</v>
      </c>
      <c r="J1147" s="2">
        <v>182.94000244140619</v>
      </c>
      <c r="K1147" s="2">
        <v>1408.300048828125</v>
      </c>
      <c r="L1147" s="2">
        <v>11862.9365234375</v>
      </c>
      <c r="M1147" s="2">
        <v>1.970000028610229</v>
      </c>
      <c r="N1147" s="3">
        <v>2938.090087890625</v>
      </c>
      <c r="O1147" s="1">
        <f t="shared" si="225"/>
        <v>2.2055902909463576E-2</v>
      </c>
      <c r="P1147" s="1">
        <f t="shared" si="226"/>
        <v>2.6685512081017659E-2</v>
      </c>
      <c r="Q1147" s="1">
        <f t="shared" si="227"/>
        <v>2.2019621778068155E-2</v>
      </c>
      <c r="R1147" s="1">
        <f t="shared" si="228"/>
        <v>2.6243885254591648E-2</v>
      </c>
      <c r="S1147" s="1">
        <f t="shared" si="229"/>
        <v>2.7059194873244596E-2</v>
      </c>
      <c r="T1147" s="1">
        <f t="shared" si="230"/>
        <v>3.815434298050091E-2</v>
      </c>
      <c r="U1147" s="1">
        <f t="shared" si="231"/>
        <v>2.8396880713064787E-2</v>
      </c>
      <c r="V1147" s="1">
        <f t="shared" si="232"/>
        <v>4.1237253202748292E-3</v>
      </c>
      <c r="W1147" s="1">
        <f t="shared" si="233"/>
        <v>4.1503038987966034E-2</v>
      </c>
      <c r="X1147" s="1">
        <f t="shared" si="234"/>
        <v>2.2774701429004729E-3</v>
      </c>
      <c r="Y1147" s="1">
        <f t="shared" si="235"/>
        <v>-8.6467643266661121E-3</v>
      </c>
      <c r="Z1147" s="1">
        <f t="shared" si="236"/>
        <v>1.0162470505845622E-3</v>
      </c>
      <c r="AA1147" s="24">
        <f t="shared" si="237"/>
        <v>1.8762303409984193E-2</v>
      </c>
    </row>
    <row r="1148" spans="1:27" x14ac:dyDescent="0.2">
      <c r="A1148" s="18">
        <v>43686</v>
      </c>
      <c r="B1148" s="1">
        <v>199.91392517089841</v>
      </c>
      <c r="C1148" s="2">
        <v>136.4149169921875</v>
      </c>
      <c r="D1148" s="2">
        <v>1807.579956054688</v>
      </c>
      <c r="E1148" s="2">
        <v>1188.010009765625</v>
      </c>
      <c r="F1148" s="2">
        <v>187.8500061035156</v>
      </c>
      <c r="G1148" s="2">
        <v>308.92999267578119</v>
      </c>
      <c r="H1148" s="2">
        <v>153.82194519042969</v>
      </c>
      <c r="I1148" s="2">
        <v>126.28656005859381</v>
      </c>
      <c r="J1148" s="2">
        <v>182.97999572753909</v>
      </c>
      <c r="K1148" s="2">
        <v>1414.099975585938</v>
      </c>
      <c r="L1148" s="2">
        <v>11354.0244140625</v>
      </c>
      <c r="M1148" s="2">
        <v>1.950000047683716</v>
      </c>
      <c r="N1148" s="3">
        <v>2918.64990234375</v>
      </c>
      <c r="O1148" s="1">
        <f t="shared" si="225"/>
        <v>-8.2403902737975265E-3</v>
      </c>
      <c r="P1148" s="1">
        <f t="shared" si="226"/>
        <v>-8.4957986809348629E-3</v>
      </c>
      <c r="Q1148" s="1">
        <f t="shared" si="227"/>
        <v>-1.3808825620453047E-2</v>
      </c>
      <c r="R1148" s="1">
        <f t="shared" si="228"/>
        <v>-1.3935954832365094E-2</v>
      </c>
      <c r="S1148" s="1">
        <f t="shared" si="229"/>
        <v>-1.214765205147128E-2</v>
      </c>
      <c r="T1148" s="1">
        <f t="shared" si="230"/>
        <v>-2.2063948576672487E-2</v>
      </c>
      <c r="U1148" s="1">
        <f t="shared" si="231"/>
        <v>-2.5780462833947859E-2</v>
      </c>
      <c r="V1148" s="1">
        <f t="shared" si="232"/>
        <v>6.9499523858365109E-3</v>
      </c>
      <c r="W1148" s="1">
        <f t="shared" si="233"/>
        <v>2.1861422105162731E-4</v>
      </c>
      <c r="X1148" s="1">
        <f t="shared" si="234"/>
        <v>4.118388522843075E-3</v>
      </c>
      <c r="Y1148" s="1">
        <f t="shared" si="235"/>
        <v>-4.2899336801604404E-2</v>
      </c>
      <c r="Z1148" s="1">
        <f t="shared" si="236"/>
        <v>-1.015227443454525E-2</v>
      </c>
      <c r="AA1148" s="24">
        <f t="shared" si="237"/>
        <v>-6.6166063549235599E-3</v>
      </c>
    </row>
    <row r="1149" spans="1:27" x14ac:dyDescent="0.2">
      <c r="A1149" s="18">
        <v>43689</v>
      </c>
      <c r="B1149" s="1">
        <v>199.4066467285156</v>
      </c>
      <c r="C1149" s="2">
        <v>134.512939453125</v>
      </c>
      <c r="D1149" s="2">
        <v>1784.920043945312</v>
      </c>
      <c r="E1149" s="2">
        <v>1174.7099609375</v>
      </c>
      <c r="F1149" s="2">
        <v>185.3699951171875</v>
      </c>
      <c r="G1149" s="2">
        <v>310.82998657226562</v>
      </c>
      <c r="H1149" s="2">
        <v>151.0982971191406</v>
      </c>
      <c r="I1149" s="2">
        <v>124.6027374267578</v>
      </c>
      <c r="J1149" s="2">
        <v>179.8399963378906</v>
      </c>
      <c r="K1149" s="2">
        <v>1428.900024414062</v>
      </c>
      <c r="L1149" s="2">
        <v>10895.830078125</v>
      </c>
      <c r="M1149" s="2">
        <v>1.9279999732971189</v>
      </c>
      <c r="N1149" s="3">
        <v>2882.699951171875</v>
      </c>
      <c r="O1149" s="1">
        <f t="shared" si="225"/>
        <v>-2.53748427954259E-3</v>
      </c>
      <c r="P1149" s="1">
        <f t="shared" si="226"/>
        <v>-1.3942592063970749E-2</v>
      </c>
      <c r="Q1149" s="1">
        <f t="shared" si="227"/>
        <v>-1.2536049668770644E-2</v>
      </c>
      <c r="R1149" s="1">
        <f t="shared" si="228"/>
        <v>-1.119523296840641E-2</v>
      </c>
      <c r="S1149" s="1">
        <f t="shared" si="229"/>
        <v>-1.3202080946228323E-2</v>
      </c>
      <c r="T1149" s="1">
        <f t="shared" si="230"/>
        <v>6.1502409656883916E-3</v>
      </c>
      <c r="U1149" s="1">
        <f t="shared" si="231"/>
        <v>-1.7706498691830053E-2</v>
      </c>
      <c r="V1149" s="1">
        <f t="shared" si="232"/>
        <v>-1.3333347832538589E-2</v>
      </c>
      <c r="W1149" s="1">
        <f t="shared" si="233"/>
        <v>-1.7160342458003019E-2</v>
      </c>
      <c r="X1149" s="1">
        <f t="shared" si="234"/>
        <v>1.0466055500772953E-2</v>
      </c>
      <c r="Y1149" s="1">
        <f t="shared" si="235"/>
        <v>-4.0355236102011971E-2</v>
      </c>
      <c r="Z1149" s="1">
        <f t="shared" si="236"/>
        <v>-1.1282089153141106E-2</v>
      </c>
      <c r="AA1149" s="24">
        <f t="shared" si="237"/>
        <v>-1.2317322177972212E-2</v>
      </c>
    </row>
    <row r="1150" spans="1:27" x14ac:dyDescent="0.2">
      <c r="A1150" s="18">
        <v>43690</v>
      </c>
      <c r="B1150" s="1">
        <v>207.85121154785159</v>
      </c>
      <c r="C1150" s="2">
        <v>137.2965393066406</v>
      </c>
      <c r="D1150" s="2">
        <v>1824.339965820312</v>
      </c>
      <c r="E1150" s="2">
        <v>1197.27001953125</v>
      </c>
      <c r="F1150" s="2">
        <v>188.44999694824219</v>
      </c>
      <c r="G1150" s="2">
        <v>312.27999877929688</v>
      </c>
      <c r="H1150" s="2">
        <v>155.6876220703125</v>
      </c>
      <c r="I1150" s="2">
        <v>126.682746887207</v>
      </c>
      <c r="J1150" s="2">
        <v>183.9100036621094</v>
      </c>
      <c r="K1150" s="2">
        <v>1450.599975585938</v>
      </c>
      <c r="L1150" s="2">
        <v>10051.7041015625</v>
      </c>
      <c r="M1150" s="2">
        <v>1.955000042915344</v>
      </c>
      <c r="N1150" s="3">
        <v>2926.320068359375</v>
      </c>
      <c r="O1150" s="1">
        <f t="shared" si="225"/>
        <v>4.2348462089295102E-2</v>
      </c>
      <c r="P1150" s="1">
        <f t="shared" si="226"/>
        <v>2.0693918851469428E-2</v>
      </c>
      <c r="Q1150" s="1">
        <f t="shared" si="227"/>
        <v>2.2084979105208458E-2</v>
      </c>
      <c r="R1150" s="1">
        <f t="shared" si="228"/>
        <v>1.9204790411196937E-2</v>
      </c>
      <c r="S1150" s="1">
        <f t="shared" si="229"/>
        <v>1.6615428128525123E-2</v>
      </c>
      <c r="T1150" s="1">
        <f t="shared" si="230"/>
        <v>4.6649688565170155E-3</v>
      </c>
      <c r="U1150" s="1">
        <f t="shared" si="231"/>
        <v>3.0373108358416667E-2</v>
      </c>
      <c r="V1150" s="1">
        <f t="shared" si="232"/>
        <v>1.6693128123865142E-2</v>
      </c>
      <c r="W1150" s="1">
        <f t="shared" si="233"/>
        <v>2.2631268945156657E-2</v>
      </c>
      <c r="X1150" s="1">
        <f t="shared" si="234"/>
        <v>1.5186472672064077E-2</v>
      </c>
      <c r="Y1150" s="1">
        <f t="shared" si="235"/>
        <v>-7.7472388107190482E-2</v>
      </c>
      <c r="Z1150" s="1">
        <f t="shared" si="236"/>
        <v>1.400418568058992E-2</v>
      </c>
      <c r="AA1150" s="24">
        <f t="shared" si="237"/>
        <v>1.5131688322181258E-2</v>
      </c>
    </row>
    <row r="1151" spans="1:27" x14ac:dyDescent="0.2">
      <c r="A1151" s="18">
        <v>43691</v>
      </c>
      <c r="B1151" s="1">
        <v>201.66450500488281</v>
      </c>
      <c r="C1151" s="2">
        <v>133.16192626953119</v>
      </c>
      <c r="D1151" s="2">
        <v>1762.9599609375</v>
      </c>
      <c r="E1151" s="2">
        <v>1164.2900390625</v>
      </c>
      <c r="F1151" s="2">
        <v>179.71000671386719</v>
      </c>
      <c r="G1151" s="2">
        <v>299.1099853515625</v>
      </c>
      <c r="H1151" s="2">
        <v>149.72151184082031</v>
      </c>
      <c r="I1151" s="2">
        <v>122.096809387207</v>
      </c>
      <c r="J1151" s="2">
        <v>179.5299987792969</v>
      </c>
      <c r="K1151" s="2">
        <v>1416</v>
      </c>
      <c r="L1151" s="2">
        <v>10311.5458984375</v>
      </c>
      <c r="M1151" s="2">
        <v>1.907999992370605</v>
      </c>
      <c r="N1151" s="3">
        <v>2840.60009765625</v>
      </c>
      <c r="O1151" s="1">
        <f t="shared" si="225"/>
        <v>-2.97650732795679E-2</v>
      </c>
      <c r="P1151" s="1">
        <f t="shared" si="226"/>
        <v>-3.0114473809679132E-2</v>
      </c>
      <c r="Q1151" s="1">
        <f t="shared" si="227"/>
        <v>-3.3645047542009365E-2</v>
      </c>
      <c r="R1151" s="1">
        <f t="shared" si="228"/>
        <v>-2.7545983721919409E-2</v>
      </c>
      <c r="S1151" s="1">
        <f t="shared" si="229"/>
        <v>-4.6378298625154302E-2</v>
      </c>
      <c r="T1151" s="1">
        <f t="shared" si="230"/>
        <v>-4.2173733441834171E-2</v>
      </c>
      <c r="U1151" s="1">
        <f t="shared" si="231"/>
        <v>-3.8321031242918857E-2</v>
      </c>
      <c r="V1151" s="1">
        <f t="shared" si="232"/>
        <v>-3.6200174156968079E-2</v>
      </c>
      <c r="W1151" s="1">
        <f t="shared" si="233"/>
        <v>-2.3816023030806432E-2</v>
      </c>
      <c r="X1151" s="1">
        <f t="shared" si="234"/>
        <v>-2.3852182661151633E-2</v>
      </c>
      <c r="Y1151" s="1">
        <f t="shared" si="235"/>
        <v>2.5850521886593203E-2</v>
      </c>
      <c r="Z1151" s="1">
        <f t="shared" si="236"/>
        <v>-2.4040946042462208E-2</v>
      </c>
      <c r="AA1151" s="24">
        <f t="shared" si="237"/>
        <v>-2.9292752911742603E-2</v>
      </c>
    </row>
    <row r="1152" spans="1:27" x14ac:dyDescent="0.2">
      <c r="A1152" s="18">
        <v>43692</v>
      </c>
      <c r="B1152" s="1">
        <v>200.659912109375</v>
      </c>
      <c r="C1152" s="2">
        <v>132.86375427246091</v>
      </c>
      <c r="D1152" s="2">
        <v>1776.119995117188</v>
      </c>
      <c r="E1152" s="2">
        <v>1167.260009765625</v>
      </c>
      <c r="F1152" s="2">
        <v>182.5899963378906</v>
      </c>
      <c r="G1152" s="2">
        <v>295.760009765625</v>
      </c>
      <c r="H1152" s="2">
        <v>148.42451477050781</v>
      </c>
      <c r="I1152" s="2">
        <v>122.096809387207</v>
      </c>
      <c r="J1152" s="2">
        <v>181.1199951171875</v>
      </c>
      <c r="K1152" s="2">
        <v>1439</v>
      </c>
      <c r="L1152" s="2">
        <v>10374.3388671875</v>
      </c>
      <c r="M1152" s="2">
        <v>1.843000054359436</v>
      </c>
      <c r="N1152" s="3">
        <v>2847.60009765625</v>
      </c>
      <c r="O1152" s="1">
        <f t="shared" si="225"/>
        <v>-4.9815057710997923E-3</v>
      </c>
      <c r="P1152" s="1">
        <f t="shared" si="226"/>
        <v>-2.2391685478231338E-3</v>
      </c>
      <c r="Q1152" s="1">
        <f t="shared" si="227"/>
        <v>7.4647379811676462E-3</v>
      </c>
      <c r="R1152" s="1">
        <f t="shared" si="228"/>
        <v>2.550885607091935E-3</v>
      </c>
      <c r="S1152" s="1">
        <f t="shared" si="229"/>
        <v>1.6025761039611508E-2</v>
      </c>
      <c r="T1152" s="1">
        <f t="shared" si="230"/>
        <v>-1.1199811942085636E-2</v>
      </c>
      <c r="U1152" s="1">
        <f t="shared" si="231"/>
        <v>-8.6627302540962514E-3</v>
      </c>
      <c r="V1152" s="1">
        <f t="shared" si="232"/>
        <v>0</v>
      </c>
      <c r="W1152" s="1">
        <f t="shared" si="233"/>
        <v>8.8564381925120284E-3</v>
      </c>
      <c r="X1152" s="1">
        <f t="shared" si="234"/>
        <v>1.6242937853107264E-2</v>
      </c>
      <c r="Y1152" s="1">
        <f t="shared" si="235"/>
        <v>6.0895785528642943E-3</v>
      </c>
      <c r="Z1152" s="1">
        <f t="shared" si="236"/>
        <v>-3.4067053601194996E-2</v>
      </c>
      <c r="AA1152" s="24">
        <f t="shared" si="237"/>
        <v>2.4642680276520945E-3</v>
      </c>
    </row>
    <row r="1153" spans="1:27" x14ac:dyDescent="0.2">
      <c r="A1153" s="18">
        <v>43693</v>
      </c>
      <c r="B1153" s="1">
        <v>205.39442443847659</v>
      </c>
      <c r="C1153" s="2">
        <v>135.29881286621091</v>
      </c>
      <c r="D1153" s="2">
        <v>1792.569946289062</v>
      </c>
      <c r="E1153" s="2">
        <v>1177.599975585938</v>
      </c>
      <c r="F1153" s="2">
        <v>183.69999694824219</v>
      </c>
      <c r="G1153" s="2">
        <v>302.79998779296881</v>
      </c>
      <c r="H1153" s="2">
        <v>159.18946838378909</v>
      </c>
      <c r="I1153" s="2">
        <v>122.7505340576172</v>
      </c>
      <c r="J1153" s="2">
        <v>184.94000244140619</v>
      </c>
      <c r="K1153" s="2">
        <v>1439.300048828125</v>
      </c>
      <c r="L1153" s="2">
        <v>10231.744140625</v>
      </c>
      <c r="M1153" s="2">
        <v>1.822999954223633</v>
      </c>
      <c r="N1153" s="3">
        <v>2888.679931640625</v>
      </c>
      <c r="O1153" s="1">
        <f t="shared" si="225"/>
        <v>2.3594709473015785E-2</v>
      </c>
      <c r="P1153" s="1">
        <f t="shared" si="226"/>
        <v>1.8327485980536684E-2</v>
      </c>
      <c r="Q1153" s="1">
        <f t="shared" si="227"/>
        <v>9.2617341266905129E-3</v>
      </c>
      <c r="R1153" s="1">
        <f t="shared" si="228"/>
        <v>8.8583226820124761E-3</v>
      </c>
      <c r="S1153" s="1">
        <f t="shared" si="229"/>
        <v>6.0791972868956545E-3</v>
      </c>
      <c r="T1153" s="1">
        <f t="shared" si="230"/>
        <v>2.3803008503153089E-2</v>
      </c>
      <c r="U1153" s="1">
        <f t="shared" si="231"/>
        <v>7.2528137484066724E-2</v>
      </c>
      <c r="V1153" s="1">
        <f t="shared" si="232"/>
        <v>5.3541503147476188E-3</v>
      </c>
      <c r="W1153" s="1">
        <f t="shared" si="233"/>
        <v>2.1091030406372724E-2</v>
      </c>
      <c r="X1153" s="1">
        <f t="shared" si="234"/>
        <v>2.0851204178251592E-4</v>
      </c>
      <c r="Y1153" s="1">
        <f t="shared" si="235"/>
        <v>-1.3744945908168327E-2</v>
      </c>
      <c r="Z1153" s="1">
        <f t="shared" si="236"/>
        <v>-1.0851925960878139E-2</v>
      </c>
      <c r="AA1153" s="24">
        <f t="shared" si="237"/>
        <v>1.4426124657807904E-2</v>
      </c>
    </row>
    <row r="1154" spans="1:27" x14ac:dyDescent="0.2">
      <c r="A1154" s="18">
        <v>43696</v>
      </c>
      <c r="B1154" s="1">
        <v>209.22381591796881</v>
      </c>
      <c r="C1154" s="2">
        <v>137.56489562988281</v>
      </c>
      <c r="D1154" s="2">
        <v>1816.119995117188</v>
      </c>
      <c r="E1154" s="2">
        <v>1198.449951171875</v>
      </c>
      <c r="F1154" s="2">
        <v>186.16999816894531</v>
      </c>
      <c r="G1154" s="2">
        <v>309.3800048828125</v>
      </c>
      <c r="H1154" s="2">
        <v>170.38340759277341</v>
      </c>
      <c r="I1154" s="2">
        <v>123.4240646362305</v>
      </c>
      <c r="J1154" s="2">
        <v>187.0899963378906</v>
      </c>
      <c r="K1154" s="2">
        <v>1473.300048828125</v>
      </c>
      <c r="L1154" s="2">
        <v>10763.232421875</v>
      </c>
      <c r="M1154" s="2">
        <v>1.8530000448226931</v>
      </c>
      <c r="N1154" s="3">
        <v>2923.64990234375</v>
      </c>
      <c r="O1154" s="1">
        <f t="shared" si="225"/>
        <v>1.8644086809860072E-2</v>
      </c>
      <c r="P1154" s="1">
        <f t="shared" si="226"/>
        <v>1.6748726139324654E-2</v>
      </c>
      <c r="Q1154" s="1">
        <f t="shared" si="227"/>
        <v>1.3137589903746028E-2</v>
      </c>
      <c r="R1154" s="1">
        <f t="shared" si="228"/>
        <v>1.7705482352411428E-2</v>
      </c>
      <c r="S1154" s="1">
        <f t="shared" si="229"/>
        <v>1.3445842469986813E-2</v>
      </c>
      <c r="T1154" s="1">
        <f t="shared" si="230"/>
        <v>2.1730572506966528E-2</v>
      </c>
      <c r="U1154" s="1">
        <f t="shared" si="231"/>
        <v>7.03183402936991E-2</v>
      </c>
      <c r="V1154" s="1">
        <f t="shared" si="232"/>
        <v>5.4869869510885128E-3</v>
      </c>
      <c r="W1154" s="1">
        <f t="shared" si="233"/>
        <v>1.1625358862886292E-2</v>
      </c>
      <c r="X1154" s="1">
        <f t="shared" si="234"/>
        <v>2.3622593515287393E-2</v>
      </c>
      <c r="Y1154" s="1">
        <f t="shared" si="235"/>
        <v>5.194503243486448E-2</v>
      </c>
      <c r="Z1154" s="1">
        <f t="shared" si="236"/>
        <v>1.6456440676015482E-2</v>
      </c>
      <c r="AA1154" s="24">
        <f t="shared" si="237"/>
        <v>1.2105865492430645E-2</v>
      </c>
    </row>
    <row r="1155" spans="1:27" x14ac:dyDescent="0.2">
      <c r="A1155" s="18">
        <v>43697</v>
      </c>
      <c r="B1155" s="1">
        <v>209.2337646484375</v>
      </c>
      <c r="C1155" s="2">
        <v>136.4219055175781</v>
      </c>
      <c r="D1155" s="2">
        <v>1801.380004882812</v>
      </c>
      <c r="E1155" s="2">
        <v>1182.68994140625</v>
      </c>
      <c r="F1155" s="2">
        <v>183.80999755859381</v>
      </c>
      <c r="G1155" s="2">
        <v>298.989990234375</v>
      </c>
      <c r="H1155" s="2">
        <v>167.48014831542969</v>
      </c>
      <c r="I1155" s="2">
        <v>122.017578125</v>
      </c>
      <c r="J1155" s="2">
        <v>183.7200012207031</v>
      </c>
      <c r="K1155" s="2">
        <v>1487.800048828125</v>
      </c>
      <c r="L1155" s="2">
        <v>10138.0498046875</v>
      </c>
      <c r="M1155" s="2">
        <v>1.8999999761581421</v>
      </c>
      <c r="N1155" s="3">
        <v>2900.510009765625</v>
      </c>
      <c r="O1155" s="1">
        <f t="shared" si="225"/>
        <v>4.7550659684869601E-5</v>
      </c>
      <c r="P1155" s="1">
        <f t="shared" si="226"/>
        <v>-8.3087339038871999E-3</v>
      </c>
      <c r="Q1155" s="1">
        <f t="shared" si="227"/>
        <v>-8.1161984197111181E-3</v>
      </c>
      <c r="R1155" s="1">
        <f t="shared" si="228"/>
        <v>-1.3150327846577547E-2</v>
      </c>
      <c r="S1155" s="1">
        <f t="shared" si="229"/>
        <v>-1.267658931924065E-2</v>
      </c>
      <c r="T1155" s="1">
        <f t="shared" si="230"/>
        <v>-3.3583342441193098E-2</v>
      </c>
      <c r="U1155" s="1">
        <f t="shared" si="231"/>
        <v>-1.7039565755620378E-2</v>
      </c>
      <c r="V1155" s="1">
        <f t="shared" si="232"/>
        <v>-1.1395561435898705E-2</v>
      </c>
      <c r="W1155" s="1">
        <f t="shared" si="233"/>
        <v>-1.8012695404094115E-2</v>
      </c>
      <c r="X1155" s="1">
        <f t="shared" si="234"/>
        <v>9.8418512994236096E-3</v>
      </c>
      <c r="Y1155" s="1">
        <f t="shared" si="235"/>
        <v>-5.8085024338681901E-2</v>
      </c>
      <c r="Z1155" s="1">
        <f t="shared" si="236"/>
        <v>2.5364236480602154E-2</v>
      </c>
      <c r="AA1155" s="24">
        <f t="shared" si="237"/>
        <v>-7.9147276011313217E-3</v>
      </c>
    </row>
    <row r="1156" spans="1:27" x14ac:dyDescent="0.2">
      <c r="A1156" s="18">
        <v>43698</v>
      </c>
      <c r="B1156" s="1">
        <v>211.5015563964844</v>
      </c>
      <c r="C1156" s="2">
        <v>137.94255065917969</v>
      </c>
      <c r="D1156" s="2">
        <v>1823.5400390625</v>
      </c>
      <c r="E1156" s="2">
        <v>1191.25</v>
      </c>
      <c r="F1156" s="2">
        <v>183.55000305175781</v>
      </c>
      <c r="G1156" s="2">
        <v>297.80999755859381</v>
      </c>
      <c r="H1156" s="2">
        <v>170.8323669433594</v>
      </c>
      <c r="I1156" s="2">
        <v>122.4038619995117</v>
      </c>
      <c r="J1156" s="2">
        <v>186.3999938964844</v>
      </c>
      <c r="K1156" s="2">
        <v>1464.199951171875</v>
      </c>
      <c r="L1156" s="2">
        <v>10131.0556640625</v>
      </c>
      <c r="M1156" s="2">
        <v>1.9279999732971189</v>
      </c>
      <c r="N1156" s="3">
        <v>2924.429931640625</v>
      </c>
      <c r="O1156" s="1">
        <f t="shared" si="225"/>
        <v>1.0838555392134408E-2</v>
      </c>
      <c r="P1156" s="1">
        <f t="shared" si="226"/>
        <v>1.1146634668621092E-2</v>
      </c>
      <c r="Q1156" s="1">
        <f t="shared" si="227"/>
        <v>1.2301698764070279E-2</v>
      </c>
      <c r="R1156" s="1">
        <f t="shared" si="228"/>
        <v>7.2377876010105702E-3</v>
      </c>
      <c r="S1156" s="1">
        <f t="shared" si="229"/>
        <v>-1.414474241277941E-3</v>
      </c>
      <c r="T1156" s="1">
        <f t="shared" si="230"/>
        <v>-3.9465959206734791E-3</v>
      </c>
      <c r="U1156" s="1">
        <f t="shared" si="231"/>
        <v>2.0015617741251379E-2</v>
      </c>
      <c r="V1156" s="1">
        <f t="shared" si="232"/>
        <v>3.1658051278151689E-3</v>
      </c>
      <c r="W1156" s="1">
        <f t="shared" si="233"/>
        <v>1.4587375669357971E-2</v>
      </c>
      <c r="X1156" s="1">
        <f t="shared" si="234"/>
        <v>-1.5862412207096499E-2</v>
      </c>
      <c r="Y1156" s="1">
        <f t="shared" si="235"/>
        <v>-6.8989014255638192E-4</v>
      </c>
      <c r="Z1156" s="1">
        <f t="shared" si="236"/>
        <v>1.473684078438442E-2</v>
      </c>
      <c r="AA1156" s="24">
        <f t="shared" si="237"/>
        <v>8.2467985955796408E-3</v>
      </c>
    </row>
    <row r="1157" spans="1:27" x14ac:dyDescent="0.2">
      <c r="A1157" s="18">
        <v>43699</v>
      </c>
      <c r="B1157" s="1">
        <v>211.32252502441409</v>
      </c>
      <c r="C1157" s="2">
        <v>136.938720703125</v>
      </c>
      <c r="D1157" s="2">
        <v>1804.660034179688</v>
      </c>
      <c r="E1157" s="2">
        <v>1189.530029296875</v>
      </c>
      <c r="F1157" s="2">
        <v>182.03999328613281</v>
      </c>
      <c r="G1157" s="2">
        <v>296.92999267578119</v>
      </c>
      <c r="H1157" s="2">
        <v>171.08177185058591</v>
      </c>
      <c r="I1157" s="2">
        <v>121.0766143798828</v>
      </c>
      <c r="J1157" s="2">
        <v>184.21000671386719</v>
      </c>
      <c r="K1157" s="2">
        <v>1484</v>
      </c>
      <c r="L1157" s="2">
        <v>10407.96484375</v>
      </c>
      <c r="M1157" s="2">
        <v>1.937999963760376</v>
      </c>
      <c r="N1157" s="3">
        <v>2922.949951171875</v>
      </c>
      <c r="O1157" s="1">
        <f t="shared" si="225"/>
        <v>-8.4647779959923231E-4</v>
      </c>
      <c r="P1157" s="1">
        <f t="shared" si="226"/>
        <v>-7.2771595947568324E-3</v>
      </c>
      <c r="Q1157" s="1">
        <f t="shared" si="227"/>
        <v>-1.0353490725939052E-2</v>
      </c>
      <c r="R1157" s="1">
        <f t="shared" si="228"/>
        <v>-1.4438368966421811E-3</v>
      </c>
      <c r="S1157" s="1">
        <f t="shared" si="229"/>
        <v>-8.2266943095566925E-3</v>
      </c>
      <c r="T1157" s="1">
        <f t="shared" si="230"/>
        <v>-2.9549205534629142E-3</v>
      </c>
      <c r="U1157" s="1">
        <f t="shared" si="231"/>
        <v>1.4599394230088159E-3</v>
      </c>
      <c r="V1157" s="1">
        <f t="shared" si="232"/>
        <v>-1.0843184176935527E-2</v>
      </c>
      <c r="W1157" s="1">
        <f t="shared" si="233"/>
        <v>-1.1748858660550199E-2</v>
      </c>
      <c r="X1157" s="1">
        <f t="shared" si="234"/>
        <v>1.3522776593646313E-2</v>
      </c>
      <c r="Y1157" s="1">
        <f t="shared" si="235"/>
        <v>2.7332707357414776E-2</v>
      </c>
      <c r="Z1157" s="1">
        <f t="shared" si="236"/>
        <v>5.186717117094064E-3</v>
      </c>
      <c r="AA1157" s="24">
        <f t="shared" si="237"/>
        <v>-5.0607486017617553E-4</v>
      </c>
    </row>
    <row r="1158" spans="1:27" x14ac:dyDescent="0.2">
      <c r="A1158" s="18">
        <v>43700</v>
      </c>
      <c r="B1158" s="1">
        <v>201.55509948730469</v>
      </c>
      <c r="C1158" s="2">
        <v>132.5755310058594</v>
      </c>
      <c r="D1158" s="2">
        <v>1749.619995117188</v>
      </c>
      <c r="E1158" s="2">
        <v>1151.2900390625</v>
      </c>
      <c r="F1158" s="2">
        <v>177.75</v>
      </c>
      <c r="G1158" s="2">
        <v>291.44000244140619</v>
      </c>
      <c r="H1158" s="2">
        <v>162.06278991699219</v>
      </c>
      <c r="I1158" s="2">
        <v>118.64002990722661</v>
      </c>
      <c r="J1158" s="2">
        <v>180.17999267578119</v>
      </c>
      <c r="K1158" s="2">
        <v>1453.300048828125</v>
      </c>
      <c r="L1158" s="2">
        <v>10159.9609375</v>
      </c>
      <c r="M1158" s="2">
        <v>1.9099999666213989</v>
      </c>
      <c r="N1158" s="3">
        <v>2847.110107421875</v>
      </c>
      <c r="O1158" s="1">
        <f t="shared" ref="O1158:O1221" si="238">(B1158/B1157)-1</f>
        <v>-4.6220465783195497E-2</v>
      </c>
      <c r="P1158" s="1">
        <f t="shared" si="226"/>
        <v>-3.1862351823227053E-2</v>
      </c>
      <c r="Q1158" s="1">
        <f t="shared" si="227"/>
        <v>-3.0498840789987658E-2</v>
      </c>
      <c r="R1158" s="1">
        <f t="shared" si="228"/>
        <v>-3.2147141553860892E-2</v>
      </c>
      <c r="S1158" s="1">
        <f t="shared" si="229"/>
        <v>-2.3566213163882854E-2</v>
      </c>
      <c r="T1158" s="1">
        <f t="shared" si="230"/>
        <v>-1.8489173777637036E-2</v>
      </c>
      <c r="U1158" s="1">
        <f t="shared" si="231"/>
        <v>-5.271737506594476E-2</v>
      </c>
      <c r="V1158" s="1">
        <f t="shared" si="232"/>
        <v>-2.0124319507409671E-2</v>
      </c>
      <c r="W1158" s="1">
        <f t="shared" si="233"/>
        <v>-2.1877280773057062E-2</v>
      </c>
      <c r="X1158" s="1">
        <f t="shared" si="234"/>
        <v>-2.0687298633338957E-2</v>
      </c>
      <c r="Y1158" s="1">
        <f t="shared" si="235"/>
        <v>-2.38282805498643E-2</v>
      </c>
      <c r="Z1158" s="1">
        <f t="shared" si="236"/>
        <v>-1.4447883210816803E-2</v>
      </c>
      <c r="AA1158" s="24">
        <f t="shared" si="237"/>
        <v>-2.5946336754618105E-2</v>
      </c>
    </row>
    <row r="1159" spans="1:27" x14ac:dyDescent="0.2">
      <c r="A1159" s="18">
        <v>43703</v>
      </c>
      <c r="B1159" s="1">
        <v>205.38447570800781</v>
      </c>
      <c r="C1159" s="2">
        <v>134.6229553222656</v>
      </c>
      <c r="D1159" s="2">
        <v>1768.869995117188</v>
      </c>
      <c r="E1159" s="2">
        <v>1168.890014648438</v>
      </c>
      <c r="F1159" s="2">
        <v>180.36000061035159</v>
      </c>
      <c r="G1159" s="2">
        <v>294.98001098632812</v>
      </c>
      <c r="H1159" s="2">
        <v>165.06578063964841</v>
      </c>
      <c r="I1159" s="2">
        <v>119.2640380859375</v>
      </c>
      <c r="J1159" s="2">
        <v>180.63999938964841</v>
      </c>
      <c r="K1159" s="2">
        <v>1471.300048828125</v>
      </c>
      <c r="L1159" s="2">
        <v>10185.5</v>
      </c>
      <c r="M1159" s="2">
        <v>1.932999968528748</v>
      </c>
      <c r="N1159" s="3">
        <v>2878.3798828125</v>
      </c>
      <c r="O1159" s="1">
        <f t="shared" si="238"/>
        <v>1.8999153236231248E-2</v>
      </c>
      <c r="P1159" s="1">
        <f t="shared" si="226"/>
        <v>1.5443455522088145E-2</v>
      </c>
      <c r="Q1159" s="1">
        <f t="shared" si="227"/>
        <v>1.1002389120907674E-2</v>
      </c>
      <c r="R1159" s="1">
        <f t="shared" si="228"/>
        <v>1.5287177851612155E-2</v>
      </c>
      <c r="S1159" s="1">
        <f t="shared" si="229"/>
        <v>1.4683547737561753E-2</v>
      </c>
      <c r="T1159" s="1">
        <f t="shared" si="230"/>
        <v>1.2146611704869414E-2</v>
      </c>
      <c r="U1159" s="1">
        <f t="shared" si="231"/>
        <v>1.8529797766620781E-2</v>
      </c>
      <c r="V1159" s="1">
        <f t="shared" si="232"/>
        <v>5.25967651220971E-3</v>
      </c>
      <c r="W1159" s="1">
        <f t="shared" si="233"/>
        <v>2.5530399187825292E-3</v>
      </c>
      <c r="X1159" s="1">
        <f t="shared" si="234"/>
        <v>1.2385604758297752E-2</v>
      </c>
      <c r="Y1159" s="1">
        <f t="shared" si="235"/>
        <v>2.5136969184336166E-3</v>
      </c>
      <c r="Z1159" s="1">
        <f t="shared" si="236"/>
        <v>1.204188602580647E-2</v>
      </c>
      <c r="AA1159" s="24">
        <f t="shared" si="237"/>
        <v>1.0982987735216332E-2</v>
      </c>
    </row>
    <row r="1160" spans="1:27" x14ac:dyDescent="0.2">
      <c r="A1160" s="18">
        <v>43704</v>
      </c>
      <c r="B1160" s="1">
        <v>203.06695556640619</v>
      </c>
      <c r="C1160" s="2">
        <v>134.91117858886719</v>
      </c>
      <c r="D1160" s="2">
        <v>1761.829956054688</v>
      </c>
      <c r="E1160" s="2">
        <v>1167.839965820312</v>
      </c>
      <c r="F1160" s="2">
        <v>181.30000305175781</v>
      </c>
      <c r="G1160" s="2">
        <v>291.02999877929688</v>
      </c>
      <c r="H1160" s="2">
        <v>161.42427062988281</v>
      </c>
      <c r="I1160" s="2">
        <v>116.2826843261719</v>
      </c>
      <c r="J1160" s="2">
        <v>178.25</v>
      </c>
      <c r="K1160" s="2">
        <v>1477.300048828125</v>
      </c>
      <c r="L1160" s="2">
        <v>9754.4228515625</v>
      </c>
      <c r="M1160" s="2">
        <v>1.942999958992004</v>
      </c>
      <c r="N1160" s="3">
        <v>2869.159912109375</v>
      </c>
      <c r="O1160" s="1">
        <f t="shared" si="238"/>
        <v>-1.1283813606712934E-2</v>
      </c>
      <c r="P1160" s="1">
        <f t="shared" si="226"/>
        <v>2.1409667163496682E-3</v>
      </c>
      <c r="Q1160" s="1">
        <f t="shared" si="227"/>
        <v>-3.9799640911618583E-3</v>
      </c>
      <c r="R1160" s="1">
        <f t="shared" si="228"/>
        <v>-8.9832988131199887E-4</v>
      </c>
      <c r="S1160" s="1">
        <f t="shared" si="229"/>
        <v>5.2118121436304232E-3</v>
      </c>
      <c r="T1160" s="1">
        <f t="shared" si="230"/>
        <v>-1.3390779238984907E-2</v>
      </c>
      <c r="U1160" s="1">
        <f t="shared" si="231"/>
        <v>-2.2060962579005361E-2</v>
      </c>
      <c r="V1160" s="1">
        <f t="shared" si="232"/>
        <v>-2.4997927351892435E-2</v>
      </c>
      <c r="W1160" s="1">
        <f t="shared" si="233"/>
        <v>-1.3230731829737663E-2</v>
      </c>
      <c r="X1160" s="1">
        <f t="shared" si="234"/>
        <v>4.078026099964438E-3</v>
      </c>
      <c r="Y1160" s="1">
        <f t="shared" si="235"/>
        <v>-4.23226300562074E-2</v>
      </c>
      <c r="Z1160" s="1">
        <f t="shared" si="236"/>
        <v>5.1733008929468749E-3</v>
      </c>
      <c r="AA1160" s="24">
        <f t="shared" si="237"/>
        <v>-3.2031806358082671E-3</v>
      </c>
    </row>
    <row r="1161" spans="1:27" x14ac:dyDescent="0.2">
      <c r="A1161" s="18">
        <v>43705</v>
      </c>
      <c r="B1161" s="1">
        <v>204.42962646484381</v>
      </c>
      <c r="C1161" s="2">
        <v>134.7322692871094</v>
      </c>
      <c r="D1161" s="2">
        <v>1764.25</v>
      </c>
      <c r="E1161" s="2">
        <v>1171.02001953125</v>
      </c>
      <c r="F1161" s="2">
        <v>181.75999450683591</v>
      </c>
      <c r="G1161" s="2">
        <v>291.76998901367188</v>
      </c>
      <c r="H1161" s="2">
        <v>161.00483703613281</v>
      </c>
      <c r="I1161" s="2">
        <v>117.9169845581055</v>
      </c>
      <c r="J1161" s="2">
        <v>178.3399963378906</v>
      </c>
      <c r="K1161" s="2">
        <v>1459.800048828125</v>
      </c>
      <c r="L1161" s="2">
        <v>9510.2001953125</v>
      </c>
      <c r="M1161" s="2">
        <v>1.940000057220459</v>
      </c>
      <c r="N1161" s="3">
        <v>2887.93994140625</v>
      </c>
      <c r="O1161" s="1">
        <f t="shared" si="238"/>
        <v>6.7104512136737515E-3</v>
      </c>
      <c r="P1161" s="1">
        <f t="shared" si="226"/>
        <v>-1.3261265940237577E-3</v>
      </c>
      <c r="Q1161" s="1">
        <f t="shared" si="227"/>
        <v>1.3735967747598998E-3</v>
      </c>
      <c r="R1161" s="1">
        <f t="shared" si="228"/>
        <v>2.7230218214908675E-3</v>
      </c>
      <c r="S1161" s="1">
        <f t="shared" si="229"/>
        <v>2.5371839345571523E-3</v>
      </c>
      <c r="T1161" s="1">
        <f t="shared" si="230"/>
        <v>2.5426596484170449E-3</v>
      </c>
      <c r="U1161" s="1">
        <f t="shared" si="231"/>
        <v>-2.5983304252412687E-3</v>
      </c>
      <c r="V1161" s="1">
        <f t="shared" si="232"/>
        <v>1.4054545106211958E-2</v>
      </c>
      <c r="W1161" s="1">
        <f t="shared" si="233"/>
        <v>5.0488829111139388E-4</v>
      </c>
      <c r="X1161" s="1">
        <f t="shared" si="234"/>
        <v>-1.1845934760431387E-2</v>
      </c>
      <c r="Y1161" s="1">
        <f t="shared" si="235"/>
        <v>-2.5037120080444231E-2</v>
      </c>
      <c r="Z1161" s="1">
        <f t="shared" si="236"/>
        <v>-1.5439535948839067E-3</v>
      </c>
      <c r="AA1161" s="24">
        <f t="shared" si="237"/>
        <v>6.5454801656796846E-3</v>
      </c>
    </row>
    <row r="1162" spans="1:27" x14ac:dyDescent="0.2">
      <c r="A1162" s="18">
        <v>43706</v>
      </c>
      <c r="B1162" s="1">
        <v>207.89097595214841</v>
      </c>
      <c r="C1162" s="2">
        <v>137.2766418457031</v>
      </c>
      <c r="D1162" s="2">
        <v>1786.400024414062</v>
      </c>
      <c r="E1162" s="2">
        <v>1192.849975585938</v>
      </c>
      <c r="F1162" s="2">
        <v>185.57000732421881</v>
      </c>
      <c r="G1162" s="2">
        <v>296.77999877929688</v>
      </c>
      <c r="H1162" s="2">
        <v>166.77711486816409</v>
      </c>
      <c r="I1162" s="2">
        <v>119.6007919311523</v>
      </c>
      <c r="J1162" s="2">
        <v>178.97999572753909</v>
      </c>
      <c r="K1162" s="2">
        <v>1469.099975585938</v>
      </c>
      <c r="L1162" s="2">
        <v>9598.173828125</v>
      </c>
      <c r="M1162" s="2">
        <v>1.940000057220459</v>
      </c>
      <c r="N1162" s="3">
        <v>2924.580078125</v>
      </c>
      <c r="O1162" s="1">
        <f t="shared" si="238"/>
        <v>1.6931740996454225E-2</v>
      </c>
      <c r="P1162" s="1">
        <f t="shared" si="226"/>
        <v>1.8884656007476019E-2</v>
      </c>
      <c r="Q1162" s="1">
        <f t="shared" si="227"/>
        <v>1.2554923856631373E-2</v>
      </c>
      <c r="R1162" s="1">
        <f t="shared" si="228"/>
        <v>1.8641829935090559E-2</v>
      </c>
      <c r="S1162" s="1">
        <f t="shared" si="229"/>
        <v>2.0961778898159089E-2</v>
      </c>
      <c r="T1162" s="1">
        <f t="shared" si="230"/>
        <v>1.7171093512946101E-2</v>
      </c>
      <c r="U1162" s="1">
        <f t="shared" si="231"/>
        <v>3.5851580227591828E-2</v>
      </c>
      <c r="V1162" s="1">
        <f t="shared" si="232"/>
        <v>1.4279600002975679E-2</v>
      </c>
      <c r="W1162" s="1">
        <f t="shared" si="233"/>
        <v>3.5886475428423825E-3</v>
      </c>
      <c r="X1162" s="1">
        <f t="shared" si="234"/>
        <v>6.3706853313771905E-3</v>
      </c>
      <c r="Y1162" s="1">
        <f t="shared" si="235"/>
        <v>9.2504501488688273E-3</v>
      </c>
      <c r="Z1162" s="1">
        <f t="shared" si="236"/>
        <v>0</v>
      </c>
      <c r="AA1162" s="24">
        <f t="shared" si="237"/>
        <v>1.2687291793508804E-2</v>
      </c>
    </row>
    <row r="1163" spans="1:27" x14ac:dyDescent="0.2">
      <c r="A1163" s="18">
        <v>43707</v>
      </c>
      <c r="B1163" s="1">
        <v>207.6224365234375</v>
      </c>
      <c r="C1163" s="2">
        <v>137.01824951171881</v>
      </c>
      <c r="D1163" s="2">
        <v>1776.2900390625</v>
      </c>
      <c r="E1163" s="2">
        <v>1188.099975585938</v>
      </c>
      <c r="F1163" s="2">
        <v>185.66999816894531</v>
      </c>
      <c r="G1163" s="2">
        <v>293.75</v>
      </c>
      <c r="H1163" s="2">
        <v>167.28643798828119</v>
      </c>
      <c r="I1163" s="2">
        <v>119.4517364501953</v>
      </c>
      <c r="J1163" s="2">
        <v>180.02000427246091</v>
      </c>
      <c r="K1163" s="2">
        <v>1538.599975585938</v>
      </c>
      <c r="L1163" s="2">
        <v>9630.6640625</v>
      </c>
      <c r="M1163" s="2">
        <v>1.932999968528748</v>
      </c>
      <c r="N1163" s="3">
        <v>2926.4599609375</v>
      </c>
      <c r="O1163" s="1">
        <f t="shared" si="238"/>
        <v>-1.2917320123251308E-3</v>
      </c>
      <c r="P1163" s="1">
        <f t="shared" si="226"/>
        <v>-1.8822745844462307E-3</v>
      </c>
      <c r="Q1163" s="1">
        <f t="shared" si="227"/>
        <v>-5.6594185027948329E-3</v>
      </c>
      <c r="R1163" s="1">
        <f t="shared" si="228"/>
        <v>-3.9820598543138797E-3</v>
      </c>
      <c r="S1163" s="1">
        <f t="shared" si="229"/>
        <v>5.3883084970629547E-4</v>
      </c>
      <c r="T1163" s="1">
        <f t="shared" si="230"/>
        <v>-1.020957878482287E-2</v>
      </c>
      <c r="U1163" s="1">
        <f t="shared" si="231"/>
        <v>3.0539149242372332E-3</v>
      </c>
      <c r="V1163" s="1">
        <f t="shared" si="232"/>
        <v>-1.2462750333861461E-3</v>
      </c>
      <c r="W1163" s="1">
        <f t="shared" si="233"/>
        <v>5.8107529877529096E-3</v>
      </c>
      <c r="X1163" s="1">
        <f t="shared" si="234"/>
        <v>4.7307876356257106E-2</v>
      </c>
      <c r="Y1163" s="1">
        <f t="shared" si="235"/>
        <v>3.3850433381186207E-3</v>
      </c>
      <c r="Z1163" s="1">
        <f t="shared" si="236"/>
        <v>-3.6082930336303054E-3</v>
      </c>
      <c r="AA1163" s="24">
        <f t="shared" si="237"/>
        <v>6.4278725912170209E-4</v>
      </c>
    </row>
    <row r="1164" spans="1:27" x14ac:dyDescent="0.2">
      <c r="A1164" s="18">
        <v>43711</v>
      </c>
      <c r="B1164" s="1">
        <v>204.59869384765619</v>
      </c>
      <c r="C1164" s="2">
        <v>135.2093505859375</v>
      </c>
      <c r="D1164" s="2">
        <v>1789.839965820312</v>
      </c>
      <c r="E1164" s="2">
        <v>1168.390014648438</v>
      </c>
      <c r="F1164" s="2">
        <v>182.38999938964841</v>
      </c>
      <c r="G1164" s="2">
        <v>289.29000854492188</v>
      </c>
      <c r="H1164" s="2">
        <v>163.95088195800781</v>
      </c>
      <c r="I1164" s="2">
        <v>119.2132263183594</v>
      </c>
      <c r="J1164" s="2">
        <v>178.69999694824219</v>
      </c>
      <c r="K1164" s="2">
        <v>1533.199951171875</v>
      </c>
      <c r="L1164" s="2">
        <v>10594.4931640625</v>
      </c>
      <c r="M1164" s="2">
        <v>1.9099999666213989</v>
      </c>
      <c r="N1164" s="3">
        <v>2906.27001953125</v>
      </c>
      <c r="O1164" s="1">
        <f t="shared" si="238"/>
        <v>-1.4563660490709895E-2</v>
      </c>
      <c r="P1164" s="1">
        <f t="shared" si="226"/>
        <v>-1.3201883196052644E-2</v>
      </c>
      <c r="Q1164" s="1">
        <f t="shared" si="227"/>
        <v>7.6282174981758821E-3</v>
      </c>
      <c r="R1164" s="1">
        <f t="shared" si="228"/>
        <v>-1.6589480130053569E-2</v>
      </c>
      <c r="S1164" s="1">
        <f t="shared" si="229"/>
        <v>-1.7665744663348137E-2</v>
      </c>
      <c r="T1164" s="1">
        <f t="shared" si="230"/>
        <v>-1.5182949634308551E-2</v>
      </c>
      <c r="U1164" s="1">
        <f t="shared" si="231"/>
        <v>-1.9939189753726771E-2</v>
      </c>
      <c r="V1164" s="1">
        <f t="shared" si="232"/>
        <v>-1.9967071130467806E-3</v>
      </c>
      <c r="W1164" s="1">
        <f t="shared" si="233"/>
        <v>-7.3325591206012675E-3</v>
      </c>
      <c r="X1164" s="1">
        <f t="shared" si="234"/>
        <v>-3.5097000518321542E-3</v>
      </c>
      <c r="Y1164" s="1">
        <f t="shared" si="235"/>
        <v>0.10007919446754143</v>
      </c>
      <c r="Z1164" s="1">
        <f t="shared" si="236"/>
        <v>-1.1898604387901246E-2</v>
      </c>
      <c r="AA1164" s="24">
        <f t="shared" si="237"/>
        <v>-6.8991005090608404E-3</v>
      </c>
    </row>
    <row r="1165" spans="1:27" x14ac:dyDescent="0.2">
      <c r="A1165" s="18">
        <v>43712</v>
      </c>
      <c r="B1165" s="1">
        <v>208.0700378417969</v>
      </c>
      <c r="C1165" s="2">
        <v>136.78965759277341</v>
      </c>
      <c r="D1165" s="2">
        <v>1800.619995117188</v>
      </c>
      <c r="E1165" s="2">
        <v>1181.410034179688</v>
      </c>
      <c r="F1165" s="2">
        <v>187.13999938964841</v>
      </c>
      <c r="G1165" s="2">
        <v>291.51998901367188</v>
      </c>
      <c r="H1165" s="2">
        <v>168.5347595214844</v>
      </c>
      <c r="I1165" s="2">
        <v>120.55482482910161</v>
      </c>
      <c r="J1165" s="2">
        <v>176.83000183105469</v>
      </c>
      <c r="K1165" s="2">
        <v>1550.300048828125</v>
      </c>
      <c r="L1165" s="2">
        <v>10575.533203125</v>
      </c>
      <c r="M1165" s="2">
        <v>1.904999971389771</v>
      </c>
      <c r="N1165" s="3">
        <v>2937.780029296875</v>
      </c>
      <c r="O1165" s="1">
        <f t="shared" si="238"/>
        <v>1.6966598998552129E-2</v>
      </c>
      <c r="P1165" s="1">
        <f t="shared" si="226"/>
        <v>1.1687852947947386E-2</v>
      </c>
      <c r="Q1165" s="1">
        <f t="shared" si="227"/>
        <v>6.0229012105756929E-3</v>
      </c>
      <c r="R1165" s="1">
        <f t="shared" si="228"/>
        <v>1.1143555977040531E-2</v>
      </c>
      <c r="S1165" s="1">
        <f t="shared" si="229"/>
        <v>2.6043094555049384E-2</v>
      </c>
      <c r="T1165" s="1">
        <f t="shared" si="230"/>
        <v>7.7084600327761432E-3</v>
      </c>
      <c r="U1165" s="1">
        <f t="shared" si="231"/>
        <v>2.7958846629752454E-2</v>
      </c>
      <c r="V1165" s="1">
        <f t="shared" si="232"/>
        <v>1.1253772355421798E-2</v>
      </c>
      <c r="W1165" s="1">
        <f t="shared" si="233"/>
        <v>-1.0464438439409252E-2</v>
      </c>
      <c r="X1165" s="1">
        <f t="shared" si="234"/>
        <v>1.1153207801226417E-2</v>
      </c>
      <c r="Y1165" s="1">
        <f t="shared" si="235"/>
        <v>-1.7896052830365106E-3</v>
      </c>
      <c r="Z1165" s="1">
        <f t="shared" si="236"/>
        <v>-2.6177985963384831E-3</v>
      </c>
      <c r="AA1165" s="24">
        <f t="shared" si="237"/>
        <v>1.0842079212828093E-2</v>
      </c>
    </row>
    <row r="1166" spans="1:27" x14ac:dyDescent="0.2">
      <c r="A1166" s="18">
        <v>43713</v>
      </c>
      <c r="B1166" s="1">
        <v>212.13812255859381</v>
      </c>
      <c r="C1166" s="2">
        <v>139.19486999511719</v>
      </c>
      <c r="D1166" s="2">
        <v>1840.719970703125</v>
      </c>
      <c r="E1166" s="2">
        <v>1211.380004882812</v>
      </c>
      <c r="F1166" s="2">
        <v>190.8999938964844</v>
      </c>
      <c r="G1166" s="2">
        <v>293.25</v>
      </c>
      <c r="H1166" s="2">
        <v>179.5001220703125</v>
      </c>
      <c r="I1166" s="2">
        <v>123.4765167236328</v>
      </c>
      <c r="J1166" s="2">
        <v>179.86000061035159</v>
      </c>
      <c r="K1166" s="2">
        <v>1560.199951171875</v>
      </c>
      <c r="L1166" s="2">
        <v>10353.302734375</v>
      </c>
      <c r="M1166" s="2">
        <v>1.919999957084656</v>
      </c>
      <c r="N1166" s="3">
        <v>2976</v>
      </c>
      <c r="O1166" s="1">
        <f t="shared" si="238"/>
        <v>1.9551516205759567E-2</v>
      </c>
      <c r="P1166" s="1">
        <f t="shared" si="226"/>
        <v>1.7583291344321905E-2</v>
      </c>
      <c r="Q1166" s="1">
        <f t="shared" si="227"/>
        <v>2.227009346484965E-2</v>
      </c>
      <c r="R1166" s="1">
        <f t="shared" si="228"/>
        <v>2.5367966951401311E-2</v>
      </c>
      <c r="S1166" s="1">
        <f t="shared" si="229"/>
        <v>2.0091880512445703E-2</v>
      </c>
      <c r="T1166" s="1">
        <f t="shared" si="230"/>
        <v>5.9344506432694732E-3</v>
      </c>
      <c r="U1166" s="1">
        <f t="shared" si="231"/>
        <v>6.5062913905485908E-2</v>
      </c>
      <c r="V1166" s="1">
        <f t="shared" si="232"/>
        <v>2.4235379203387142E-2</v>
      </c>
      <c r="W1166" s="1">
        <f t="shared" si="233"/>
        <v>1.7135094429234998E-2</v>
      </c>
      <c r="X1166" s="1">
        <f t="shared" si="234"/>
        <v>6.3857976081684864E-3</v>
      </c>
      <c r="Y1166" s="1">
        <f t="shared" si="235"/>
        <v>-2.1013642005712985E-2</v>
      </c>
      <c r="Z1166" s="1">
        <f t="shared" si="236"/>
        <v>7.8740083570405517E-3</v>
      </c>
      <c r="AA1166" s="24">
        <f t="shared" si="237"/>
        <v>1.3009813642266721E-2</v>
      </c>
    </row>
    <row r="1167" spans="1:27" x14ac:dyDescent="0.2">
      <c r="A1167" s="18">
        <v>43714</v>
      </c>
      <c r="B1167" s="1">
        <v>212.11822509765619</v>
      </c>
      <c r="C1167" s="2">
        <v>138.25067138671881</v>
      </c>
      <c r="D1167" s="2">
        <v>1833.510009765625</v>
      </c>
      <c r="E1167" s="2">
        <v>1204.930053710938</v>
      </c>
      <c r="F1167" s="2">
        <v>187.49000549316409</v>
      </c>
      <c r="G1167" s="2">
        <v>290.17001342773438</v>
      </c>
      <c r="H1167" s="2">
        <v>178.41156005859381</v>
      </c>
      <c r="I1167" s="2">
        <v>125.31500244140619</v>
      </c>
      <c r="J1167" s="2">
        <v>181.33000183105469</v>
      </c>
      <c r="K1167" s="2">
        <v>1544.099975585938</v>
      </c>
      <c r="L1167" s="2">
        <v>10517.2548828125</v>
      </c>
      <c r="M1167" s="2">
        <v>1.9099999666213989</v>
      </c>
      <c r="N1167" s="3">
        <v>2978.7099609375</v>
      </c>
      <c r="O1167" s="1">
        <f t="shared" si="238"/>
        <v>-9.3794838464833497E-5</v>
      </c>
      <c r="P1167" s="1">
        <f t="shared" si="226"/>
        <v>-6.7832859675899249E-3</v>
      </c>
      <c r="Q1167" s="1">
        <f t="shared" si="227"/>
        <v>-3.9169243840745382E-3</v>
      </c>
      <c r="R1167" s="1">
        <f t="shared" si="228"/>
        <v>-5.3244656060655871E-3</v>
      </c>
      <c r="S1167" s="1">
        <f t="shared" si="229"/>
        <v>-1.7862695193009648E-2</v>
      </c>
      <c r="T1167" s="1">
        <f t="shared" si="230"/>
        <v>-1.0502938012840968E-2</v>
      </c>
      <c r="U1167" s="1">
        <f t="shared" si="231"/>
        <v>-6.0644081974066122E-3</v>
      </c>
      <c r="V1167" s="1">
        <f t="shared" si="232"/>
        <v>1.4889355211471722E-2</v>
      </c>
      <c r="W1167" s="1">
        <f t="shared" si="233"/>
        <v>8.1730302219207296E-3</v>
      </c>
      <c r="X1167" s="1">
        <f t="shared" si="234"/>
        <v>-1.0319174522370855E-2</v>
      </c>
      <c r="Y1167" s="1">
        <f t="shared" si="235"/>
        <v>1.5835734030373416E-2</v>
      </c>
      <c r="Z1167" s="1">
        <f t="shared" si="236"/>
        <v>-5.2083284826949239E-3</v>
      </c>
      <c r="AA1167" s="24">
        <f t="shared" si="237"/>
        <v>9.1060515372975992E-4</v>
      </c>
    </row>
    <row r="1168" spans="1:27" x14ac:dyDescent="0.2">
      <c r="A1168" s="18">
        <v>43717</v>
      </c>
      <c r="B1168" s="1">
        <v>213.02336120605469</v>
      </c>
      <c r="C1168" s="2">
        <v>136.6803283691406</v>
      </c>
      <c r="D1168" s="2">
        <v>1831.349975585938</v>
      </c>
      <c r="E1168" s="2">
        <v>1204.410034179688</v>
      </c>
      <c r="F1168" s="2">
        <v>188.75999450683591</v>
      </c>
      <c r="G1168" s="2">
        <v>294.33999633789062</v>
      </c>
      <c r="H1168" s="2">
        <v>180.25909423828119</v>
      </c>
      <c r="I1168" s="2">
        <v>126.7162322998047</v>
      </c>
      <c r="J1168" s="2">
        <v>174.80999755859381</v>
      </c>
      <c r="K1168" s="2">
        <v>1535.900024414062</v>
      </c>
      <c r="L1168" s="2">
        <v>10115.9755859375</v>
      </c>
      <c r="M1168" s="2">
        <v>1.907999992370605</v>
      </c>
      <c r="N1168" s="3">
        <v>2978.429931640625</v>
      </c>
      <c r="O1168" s="1">
        <f t="shared" si="238"/>
        <v>4.267130313681422E-3</v>
      </c>
      <c r="P1168" s="1">
        <f t="shared" si="226"/>
        <v>-1.1358664676467289E-2</v>
      </c>
      <c r="Q1168" s="1">
        <f t="shared" si="227"/>
        <v>-1.1780869306315944E-3</v>
      </c>
      <c r="R1168" s="1">
        <f t="shared" si="228"/>
        <v>-4.3157652981473671E-4</v>
      </c>
      <c r="S1168" s="1">
        <f t="shared" si="229"/>
        <v>6.7736358017127518E-3</v>
      </c>
      <c r="T1168" s="1">
        <f t="shared" si="230"/>
        <v>1.4370826471339582E-2</v>
      </c>
      <c r="U1168" s="1">
        <f t="shared" si="231"/>
        <v>1.035546227543005E-2</v>
      </c>
      <c r="V1168" s="1">
        <f t="shared" si="232"/>
        <v>1.1181660863420539E-2</v>
      </c>
      <c r="W1168" s="1">
        <f t="shared" si="233"/>
        <v>-3.5956566517522992E-2</v>
      </c>
      <c r="X1168" s="1">
        <f t="shared" si="234"/>
        <v>-5.3105053439070904E-3</v>
      </c>
      <c r="Y1168" s="1">
        <f t="shared" si="235"/>
        <v>-3.8154375960858244E-2</v>
      </c>
      <c r="Z1168" s="1">
        <f t="shared" si="236"/>
        <v>-1.0471069558873891E-3</v>
      </c>
      <c r="AA1168" s="24">
        <f t="shared" si="237"/>
        <v>-9.4010259658494633E-5</v>
      </c>
    </row>
    <row r="1169" spans="1:27" x14ac:dyDescent="0.2">
      <c r="A1169" s="18">
        <v>43718</v>
      </c>
      <c r="B1169" s="1">
        <v>215.53981018066409</v>
      </c>
      <c r="C1169" s="2">
        <v>135.2491149902344</v>
      </c>
      <c r="D1169" s="2">
        <v>1820.550048828125</v>
      </c>
      <c r="E1169" s="2">
        <v>1206</v>
      </c>
      <c r="F1169" s="2">
        <v>186.16999816894531</v>
      </c>
      <c r="G1169" s="2">
        <v>287.989990234375</v>
      </c>
      <c r="H1169" s="2">
        <v>182.9355163574219</v>
      </c>
      <c r="I1169" s="2">
        <v>129.29010009765619</v>
      </c>
      <c r="J1169" s="2">
        <v>171.00999450683591</v>
      </c>
      <c r="K1169" s="2">
        <v>1553</v>
      </c>
      <c r="L1169" s="2">
        <v>10178.3720703125</v>
      </c>
      <c r="M1169" s="2">
        <v>1.9129999876022341</v>
      </c>
      <c r="N1169" s="3">
        <v>2979.389892578125</v>
      </c>
      <c r="O1169" s="1">
        <f t="shared" si="238"/>
        <v>1.1813018818040755E-2</v>
      </c>
      <c r="P1169" s="1">
        <f t="shared" si="226"/>
        <v>-1.0471246272110379E-2</v>
      </c>
      <c r="Q1169" s="1">
        <f t="shared" si="227"/>
        <v>-5.8972489703162934E-3</v>
      </c>
      <c r="R1169" s="1">
        <f t="shared" si="228"/>
        <v>1.3201200381853795E-3</v>
      </c>
      <c r="S1169" s="1">
        <f t="shared" si="229"/>
        <v>-1.3721108355917E-2</v>
      </c>
      <c r="T1169" s="1">
        <f t="shared" si="230"/>
        <v>-2.157371129483221E-2</v>
      </c>
      <c r="U1169" s="1">
        <f t="shared" si="231"/>
        <v>1.4847639895509523E-2</v>
      </c>
      <c r="V1169" s="1">
        <f t="shared" si="232"/>
        <v>2.031206066608604E-2</v>
      </c>
      <c r="W1169" s="1">
        <f t="shared" si="233"/>
        <v>-2.1737904609741787E-2</v>
      </c>
      <c r="X1169" s="1">
        <f t="shared" si="234"/>
        <v>1.1133521267089996E-2</v>
      </c>
      <c r="Y1169" s="1">
        <f t="shared" si="235"/>
        <v>6.1681133811493094E-3</v>
      </c>
      <c r="Z1169" s="1">
        <f t="shared" si="236"/>
        <v>2.6205425847076746E-3</v>
      </c>
      <c r="AA1169" s="24">
        <f t="shared" si="237"/>
        <v>3.2230435482194508E-4</v>
      </c>
    </row>
    <row r="1170" spans="1:27" x14ac:dyDescent="0.2">
      <c r="A1170" s="18">
        <v>43719</v>
      </c>
      <c r="B1170" s="1">
        <v>222.39292907714841</v>
      </c>
      <c r="C1170" s="2">
        <v>135.2888488769531</v>
      </c>
      <c r="D1170" s="2">
        <v>1822.989990234375</v>
      </c>
      <c r="E1170" s="2">
        <v>1220.170043945312</v>
      </c>
      <c r="F1170" s="2">
        <v>188.49000549316409</v>
      </c>
      <c r="G1170" s="2">
        <v>288.26998901367188</v>
      </c>
      <c r="H1170" s="2">
        <v>184.083984375</v>
      </c>
      <c r="I1170" s="2">
        <v>130.45281982421881</v>
      </c>
      <c r="J1170" s="2">
        <v>173.11000061035159</v>
      </c>
      <c r="K1170" s="2">
        <v>1556.599975585938</v>
      </c>
      <c r="L1170" s="2">
        <v>10410.126953125</v>
      </c>
      <c r="M1170" s="2">
        <v>1.9129999876022341</v>
      </c>
      <c r="N1170" s="3">
        <v>3000.929931640625</v>
      </c>
      <c r="O1170" s="1">
        <f t="shared" si="238"/>
        <v>3.179514211662382E-2</v>
      </c>
      <c r="P1170" s="1">
        <f t="shared" si="226"/>
        <v>2.9378297019966304E-4</v>
      </c>
      <c r="Q1170" s="1">
        <f t="shared" si="227"/>
        <v>1.3402220981624247E-3</v>
      </c>
      <c r="R1170" s="1">
        <f t="shared" si="228"/>
        <v>1.1749621845200675E-2</v>
      </c>
      <c r="S1170" s="1">
        <f t="shared" si="229"/>
        <v>1.2461767991819084E-2</v>
      </c>
      <c r="T1170" s="1">
        <f t="shared" si="230"/>
        <v>9.7225177537940688E-4</v>
      </c>
      <c r="U1170" s="1">
        <f t="shared" si="231"/>
        <v>6.2779936911441236E-3</v>
      </c>
      <c r="V1170" s="1">
        <f t="shared" si="232"/>
        <v>8.9931071728182044E-3</v>
      </c>
      <c r="W1170" s="1">
        <f t="shared" si="233"/>
        <v>1.2280019712132884E-2</v>
      </c>
      <c r="X1170" s="1">
        <f t="shared" si="234"/>
        <v>2.3180782910097175E-3</v>
      </c>
      <c r="Y1170" s="1">
        <f t="shared" si="235"/>
        <v>2.2769346729666573E-2</v>
      </c>
      <c r="Z1170" s="1">
        <f t="shared" si="236"/>
        <v>0</v>
      </c>
      <c r="AA1170" s="24">
        <f t="shared" si="237"/>
        <v>7.2296811894803081E-3</v>
      </c>
    </row>
    <row r="1171" spans="1:27" x14ac:dyDescent="0.2">
      <c r="A1171" s="18">
        <v>43720</v>
      </c>
      <c r="B1171" s="1">
        <v>221.8955993652344</v>
      </c>
      <c r="C1171" s="2">
        <v>136.6803283691406</v>
      </c>
      <c r="D1171" s="2">
        <v>1843.550048828125</v>
      </c>
      <c r="E1171" s="2">
        <v>1234.25</v>
      </c>
      <c r="F1171" s="2">
        <v>187.4700012207031</v>
      </c>
      <c r="G1171" s="2">
        <v>288.8599853515625</v>
      </c>
      <c r="H1171" s="2">
        <v>184.02406311035159</v>
      </c>
      <c r="I1171" s="2">
        <v>127.8888778686523</v>
      </c>
      <c r="J1171" s="2">
        <v>172.44999694824219</v>
      </c>
      <c r="K1171" s="2">
        <v>1604.599975585938</v>
      </c>
      <c r="L1171" s="2">
        <v>10360.546875</v>
      </c>
      <c r="M1171" s="2">
        <v>1.8949999809265139</v>
      </c>
      <c r="N1171" s="3">
        <v>3009.570068359375</v>
      </c>
      <c r="O1171" s="1">
        <f t="shared" si="238"/>
        <v>-2.2362658470201913E-3</v>
      </c>
      <c r="P1171" s="1">
        <f t="shared" si="226"/>
        <v>1.0285248959824189E-2</v>
      </c>
      <c r="Q1171" s="1">
        <f t="shared" si="227"/>
        <v>1.1278207068545987E-2</v>
      </c>
      <c r="R1171" s="1">
        <f t="shared" si="228"/>
        <v>1.1539339229441836E-2</v>
      </c>
      <c r="S1171" s="1">
        <f t="shared" si="229"/>
        <v>-5.4114501710170737E-3</v>
      </c>
      <c r="T1171" s="1">
        <f t="shared" si="230"/>
        <v>2.0466797112987933E-3</v>
      </c>
      <c r="U1171" s="1">
        <f t="shared" si="231"/>
        <v>-3.2551047203732697E-4</v>
      </c>
      <c r="V1171" s="1">
        <f t="shared" si="232"/>
        <v>-1.9654170442780283E-2</v>
      </c>
      <c r="W1171" s="1">
        <f t="shared" si="233"/>
        <v>-3.8126258435813298E-3</v>
      </c>
      <c r="X1171" s="1">
        <f t="shared" si="234"/>
        <v>3.0836438875011307E-2</v>
      </c>
      <c r="Y1171" s="1">
        <f t="shared" si="235"/>
        <v>-4.762677568511009E-3</v>
      </c>
      <c r="Z1171" s="1">
        <f t="shared" si="236"/>
        <v>-9.4093083075664774E-3</v>
      </c>
      <c r="AA1171" s="24">
        <f t="shared" si="237"/>
        <v>2.8791531010610161E-3</v>
      </c>
    </row>
    <row r="1172" spans="1:27" x14ac:dyDescent="0.2">
      <c r="A1172" s="18">
        <v>43721</v>
      </c>
      <c r="B1172" s="1">
        <v>217.57884216308591</v>
      </c>
      <c r="C1172" s="2">
        <v>136.4815368652344</v>
      </c>
      <c r="D1172" s="2">
        <v>1839.339965820312</v>
      </c>
      <c r="E1172" s="2">
        <v>1239.56005859375</v>
      </c>
      <c r="F1172" s="2">
        <v>187.19000244140619</v>
      </c>
      <c r="G1172" s="2">
        <v>294.14999389648438</v>
      </c>
      <c r="H1172" s="2">
        <v>181.69718933105469</v>
      </c>
      <c r="I1172" s="2">
        <v>128.26652526855469</v>
      </c>
      <c r="J1172" s="2">
        <v>174.94000244140619</v>
      </c>
      <c r="K1172" s="2">
        <v>1600.5</v>
      </c>
      <c r="L1172" s="2">
        <v>10358.048828125</v>
      </c>
      <c r="M1172" s="2">
        <v>1.8999999761581421</v>
      </c>
      <c r="N1172" s="3">
        <v>3007.389892578125</v>
      </c>
      <c r="O1172" s="1">
        <f t="shared" si="238"/>
        <v>-1.9454000955842377E-2</v>
      </c>
      <c r="P1172" s="1">
        <f t="shared" si="226"/>
        <v>-1.4544265899720799E-3</v>
      </c>
      <c r="Q1172" s="1">
        <f t="shared" si="227"/>
        <v>-2.283682512709162E-3</v>
      </c>
      <c r="R1172" s="1">
        <f t="shared" si="228"/>
        <v>4.3022552916751611E-3</v>
      </c>
      <c r="S1172" s="1">
        <f t="shared" si="229"/>
        <v>-1.493565783718509E-3</v>
      </c>
      <c r="T1172" s="1">
        <f t="shared" si="230"/>
        <v>1.8313400308746619E-2</v>
      </c>
      <c r="U1172" s="1">
        <f t="shared" si="231"/>
        <v>-1.2644399541931528E-2</v>
      </c>
      <c r="V1172" s="1">
        <f t="shared" si="232"/>
        <v>2.9529338766287605E-3</v>
      </c>
      <c r="W1172" s="1">
        <f t="shared" si="233"/>
        <v>1.4438999925939999E-2</v>
      </c>
      <c r="X1172" s="1">
        <f t="shared" si="234"/>
        <v>-2.5551387562752215E-3</v>
      </c>
      <c r="Y1172" s="1">
        <f t="shared" si="235"/>
        <v>-2.4111148814232042E-4</v>
      </c>
      <c r="Z1172" s="1">
        <f t="shared" si="236"/>
        <v>2.6385199377065849E-3</v>
      </c>
      <c r="AA1172" s="24">
        <f t="shared" si="237"/>
        <v>-7.2441436209469412E-4</v>
      </c>
    </row>
    <row r="1173" spans="1:27" x14ac:dyDescent="0.2">
      <c r="A1173" s="18">
        <v>43724</v>
      </c>
      <c r="B1173" s="1">
        <v>218.7226867675781</v>
      </c>
      <c r="C1173" s="2">
        <v>135.4975891113281</v>
      </c>
      <c r="D1173" s="2">
        <v>1807.839965820312</v>
      </c>
      <c r="E1173" s="2">
        <v>1231.300048828125</v>
      </c>
      <c r="F1173" s="2">
        <v>186.2200012207031</v>
      </c>
      <c r="G1173" s="2">
        <v>294.29000854492188</v>
      </c>
      <c r="H1173" s="2">
        <v>179.969482421875</v>
      </c>
      <c r="I1173" s="2">
        <v>128.14726257324219</v>
      </c>
      <c r="J1173" s="2">
        <v>177.55000305175781</v>
      </c>
      <c r="K1173" s="2">
        <v>1591.5</v>
      </c>
      <c r="L1173" s="2">
        <v>10241.2724609375</v>
      </c>
      <c r="M1173" s="2">
        <v>1.945000052452087</v>
      </c>
      <c r="N1173" s="3">
        <v>2997.9599609375</v>
      </c>
      <c r="O1173" s="1">
        <f t="shared" si="238"/>
        <v>5.2571499743290229E-3</v>
      </c>
      <c r="P1173" s="1">
        <f t="shared" ref="P1173:P1236" si="239">(C1173/C1172)-1</f>
        <v>-7.2093836023980895E-3</v>
      </c>
      <c r="Q1173" s="1">
        <f t="shared" ref="Q1173:Q1236" si="240">(D1173/D1172)-1</f>
        <v>-1.7125708452679467E-2</v>
      </c>
      <c r="R1173" s="1">
        <f t="shared" ref="R1173:R1236" si="241">(E1173/E1172)-1</f>
        <v>-6.6636624085772977E-3</v>
      </c>
      <c r="S1173" s="1">
        <f t="shared" ref="S1173:S1236" si="242">(F1173/F1172)-1</f>
        <v>-5.1819071961747287E-3</v>
      </c>
      <c r="T1173" s="1">
        <f t="shared" ref="T1173:T1236" si="243">(G1173/G1172)-1</f>
        <v>4.7599745484538936E-4</v>
      </c>
      <c r="U1173" s="1">
        <f t="shared" ref="U1173:U1236" si="244">(H1173/H1172)-1</f>
        <v>-9.5087156578508303E-3</v>
      </c>
      <c r="V1173" s="1">
        <f t="shared" ref="V1173:V1236" si="245">(I1173/I1172)-1</f>
        <v>-9.2980374312623404E-4</v>
      </c>
      <c r="W1173" s="1">
        <f t="shared" ref="W1173:W1236" si="246">(J1173/J1172)-1</f>
        <v>1.4919404218173726E-2</v>
      </c>
      <c r="X1173" s="1">
        <f t="shared" ref="X1173:X1236" si="247">(K1173/K1172)-1</f>
        <v>-5.623242736644829E-3</v>
      </c>
      <c r="Y1173" s="1">
        <f t="shared" ref="Y1173:Y1236" si="248">(L1173/L1172)-1</f>
        <v>-1.127397342155978E-2</v>
      </c>
      <c r="Z1173" s="1">
        <f t="shared" ref="Z1173:Z1236" si="249">(M1173/M1172)-1</f>
        <v>2.3684250978221799E-2</v>
      </c>
      <c r="AA1173" s="24">
        <f t="shared" ref="AA1173:AA1236" si="250">(N1173/N1172)-1</f>
        <v>-3.1355866640028207E-3</v>
      </c>
    </row>
    <row r="1174" spans="1:27" x14ac:dyDescent="0.2">
      <c r="A1174" s="18">
        <v>43725</v>
      </c>
      <c r="B1174" s="1">
        <v>219.5184020996094</v>
      </c>
      <c r="C1174" s="2">
        <v>136.5511169433594</v>
      </c>
      <c r="D1174" s="2">
        <v>1822.550048828125</v>
      </c>
      <c r="E1174" s="2">
        <v>1229.150024414062</v>
      </c>
      <c r="F1174" s="2">
        <v>188.08000183105469</v>
      </c>
      <c r="G1174" s="2">
        <v>298.60000610351562</v>
      </c>
      <c r="H1174" s="2">
        <v>180.82835388183591</v>
      </c>
      <c r="I1174" s="2">
        <v>124.2119140625</v>
      </c>
      <c r="J1174" s="2">
        <v>176</v>
      </c>
      <c r="K1174" s="2">
        <v>1595.400024414062</v>
      </c>
      <c r="L1174" s="2">
        <v>10198.248046875</v>
      </c>
      <c r="M1174" s="2">
        <v>1.937999963760376</v>
      </c>
      <c r="N1174" s="3">
        <v>3005.699951171875</v>
      </c>
      <c r="O1174" s="1">
        <f t="shared" si="238"/>
        <v>3.6380100472928056E-3</v>
      </c>
      <c r="P1174" s="1">
        <f t="shared" si="239"/>
        <v>7.7752514929672056E-3</v>
      </c>
      <c r="Q1174" s="1">
        <f t="shared" si="240"/>
        <v>8.1368280854097197E-3</v>
      </c>
      <c r="R1174" s="1">
        <f t="shared" si="241"/>
        <v>-1.7461417435248316E-3</v>
      </c>
      <c r="S1174" s="1">
        <f t="shared" si="242"/>
        <v>9.9881892286488583E-3</v>
      </c>
      <c r="T1174" s="1">
        <f t="shared" si="243"/>
        <v>1.4645409064018011E-2</v>
      </c>
      <c r="U1174" s="1">
        <f t="shared" si="244"/>
        <v>4.7723172195806018E-3</v>
      </c>
      <c r="V1174" s="1">
        <f t="shared" si="245"/>
        <v>-3.0709579211596116E-2</v>
      </c>
      <c r="W1174" s="1">
        <f t="shared" si="246"/>
        <v>-8.7299522676210772E-3</v>
      </c>
      <c r="X1174" s="1">
        <f t="shared" si="247"/>
        <v>2.4505337191718102E-3</v>
      </c>
      <c r="Y1174" s="1">
        <f t="shared" si="248"/>
        <v>-4.2010808936686628E-3</v>
      </c>
      <c r="Z1174" s="1">
        <f t="shared" si="249"/>
        <v>-3.5990172251594288E-3</v>
      </c>
      <c r="AA1174" s="24">
        <f t="shared" si="250"/>
        <v>2.5817523700197853E-3</v>
      </c>
    </row>
    <row r="1175" spans="1:27" x14ac:dyDescent="0.2">
      <c r="A1175" s="18">
        <v>43726</v>
      </c>
      <c r="B1175" s="1">
        <v>221.57733154296881</v>
      </c>
      <c r="C1175" s="2">
        <v>137.67420959472659</v>
      </c>
      <c r="D1175" s="2">
        <v>1817.4599609375</v>
      </c>
      <c r="E1175" s="2">
        <v>1232.410034179688</v>
      </c>
      <c r="F1175" s="2">
        <v>188.13999938964841</v>
      </c>
      <c r="G1175" s="2">
        <v>291.55999755859381</v>
      </c>
      <c r="H1175" s="2">
        <v>179.7397766113281</v>
      </c>
      <c r="I1175" s="2">
        <v>124.74855041503911</v>
      </c>
      <c r="J1175" s="2">
        <v>174.52000427246091</v>
      </c>
      <c r="K1175" s="2">
        <v>1579.300048828125</v>
      </c>
      <c r="L1175" s="2">
        <v>10266.4150390625</v>
      </c>
      <c r="M1175" s="2">
        <v>1.879999995231628</v>
      </c>
      <c r="N1175" s="3">
        <v>3006.72998046875</v>
      </c>
      <c r="O1175" s="1">
        <f t="shared" si="238"/>
        <v>9.3793022528705361E-3</v>
      </c>
      <c r="P1175" s="1">
        <f t="shared" si="239"/>
        <v>8.2247049786714488E-3</v>
      </c>
      <c r="Q1175" s="1">
        <f t="shared" si="240"/>
        <v>-2.7928384704155595E-3</v>
      </c>
      <c r="R1175" s="1">
        <f t="shared" si="241"/>
        <v>2.6522472447412238E-3</v>
      </c>
      <c r="S1175" s="1">
        <f t="shared" si="242"/>
        <v>3.1900020209274516E-4</v>
      </c>
      <c r="T1175" s="1">
        <f t="shared" si="243"/>
        <v>-2.3576719360418386E-2</v>
      </c>
      <c r="U1175" s="1">
        <f t="shared" si="244"/>
        <v>-6.0199479071691986E-3</v>
      </c>
      <c r="V1175" s="1">
        <f t="shared" si="245"/>
        <v>4.3203291454720905E-3</v>
      </c>
      <c r="W1175" s="1">
        <f t="shared" si="246"/>
        <v>-8.409066633744855E-3</v>
      </c>
      <c r="X1175" s="1">
        <f t="shared" si="247"/>
        <v>-1.0091497642950142E-2</v>
      </c>
      <c r="Y1175" s="1">
        <f t="shared" si="248"/>
        <v>6.6841865263698175E-3</v>
      </c>
      <c r="Z1175" s="1">
        <f t="shared" si="249"/>
        <v>-2.992774489851302E-2</v>
      </c>
      <c r="AA1175" s="24">
        <f t="shared" si="250"/>
        <v>3.4269198975556137E-4</v>
      </c>
    </row>
    <row r="1176" spans="1:27" x14ac:dyDescent="0.2">
      <c r="A1176" s="18">
        <v>43727</v>
      </c>
      <c r="B1176" s="1">
        <v>219.77702331542969</v>
      </c>
      <c r="C1176" s="2">
        <v>140.2086486816406</v>
      </c>
      <c r="D1176" s="2">
        <v>1821.5</v>
      </c>
      <c r="E1176" s="2">
        <v>1238.7099609375</v>
      </c>
      <c r="F1176" s="2">
        <v>190.13999938964841</v>
      </c>
      <c r="G1176" s="2">
        <v>286.60000610351562</v>
      </c>
      <c r="H1176" s="2">
        <v>176.70384216308591</v>
      </c>
      <c r="I1176" s="2">
        <v>126.0305252075195</v>
      </c>
      <c r="J1176" s="2">
        <v>176.13999938964841</v>
      </c>
      <c r="K1176" s="2">
        <v>1614.400024414062</v>
      </c>
      <c r="L1176" s="2">
        <v>10181.6416015625</v>
      </c>
      <c r="M1176" s="2">
        <v>1.8830000162124629</v>
      </c>
      <c r="N1176" s="3">
        <v>3006.7900390625</v>
      </c>
      <c r="O1176" s="1">
        <f t="shared" si="238"/>
        <v>-8.1249657399633524E-3</v>
      </c>
      <c r="P1176" s="1">
        <f t="shared" si="239"/>
        <v>1.8408960504474159E-2</v>
      </c>
      <c r="Q1176" s="1">
        <f t="shared" si="240"/>
        <v>2.2229040250305587E-3</v>
      </c>
      <c r="R1176" s="1">
        <f t="shared" si="241"/>
        <v>5.1118755796282223E-3</v>
      </c>
      <c r="S1176" s="1">
        <f t="shared" si="242"/>
        <v>1.0630381665186928E-2</v>
      </c>
      <c r="T1176" s="1">
        <f t="shared" si="243"/>
        <v>-1.7011906628519591E-2</v>
      </c>
      <c r="U1176" s="1">
        <f t="shared" si="244"/>
        <v>-1.689072116077639E-2</v>
      </c>
      <c r="V1176" s="1">
        <f t="shared" si="245"/>
        <v>1.0276470453686626E-2</v>
      </c>
      <c r="W1176" s="1">
        <f t="shared" si="246"/>
        <v>9.2825755072660776E-3</v>
      </c>
      <c r="X1176" s="1">
        <f t="shared" si="247"/>
        <v>2.22250202626042E-2</v>
      </c>
      <c r="Y1176" s="1">
        <f t="shared" si="248"/>
        <v>-8.2573553842745229E-3</v>
      </c>
      <c r="Z1176" s="1">
        <f t="shared" si="249"/>
        <v>1.5957558449171128E-3</v>
      </c>
      <c r="AA1176" s="24">
        <f t="shared" si="250"/>
        <v>1.997472142156731E-5</v>
      </c>
    </row>
    <row r="1177" spans="1:27" x14ac:dyDescent="0.2">
      <c r="A1177" s="18">
        <v>43728</v>
      </c>
      <c r="B1177" s="1">
        <v>216.56428527832031</v>
      </c>
      <c r="C1177" s="2">
        <v>138.5885925292969</v>
      </c>
      <c r="D1177" s="2">
        <v>1794.160034179688</v>
      </c>
      <c r="E1177" s="2">
        <v>1229.930053710938</v>
      </c>
      <c r="F1177" s="2">
        <v>189.92999267578119</v>
      </c>
      <c r="G1177" s="2">
        <v>270.75</v>
      </c>
      <c r="H1177" s="2">
        <v>172.45953369140619</v>
      </c>
      <c r="I1177" s="2">
        <v>123.50633239746089</v>
      </c>
      <c r="J1177" s="2">
        <v>178.1199951171875</v>
      </c>
      <c r="K1177" s="2">
        <v>1626.800048828125</v>
      </c>
      <c r="L1177" s="2">
        <v>10019.716796875</v>
      </c>
      <c r="M1177" s="2">
        <v>1.8500000238418579</v>
      </c>
      <c r="N1177" s="3">
        <v>2992.070068359375</v>
      </c>
      <c r="O1177" s="1">
        <f t="shared" si="238"/>
        <v>-1.4618170674276398E-2</v>
      </c>
      <c r="P1177" s="1">
        <f t="shared" si="239"/>
        <v>-1.1554609273941474E-2</v>
      </c>
      <c r="Q1177" s="1">
        <f t="shared" si="240"/>
        <v>-1.500958870179081E-2</v>
      </c>
      <c r="R1177" s="1">
        <f t="shared" si="241"/>
        <v>-7.0879443158082811E-3</v>
      </c>
      <c r="S1177" s="1">
        <f t="shared" si="242"/>
        <v>-1.1044846667789265E-3</v>
      </c>
      <c r="T1177" s="1">
        <f t="shared" si="243"/>
        <v>-5.5303579085727028E-2</v>
      </c>
      <c r="U1177" s="1">
        <f t="shared" si="244"/>
        <v>-2.4019333251183661E-2</v>
      </c>
      <c r="V1177" s="1">
        <f t="shared" si="245"/>
        <v>-2.0028424113144982E-2</v>
      </c>
      <c r="W1177" s="1">
        <f t="shared" si="246"/>
        <v>1.1241034032020369E-2</v>
      </c>
      <c r="X1177" s="1">
        <f t="shared" si="247"/>
        <v>7.6808871571738546E-3</v>
      </c>
      <c r="Y1177" s="1">
        <f t="shared" si="248"/>
        <v>-1.5903604843314323E-2</v>
      </c>
      <c r="Z1177" s="1">
        <f t="shared" si="249"/>
        <v>-1.7525221501050514E-2</v>
      </c>
      <c r="AA1177" s="24">
        <f t="shared" si="250"/>
        <v>-4.8955765157830955E-3</v>
      </c>
    </row>
    <row r="1178" spans="1:27" x14ac:dyDescent="0.2">
      <c r="A1178" s="18">
        <v>43731</v>
      </c>
      <c r="B1178" s="1">
        <v>217.54899597167969</v>
      </c>
      <c r="C1178" s="2">
        <v>138.29042053222659</v>
      </c>
      <c r="D1178" s="2">
        <v>1785.300048828125</v>
      </c>
      <c r="E1178" s="2">
        <v>1234.030029296875</v>
      </c>
      <c r="F1178" s="2">
        <v>186.82000732421881</v>
      </c>
      <c r="G1178" s="2">
        <v>265.92001342773438</v>
      </c>
      <c r="H1178" s="2">
        <v>174.6066589355469</v>
      </c>
      <c r="I1178" s="2">
        <v>122.67156982421881</v>
      </c>
      <c r="J1178" s="2">
        <v>175.8800048828125</v>
      </c>
      <c r="K1178" s="2">
        <v>1627.400024414062</v>
      </c>
      <c r="L1178" s="2">
        <v>8620.56640625</v>
      </c>
      <c r="M1178" s="2">
        <v>1.845000028610229</v>
      </c>
      <c r="N1178" s="3">
        <v>2991.780029296875</v>
      </c>
      <c r="O1178" s="1">
        <f t="shared" si="238"/>
        <v>4.5469671607849538E-3</v>
      </c>
      <c r="P1178" s="1">
        <f t="shared" si="239"/>
        <v>-2.151490188539773E-3</v>
      </c>
      <c r="Q1178" s="1">
        <f t="shared" si="240"/>
        <v>-4.9382358222096467E-3</v>
      </c>
      <c r="R1178" s="1">
        <f t="shared" si="241"/>
        <v>3.3335030504919594E-3</v>
      </c>
      <c r="S1178" s="1">
        <f t="shared" si="242"/>
        <v>-1.637437725210289E-2</v>
      </c>
      <c r="T1178" s="1">
        <f t="shared" si="243"/>
        <v>-1.7839285585468656E-2</v>
      </c>
      <c r="U1178" s="1">
        <f t="shared" si="244"/>
        <v>1.2450023481930028E-2</v>
      </c>
      <c r="V1178" s="1">
        <f t="shared" si="245"/>
        <v>-6.7588645621481369E-3</v>
      </c>
      <c r="W1178" s="1">
        <f t="shared" si="246"/>
        <v>-1.257573711980664E-2</v>
      </c>
      <c r="X1178" s="1">
        <f t="shared" si="247"/>
        <v>3.6880720920140497E-4</v>
      </c>
      <c r="Y1178" s="1">
        <f t="shared" si="248"/>
        <v>-0.13963971427429711</v>
      </c>
      <c r="Z1178" s="1">
        <f t="shared" si="249"/>
        <v>-2.7027000903737664E-3</v>
      </c>
      <c r="AA1178" s="24">
        <f t="shared" si="250"/>
        <v>-9.6935919237650658E-5</v>
      </c>
    </row>
    <row r="1179" spans="1:27" x14ac:dyDescent="0.2">
      <c r="A1179" s="18">
        <v>43732</v>
      </c>
      <c r="B1179" s="1">
        <v>216.5145568847656</v>
      </c>
      <c r="C1179" s="2">
        <v>136.54118347167969</v>
      </c>
      <c r="D1179" s="2">
        <v>1741.609985351562</v>
      </c>
      <c r="E1179" s="2">
        <v>1218.760009765625</v>
      </c>
      <c r="F1179" s="2">
        <v>181.2799987792969</v>
      </c>
      <c r="G1179" s="2">
        <v>254.5899963378906</v>
      </c>
      <c r="H1179" s="2">
        <v>172.29972839355469</v>
      </c>
      <c r="I1179" s="2">
        <v>120.5349502563477</v>
      </c>
      <c r="J1179" s="2">
        <v>172.52000427246091</v>
      </c>
      <c r="K1179" s="2">
        <v>1648.199951171875</v>
      </c>
      <c r="L1179" s="2">
        <v>8486.9931640625</v>
      </c>
      <c r="M1179" s="2">
        <v>1.879999995231628</v>
      </c>
      <c r="N1179" s="3">
        <v>2966.60009765625</v>
      </c>
      <c r="O1179" s="1">
        <f t="shared" si="238"/>
        <v>-4.7549706322190799E-3</v>
      </c>
      <c r="P1179" s="1">
        <f t="shared" si="239"/>
        <v>-1.2649011072601857E-2</v>
      </c>
      <c r="Q1179" s="1">
        <f t="shared" si="240"/>
        <v>-2.4472112407794566E-2</v>
      </c>
      <c r="R1179" s="1">
        <f t="shared" si="241"/>
        <v>-1.2374106925056361E-2</v>
      </c>
      <c r="S1179" s="1">
        <f t="shared" si="242"/>
        <v>-2.9654257187279875E-2</v>
      </c>
      <c r="T1179" s="1">
        <f t="shared" si="243"/>
        <v>-4.2606861152715725E-2</v>
      </c>
      <c r="U1179" s="1">
        <f t="shared" si="244"/>
        <v>-1.3212156718741097E-2</v>
      </c>
      <c r="V1179" s="1">
        <f t="shared" si="245"/>
        <v>-1.741739810563081E-2</v>
      </c>
      <c r="W1179" s="1">
        <f t="shared" si="246"/>
        <v>-1.9103937440701824E-2</v>
      </c>
      <c r="X1179" s="1">
        <f t="shared" si="247"/>
        <v>1.27810780667168E-2</v>
      </c>
      <c r="Y1179" s="1">
        <f t="shared" si="248"/>
        <v>-1.5494717619790932E-2</v>
      </c>
      <c r="Z1179" s="1">
        <f t="shared" si="249"/>
        <v>1.8970171316345708E-2</v>
      </c>
      <c r="AA1179" s="24">
        <f t="shared" si="250"/>
        <v>-8.4163713221064862E-3</v>
      </c>
    </row>
    <row r="1180" spans="1:27" x14ac:dyDescent="0.2">
      <c r="A1180" s="18">
        <v>43733</v>
      </c>
      <c r="B1180" s="1">
        <v>219.84663391113281</v>
      </c>
      <c r="C1180" s="2">
        <v>138.50907897949219</v>
      </c>
      <c r="D1180" s="2">
        <v>1768.329956054688</v>
      </c>
      <c r="E1180" s="2">
        <v>1246.52001953125</v>
      </c>
      <c r="F1180" s="2">
        <v>182.80000305175781</v>
      </c>
      <c r="G1180" s="2">
        <v>264.75</v>
      </c>
      <c r="H1180" s="2">
        <v>177.99212646484381</v>
      </c>
      <c r="I1180" s="2">
        <v>118.35858154296881</v>
      </c>
      <c r="J1180" s="2">
        <v>171.5</v>
      </c>
      <c r="K1180" s="2">
        <v>1613.599975585938</v>
      </c>
      <c r="L1180" s="2">
        <v>8118.9677734375</v>
      </c>
      <c r="M1180" s="2">
        <v>1.845000028610229</v>
      </c>
      <c r="N1180" s="3">
        <v>2984.8701171875</v>
      </c>
      <c r="O1180" s="1">
        <f t="shared" si="238"/>
        <v>1.5389621253690811E-2</v>
      </c>
      <c r="P1180" s="1">
        <f t="shared" si="239"/>
        <v>1.4412468515190957E-2</v>
      </c>
      <c r="Q1180" s="1">
        <f t="shared" si="240"/>
        <v>1.5342109271228255E-2</v>
      </c>
      <c r="R1180" s="1">
        <f t="shared" si="241"/>
        <v>2.2777256837433812E-2</v>
      </c>
      <c r="S1180" s="1">
        <f t="shared" si="242"/>
        <v>8.3848426891897088E-3</v>
      </c>
      <c r="T1180" s="1">
        <f t="shared" si="243"/>
        <v>3.9907316894828515E-2</v>
      </c>
      <c r="U1180" s="1">
        <f t="shared" si="244"/>
        <v>3.3037765783860973E-2</v>
      </c>
      <c r="V1180" s="1">
        <f t="shared" si="245"/>
        <v>-1.8055914145650664E-2</v>
      </c>
      <c r="W1180" s="1">
        <f t="shared" si="246"/>
        <v>-5.9123826060775153E-3</v>
      </c>
      <c r="X1180" s="1">
        <f t="shared" si="247"/>
        <v>-2.0992583795028219E-2</v>
      </c>
      <c r="Y1180" s="1">
        <f t="shared" si="248"/>
        <v>-4.3363460239767226E-2</v>
      </c>
      <c r="Z1180" s="1">
        <f t="shared" si="249"/>
        <v>-1.8617003569240231E-2</v>
      </c>
      <c r="AA1180" s="24">
        <f t="shared" si="250"/>
        <v>6.1585717420034047E-3</v>
      </c>
    </row>
    <row r="1181" spans="1:27" x14ac:dyDescent="0.2">
      <c r="A1181" s="18">
        <v>43734</v>
      </c>
      <c r="B1181" s="1">
        <v>218.7127380371094</v>
      </c>
      <c r="C1181" s="2">
        <v>138.68797302246091</v>
      </c>
      <c r="D1181" s="2">
        <v>1739.839965820312</v>
      </c>
      <c r="E1181" s="2">
        <v>1241.390014648438</v>
      </c>
      <c r="F1181" s="2">
        <v>180.11000061035159</v>
      </c>
      <c r="G1181" s="2">
        <v>263.30999755859381</v>
      </c>
      <c r="H1181" s="2">
        <v>177.10331726074219</v>
      </c>
      <c r="I1181" s="2">
        <v>117.3946228027344</v>
      </c>
      <c r="J1181" s="2">
        <v>169.55000305175781</v>
      </c>
      <c r="K1181" s="2">
        <v>1644.699951171875</v>
      </c>
      <c r="L1181" s="2">
        <v>8251.845703125</v>
      </c>
      <c r="M1181" s="2">
        <v>1.7699999809265139</v>
      </c>
      <c r="N1181" s="3">
        <v>2977.6201171875</v>
      </c>
      <c r="O1181" s="1">
        <f t="shared" si="238"/>
        <v>-5.1576676606372995E-3</v>
      </c>
      <c r="P1181" s="1">
        <f t="shared" si="239"/>
        <v>1.2915690746539976E-3</v>
      </c>
      <c r="Q1181" s="1">
        <f t="shared" si="240"/>
        <v>-1.6111241081918748E-2</v>
      </c>
      <c r="R1181" s="1">
        <f t="shared" si="241"/>
        <v>-4.1154612861662443E-3</v>
      </c>
      <c r="S1181" s="1">
        <f t="shared" si="242"/>
        <v>-1.4715549214977752E-2</v>
      </c>
      <c r="T1181" s="1">
        <f t="shared" si="243"/>
        <v>-5.4391027059723651E-3</v>
      </c>
      <c r="U1181" s="1">
        <f t="shared" si="244"/>
        <v>-4.9935310159754387E-3</v>
      </c>
      <c r="V1181" s="1">
        <f t="shared" si="245"/>
        <v>-8.1443924696279479E-3</v>
      </c>
      <c r="W1181" s="1">
        <f t="shared" si="246"/>
        <v>-1.1370244596164314E-2</v>
      </c>
      <c r="X1181" s="1">
        <f t="shared" si="247"/>
        <v>1.9273658934361171E-2</v>
      </c>
      <c r="Y1181" s="1">
        <f t="shared" si="248"/>
        <v>1.6366357570999579E-2</v>
      </c>
      <c r="Z1181" s="1">
        <f t="shared" si="249"/>
        <v>-4.0650431718534996E-2</v>
      </c>
      <c r="AA1181" s="24">
        <f t="shared" si="250"/>
        <v>-2.428916406865711E-3</v>
      </c>
    </row>
    <row r="1182" spans="1:27" x14ac:dyDescent="0.2">
      <c r="A1182" s="18">
        <v>43735</v>
      </c>
      <c r="B1182" s="1">
        <v>217.64848327636719</v>
      </c>
      <c r="C1182" s="2">
        <v>136.88902282714841</v>
      </c>
      <c r="D1182" s="2">
        <v>1725.449951171875</v>
      </c>
      <c r="E1182" s="2">
        <v>1225.089965820312</v>
      </c>
      <c r="F1182" s="2">
        <v>177.1000061035156</v>
      </c>
      <c r="G1182" s="2">
        <v>263.07998657226562</v>
      </c>
      <c r="H1182" s="2">
        <v>171.53076171875</v>
      </c>
      <c r="I1182" s="2">
        <v>118.2194519042969</v>
      </c>
      <c r="J1182" s="2">
        <v>166.74000549316409</v>
      </c>
      <c r="K1182" s="2">
        <v>1654.300048828125</v>
      </c>
      <c r="L1182" s="2">
        <v>8245.9150390625</v>
      </c>
      <c r="M1182" s="2">
        <v>1.7300000190734861</v>
      </c>
      <c r="N1182" s="3">
        <v>2961.7900390625</v>
      </c>
      <c r="O1182" s="1">
        <f t="shared" si="238"/>
        <v>-4.8659934958230622E-3</v>
      </c>
      <c r="P1182" s="1">
        <f t="shared" si="239"/>
        <v>-1.2971205477357084E-2</v>
      </c>
      <c r="Q1182" s="1">
        <f t="shared" si="240"/>
        <v>-8.2708840647032211E-3</v>
      </c>
      <c r="R1182" s="1">
        <f t="shared" si="241"/>
        <v>-1.3130481666345672E-2</v>
      </c>
      <c r="S1182" s="1">
        <f t="shared" si="242"/>
        <v>-1.6711978772060432E-2</v>
      </c>
      <c r="T1182" s="1">
        <f t="shared" si="243"/>
        <v>-8.7353685185087571E-4</v>
      </c>
      <c r="U1182" s="1">
        <f t="shared" si="244"/>
        <v>-3.1464998104964503E-2</v>
      </c>
      <c r="V1182" s="1">
        <f t="shared" si="245"/>
        <v>7.0261233595725336E-3</v>
      </c>
      <c r="W1182" s="1">
        <f t="shared" si="246"/>
        <v>-1.6573267520000767E-2</v>
      </c>
      <c r="X1182" s="1">
        <f t="shared" si="247"/>
        <v>5.8369902968682386E-3</v>
      </c>
      <c r="Y1182" s="1">
        <f t="shared" si="248"/>
        <v>-7.1870758080871955E-4</v>
      </c>
      <c r="Z1182" s="1">
        <f t="shared" si="249"/>
        <v>-2.2598848748060285E-2</v>
      </c>
      <c r="AA1182" s="24">
        <f t="shared" si="250"/>
        <v>-5.316352490240539E-3</v>
      </c>
    </row>
    <row r="1183" spans="1:27" x14ac:dyDescent="0.2">
      <c r="A1183" s="18">
        <v>43738</v>
      </c>
      <c r="B1183" s="1">
        <v>222.77088928222659</v>
      </c>
      <c r="C1183" s="2">
        <v>138.18109130859381</v>
      </c>
      <c r="D1183" s="2">
        <v>1735.910034179688</v>
      </c>
      <c r="E1183" s="2">
        <v>1219</v>
      </c>
      <c r="F1183" s="2">
        <v>178.08000183105469</v>
      </c>
      <c r="G1183" s="2">
        <v>267.6199951171875</v>
      </c>
      <c r="H1183" s="2">
        <v>173.83769226074219</v>
      </c>
      <c r="I1183" s="2">
        <v>119.6703567504883</v>
      </c>
      <c r="J1183" s="2">
        <v>169.41999816894531</v>
      </c>
      <c r="K1183" s="2">
        <v>1648.900024414062</v>
      </c>
      <c r="L1183" s="2">
        <v>8343.2763671875</v>
      </c>
      <c r="M1183" s="2">
        <v>1.7699999809265139</v>
      </c>
      <c r="N1183" s="3">
        <v>2976.739990234375</v>
      </c>
      <c r="O1183" s="1">
        <f t="shared" si="238"/>
        <v>2.3535224912893282E-2</v>
      </c>
      <c r="P1183" s="1">
        <f t="shared" si="239"/>
        <v>9.4388027232608085E-3</v>
      </c>
      <c r="Q1183" s="1">
        <f t="shared" si="240"/>
        <v>6.0622349554149135E-3</v>
      </c>
      <c r="R1183" s="1">
        <f t="shared" si="241"/>
        <v>-4.9710355894020397E-3</v>
      </c>
      <c r="S1183" s="1">
        <f t="shared" si="242"/>
        <v>5.5335725226699495E-3</v>
      </c>
      <c r="T1183" s="1">
        <f t="shared" si="243"/>
        <v>1.7257141465129244E-2</v>
      </c>
      <c r="U1183" s="1">
        <f t="shared" si="244"/>
        <v>1.3449077698230782E-2</v>
      </c>
      <c r="V1183" s="1">
        <f t="shared" si="245"/>
        <v>1.2272978962598824E-2</v>
      </c>
      <c r="W1183" s="1">
        <f t="shared" si="246"/>
        <v>1.607288345622071E-2</v>
      </c>
      <c r="X1183" s="1">
        <f t="shared" si="247"/>
        <v>-3.2642351778253698E-3</v>
      </c>
      <c r="Y1183" s="1">
        <f t="shared" si="248"/>
        <v>1.1807219412737213E-2</v>
      </c>
      <c r="Z1183" s="1">
        <f t="shared" si="249"/>
        <v>2.3121364978047731E-2</v>
      </c>
      <c r="AA1183" s="24">
        <f t="shared" si="250"/>
        <v>5.0476066752547233E-3</v>
      </c>
    </row>
    <row r="1184" spans="1:27" x14ac:dyDescent="0.2">
      <c r="A1184" s="18">
        <v>43739</v>
      </c>
      <c r="B1184" s="1">
        <v>223.3875732421875</v>
      </c>
      <c r="C1184" s="2">
        <v>136.23307800292969</v>
      </c>
      <c r="D1184" s="2">
        <v>1735.650024414062</v>
      </c>
      <c r="E1184" s="2">
        <v>1205.099975585938</v>
      </c>
      <c r="F1184" s="2">
        <v>175.80999755859381</v>
      </c>
      <c r="G1184" s="2">
        <v>269.57998657226562</v>
      </c>
      <c r="H1184" s="2">
        <v>173.76776123046881</v>
      </c>
      <c r="I1184" s="2">
        <v>116.311408996582</v>
      </c>
      <c r="J1184" s="2">
        <v>167.58000183105469</v>
      </c>
      <c r="K1184" s="2">
        <v>1632.099975585938</v>
      </c>
      <c r="L1184" s="2">
        <v>8393.0419921875</v>
      </c>
      <c r="M1184" s="2">
        <v>1.753000020980835</v>
      </c>
      <c r="N1184" s="3">
        <v>2940.25</v>
      </c>
      <c r="O1184" s="1">
        <f t="shared" si="238"/>
        <v>2.7682430229007959E-3</v>
      </c>
      <c r="P1184" s="1">
        <f t="shared" si="239"/>
        <v>-1.4097538868858006E-2</v>
      </c>
      <c r="Q1184" s="1">
        <f t="shared" si="240"/>
        <v>-1.4978297291123877E-4</v>
      </c>
      <c r="R1184" s="1">
        <f t="shared" si="241"/>
        <v>-1.1402809199394626E-2</v>
      </c>
      <c r="S1184" s="1">
        <f t="shared" si="242"/>
        <v>-1.2747103824799155E-2</v>
      </c>
      <c r="T1184" s="1">
        <f t="shared" si="243"/>
        <v>7.3237855572783062E-3</v>
      </c>
      <c r="U1184" s="1">
        <f t="shared" si="244"/>
        <v>-4.0227771873824203E-4</v>
      </c>
      <c r="V1184" s="1">
        <f t="shared" si="245"/>
        <v>-2.8068335760957686E-2</v>
      </c>
      <c r="W1184" s="1">
        <f t="shared" si="246"/>
        <v>-1.0860561667907609E-2</v>
      </c>
      <c r="X1184" s="1">
        <f t="shared" si="247"/>
        <v>-1.0188640050565856E-2</v>
      </c>
      <c r="Y1184" s="1">
        <f t="shared" si="248"/>
        <v>5.9647580650352694E-3</v>
      </c>
      <c r="Z1184" s="1">
        <f t="shared" si="249"/>
        <v>-9.6044972479492063E-3</v>
      </c>
      <c r="AA1184" s="24">
        <f t="shared" si="250"/>
        <v>-1.2258373372913245E-2</v>
      </c>
    </row>
    <row r="1185" spans="1:27" x14ac:dyDescent="0.2">
      <c r="A1185" s="18">
        <v>43740</v>
      </c>
      <c r="B1185" s="1">
        <v>217.7877197265625</v>
      </c>
      <c r="C1185" s="2">
        <v>133.82783508300781</v>
      </c>
      <c r="D1185" s="2">
        <v>1713.22998046875</v>
      </c>
      <c r="E1185" s="2">
        <v>1176.630004882812</v>
      </c>
      <c r="F1185" s="2">
        <v>174.6000061035156</v>
      </c>
      <c r="G1185" s="2">
        <v>268.02999877929688</v>
      </c>
      <c r="H1185" s="2">
        <v>172.8090515136719</v>
      </c>
      <c r="I1185" s="2">
        <v>114.3735427856445</v>
      </c>
      <c r="J1185" s="2">
        <v>166.71000671386719</v>
      </c>
      <c r="K1185" s="2">
        <v>1666.900024414062</v>
      </c>
      <c r="L1185" s="2">
        <v>8259.9921875</v>
      </c>
      <c r="M1185" s="2">
        <v>1.735000014305115</v>
      </c>
      <c r="N1185" s="3">
        <v>2887.610107421875</v>
      </c>
      <c r="O1185" s="1">
        <f t="shared" si="238"/>
        <v>-2.5067882847511269E-2</v>
      </c>
      <c r="P1185" s="1">
        <f t="shared" si="239"/>
        <v>-1.7655351807217889E-2</v>
      </c>
      <c r="Q1185" s="1">
        <f t="shared" si="240"/>
        <v>-1.2917375985911028E-2</v>
      </c>
      <c r="R1185" s="1">
        <f t="shared" si="241"/>
        <v>-2.3624571637123615E-2</v>
      </c>
      <c r="S1185" s="1">
        <f t="shared" si="242"/>
        <v>-6.8823813883220897E-3</v>
      </c>
      <c r="T1185" s="1">
        <f t="shared" si="243"/>
        <v>-5.7496396994338728E-3</v>
      </c>
      <c r="U1185" s="1">
        <f t="shared" si="244"/>
        <v>-5.5171897825475602E-3</v>
      </c>
      <c r="V1185" s="1">
        <f t="shared" si="245"/>
        <v>-1.6661015696185499E-2</v>
      </c>
      <c r="W1185" s="1">
        <f t="shared" si="246"/>
        <v>-5.191521110404218E-3</v>
      </c>
      <c r="X1185" s="1">
        <f t="shared" si="247"/>
        <v>2.1322253139321568E-2</v>
      </c>
      <c r="Y1185" s="1">
        <f t="shared" si="248"/>
        <v>-1.5852393543526522E-2</v>
      </c>
      <c r="Z1185" s="1">
        <f t="shared" si="249"/>
        <v>-1.026811549360318E-2</v>
      </c>
      <c r="AA1185" s="24">
        <f t="shared" si="250"/>
        <v>-1.7903202985502964E-2</v>
      </c>
    </row>
    <row r="1186" spans="1:27" x14ac:dyDescent="0.2">
      <c r="A1186" s="18">
        <v>43741</v>
      </c>
      <c r="B1186" s="1">
        <v>219.63775634765619</v>
      </c>
      <c r="C1186" s="2">
        <v>135.44789123535159</v>
      </c>
      <c r="D1186" s="2">
        <v>1724.420043945312</v>
      </c>
      <c r="E1186" s="2">
        <v>1187.829956054688</v>
      </c>
      <c r="F1186" s="2">
        <v>179.3800048828125</v>
      </c>
      <c r="G1186" s="2">
        <v>268.14999389648438</v>
      </c>
      <c r="H1186" s="2">
        <v>181.06800842285159</v>
      </c>
      <c r="I1186" s="2">
        <v>115.2281951904297</v>
      </c>
      <c r="J1186" s="2">
        <v>170.5</v>
      </c>
      <c r="K1186" s="2">
        <v>1631.599975585938</v>
      </c>
      <c r="L1186" s="2">
        <v>8205.939453125</v>
      </c>
      <c r="M1186" s="2">
        <v>1.6649999618530269</v>
      </c>
      <c r="N1186" s="3">
        <v>2910.6298828125</v>
      </c>
      <c r="O1186" s="1">
        <f t="shared" si="238"/>
        <v>8.4946783198633913E-3</v>
      </c>
      <c r="P1186" s="1">
        <f t="shared" si="239"/>
        <v>1.2105524619291153E-2</v>
      </c>
      <c r="Q1186" s="1">
        <f t="shared" si="240"/>
        <v>6.5315594544408384E-3</v>
      </c>
      <c r="R1186" s="1">
        <f t="shared" si="241"/>
        <v>9.518668676982589E-3</v>
      </c>
      <c r="S1186" s="1">
        <f t="shared" si="242"/>
        <v>2.7376853449036842E-2</v>
      </c>
      <c r="T1186" s="1">
        <f t="shared" si="243"/>
        <v>4.4769286174672906E-4</v>
      </c>
      <c r="U1186" s="1">
        <f t="shared" si="244"/>
        <v>4.7792386086479288E-2</v>
      </c>
      <c r="V1186" s="1">
        <f t="shared" si="245"/>
        <v>7.4724659564577856E-3</v>
      </c>
      <c r="W1186" s="1">
        <f t="shared" si="246"/>
        <v>2.2734047948530067E-2</v>
      </c>
      <c r="X1186" s="1">
        <f t="shared" si="247"/>
        <v>-2.1177064197675843E-2</v>
      </c>
      <c r="Y1186" s="1">
        <f t="shared" si="248"/>
        <v>-6.5439207626368789E-3</v>
      </c>
      <c r="Z1186" s="1">
        <f t="shared" si="249"/>
        <v>-4.0345851224746987E-2</v>
      </c>
      <c r="AA1186" s="24">
        <f t="shared" si="250"/>
        <v>7.9719125970152405E-3</v>
      </c>
    </row>
    <row r="1187" spans="1:27" x14ac:dyDescent="0.2">
      <c r="A1187" s="18">
        <v>43742</v>
      </c>
      <c r="B1187" s="1">
        <v>225.79461669921881</v>
      </c>
      <c r="C1187" s="2">
        <v>137.2766418457031</v>
      </c>
      <c r="D1187" s="2">
        <v>1739.650024414062</v>
      </c>
      <c r="E1187" s="2">
        <v>1209</v>
      </c>
      <c r="F1187" s="2">
        <v>180.44999694824219</v>
      </c>
      <c r="G1187" s="2">
        <v>272.79000854492188</v>
      </c>
      <c r="H1187" s="2">
        <v>181.72712707519531</v>
      </c>
      <c r="I1187" s="2">
        <v>116.88779449462891</v>
      </c>
      <c r="J1187" s="2">
        <v>172.41999816894531</v>
      </c>
      <c r="K1187" s="2">
        <v>1643.800048828125</v>
      </c>
      <c r="L1187" s="2">
        <v>8151.50048828125</v>
      </c>
      <c r="M1187" s="2">
        <v>1.654999971389771</v>
      </c>
      <c r="N1187" s="3">
        <v>2952.010009765625</v>
      </c>
      <c r="O1187" s="1">
        <f t="shared" si="238"/>
        <v>2.8031885109121024E-2</v>
      </c>
      <c r="P1187" s="1">
        <f t="shared" si="239"/>
        <v>1.3501506695101639E-2</v>
      </c>
      <c r="Q1187" s="1">
        <f t="shared" si="240"/>
        <v>8.8319435408006353E-3</v>
      </c>
      <c r="R1187" s="1">
        <f t="shared" si="241"/>
        <v>1.7822453321203691E-2</v>
      </c>
      <c r="S1187" s="1">
        <f t="shared" si="242"/>
        <v>5.964946127238191E-3</v>
      </c>
      <c r="T1187" s="1">
        <f t="shared" si="243"/>
        <v>1.7303802923928968E-2</v>
      </c>
      <c r="U1187" s="1">
        <f t="shared" si="244"/>
        <v>3.6401717679717116E-3</v>
      </c>
      <c r="V1187" s="1">
        <f t="shared" si="245"/>
        <v>1.4402718895809352E-2</v>
      </c>
      <c r="W1187" s="1">
        <f t="shared" si="246"/>
        <v>1.1260986328125E-2</v>
      </c>
      <c r="X1187" s="1">
        <f t="shared" si="247"/>
        <v>7.4773678749324723E-3</v>
      </c>
      <c r="Y1187" s="1">
        <f t="shared" si="248"/>
        <v>-6.6340929219284028E-3</v>
      </c>
      <c r="Z1187" s="1">
        <f t="shared" si="249"/>
        <v>-6.0060004158358771E-3</v>
      </c>
      <c r="AA1187" s="24">
        <f t="shared" si="250"/>
        <v>1.4216897585460186E-2</v>
      </c>
    </row>
    <row r="1188" spans="1:27" x14ac:dyDescent="0.2">
      <c r="A1188" s="18">
        <v>43745</v>
      </c>
      <c r="B1188" s="1">
        <v>225.84434509277341</v>
      </c>
      <c r="C1188" s="2">
        <v>136.28276062011719</v>
      </c>
      <c r="D1188" s="2">
        <v>1732.660034179688</v>
      </c>
      <c r="E1188" s="2">
        <v>1207.680053710938</v>
      </c>
      <c r="F1188" s="2">
        <v>179.67999267578119</v>
      </c>
      <c r="G1188" s="2">
        <v>274.45999145507812</v>
      </c>
      <c r="H1188" s="2">
        <v>184.083984375</v>
      </c>
      <c r="I1188" s="2">
        <v>117.44431304931641</v>
      </c>
      <c r="J1188" s="2">
        <v>172.05000305175781</v>
      </c>
      <c r="K1188" s="2">
        <v>1647.699951171875</v>
      </c>
      <c r="L1188" s="2">
        <v>8228.783203125</v>
      </c>
      <c r="M1188" s="2">
        <v>1.6729999780654909</v>
      </c>
      <c r="N1188" s="3">
        <v>2938.7900390625</v>
      </c>
      <c r="O1188" s="1">
        <f t="shared" si="238"/>
        <v>2.202372859085866E-4</v>
      </c>
      <c r="P1188" s="1">
        <f t="shared" si="239"/>
        <v>-7.2399878975989429E-3</v>
      </c>
      <c r="Q1188" s="1">
        <f t="shared" si="240"/>
        <v>-4.0180439377330845E-3</v>
      </c>
      <c r="R1188" s="1">
        <f t="shared" si="241"/>
        <v>-1.0917669884714654E-3</v>
      </c>
      <c r="S1188" s="1">
        <f t="shared" si="242"/>
        <v>-4.2671337516390073E-3</v>
      </c>
      <c r="T1188" s="1">
        <f t="shared" si="243"/>
        <v>6.1218624504029151E-3</v>
      </c>
      <c r="U1188" s="1">
        <f t="shared" si="244"/>
        <v>1.2969210143455756E-2</v>
      </c>
      <c r="V1188" s="1">
        <f t="shared" si="245"/>
        <v>4.7611348737790493E-3</v>
      </c>
      <c r="W1188" s="1">
        <f t="shared" si="246"/>
        <v>-2.1458944502769084E-3</v>
      </c>
      <c r="X1188" s="1">
        <f t="shared" si="247"/>
        <v>2.372491925967779E-3</v>
      </c>
      <c r="Y1188" s="1">
        <f t="shared" si="248"/>
        <v>9.480796198792163E-3</v>
      </c>
      <c r="Z1188" s="1">
        <f t="shared" si="249"/>
        <v>1.0876137152198595E-2</v>
      </c>
      <c r="AA1188" s="24">
        <f t="shared" si="250"/>
        <v>-4.4782946735923979E-3</v>
      </c>
    </row>
    <row r="1189" spans="1:27" x14ac:dyDescent="0.2">
      <c r="A1189" s="18">
        <v>43746</v>
      </c>
      <c r="B1189" s="1">
        <v>223.19859313964841</v>
      </c>
      <c r="C1189" s="2">
        <v>134.84161376953119</v>
      </c>
      <c r="D1189" s="2">
        <v>1705.510009765625</v>
      </c>
      <c r="E1189" s="2">
        <v>1189.130004882812</v>
      </c>
      <c r="F1189" s="2">
        <v>177.75</v>
      </c>
      <c r="G1189" s="2">
        <v>270.72000122070312</v>
      </c>
      <c r="H1189" s="2">
        <v>176.99345397949219</v>
      </c>
      <c r="I1189" s="2">
        <v>115.9138946533203</v>
      </c>
      <c r="J1189" s="2">
        <v>169.55000305175781</v>
      </c>
      <c r="K1189" s="2">
        <v>1652.099975585938</v>
      </c>
      <c r="L1189" s="2">
        <v>8595.740234375</v>
      </c>
      <c r="M1189" s="2">
        <v>1.654999971389771</v>
      </c>
      <c r="N1189" s="3">
        <v>2893.06005859375</v>
      </c>
      <c r="O1189" s="1">
        <f t="shared" si="238"/>
        <v>-1.171493557670511E-2</v>
      </c>
      <c r="P1189" s="1">
        <f t="shared" si="239"/>
        <v>-1.0574681962916332E-2</v>
      </c>
      <c r="Q1189" s="1">
        <f t="shared" si="240"/>
        <v>-1.566956233680139E-2</v>
      </c>
      <c r="R1189" s="1">
        <f t="shared" si="241"/>
        <v>-1.5360068895007073E-2</v>
      </c>
      <c r="S1189" s="1">
        <f t="shared" si="242"/>
        <v>-1.074127757375698E-2</v>
      </c>
      <c r="T1189" s="1">
        <f t="shared" si="243"/>
        <v>-1.3626722840538785E-2</v>
      </c>
      <c r="U1189" s="1">
        <f t="shared" si="244"/>
        <v>-3.8517910287424018E-2</v>
      </c>
      <c r="V1189" s="1">
        <f t="shared" si="245"/>
        <v>-1.3031013220312082E-2</v>
      </c>
      <c r="W1189" s="1">
        <f t="shared" si="246"/>
        <v>-1.4530659434210724E-2</v>
      </c>
      <c r="X1189" s="1">
        <f t="shared" si="247"/>
        <v>2.6704039233196308E-3</v>
      </c>
      <c r="Y1189" s="1">
        <f t="shared" si="248"/>
        <v>4.4594324846308098E-2</v>
      </c>
      <c r="Z1189" s="1">
        <f t="shared" si="249"/>
        <v>-1.0759119492956382E-2</v>
      </c>
      <c r="AA1189" s="24">
        <f t="shared" si="250"/>
        <v>-1.5560819201407838E-2</v>
      </c>
    </row>
    <row r="1190" spans="1:27" x14ac:dyDescent="0.2">
      <c r="A1190" s="18">
        <v>43747</v>
      </c>
      <c r="B1190" s="1">
        <v>225.81451416015619</v>
      </c>
      <c r="C1190" s="2">
        <v>137.39591979980469</v>
      </c>
      <c r="D1190" s="2">
        <v>1721.989990234375</v>
      </c>
      <c r="E1190" s="2">
        <v>1202.31005859375</v>
      </c>
      <c r="F1190" s="2">
        <v>179.8500061035156</v>
      </c>
      <c r="G1190" s="2">
        <v>267.52999877929688</v>
      </c>
      <c r="H1190" s="2">
        <v>180.46882629394531</v>
      </c>
      <c r="I1190" s="2">
        <v>116.818229675293</v>
      </c>
      <c r="J1190" s="2">
        <v>168.72999572753909</v>
      </c>
      <c r="K1190" s="2">
        <v>1656.099975585938</v>
      </c>
      <c r="L1190" s="2">
        <v>8586.4736328125</v>
      </c>
      <c r="M1190" s="2">
        <v>1.628000020980835</v>
      </c>
      <c r="N1190" s="3">
        <v>2919.39990234375</v>
      </c>
      <c r="O1190" s="1">
        <f t="shared" si="238"/>
        <v>1.1720150130476226E-2</v>
      </c>
      <c r="P1190" s="1">
        <f t="shared" si="239"/>
        <v>1.8943009942311129E-2</v>
      </c>
      <c r="Q1190" s="1">
        <f t="shared" si="240"/>
        <v>9.6627873037313794E-3</v>
      </c>
      <c r="R1190" s="1">
        <f t="shared" si="241"/>
        <v>1.1083778608577566E-2</v>
      </c>
      <c r="S1190" s="1">
        <f t="shared" si="242"/>
        <v>1.1814380329201679E-2</v>
      </c>
      <c r="T1190" s="1">
        <f t="shared" si="243"/>
        <v>-1.1783401400052518E-2</v>
      </c>
      <c r="U1190" s="1">
        <f t="shared" si="244"/>
        <v>1.9635598019663636E-2</v>
      </c>
      <c r="V1190" s="1">
        <f t="shared" si="245"/>
        <v>7.8017827343082047E-3</v>
      </c>
      <c r="W1190" s="1">
        <f t="shared" si="246"/>
        <v>-4.8363745765808153E-3</v>
      </c>
      <c r="X1190" s="1">
        <f t="shared" si="247"/>
        <v>2.4211609824529301E-3</v>
      </c>
      <c r="Y1190" s="1">
        <f t="shared" si="248"/>
        <v>-1.0780457889411066E-3</v>
      </c>
      <c r="Z1190" s="1">
        <f t="shared" si="249"/>
        <v>-1.6314169713406712E-2</v>
      </c>
      <c r="AA1190" s="24">
        <f t="shared" si="250"/>
        <v>9.1044925499415008E-3</v>
      </c>
    </row>
    <row r="1191" spans="1:27" x14ac:dyDescent="0.2">
      <c r="A1191" s="18">
        <v>43748</v>
      </c>
      <c r="B1191" s="1">
        <v>228.8581237792969</v>
      </c>
      <c r="C1191" s="2">
        <v>138.25067138671881</v>
      </c>
      <c r="D1191" s="2">
        <v>1720.260009765625</v>
      </c>
      <c r="E1191" s="2">
        <v>1208.670043945312</v>
      </c>
      <c r="F1191" s="2">
        <v>180.0299987792969</v>
      </c>
      <c r="G1191" s="2">
        <v>280.48001098632812</v>
      </c>
      <c r="H1191" s="2">
        <v>182.78572082519531</v>
      </c>
      <c r="I1191" s="2">
        <v>117.8219375610352</v>
      </c>
      <c r="J1191" s="2">
        <v>170.2200012207031</v>
      </c>
      <c r="K1191" s="2">
        <v>1677.300048828125</v>
      </c>
      <c r="L1191" s="2">
        <v>8321.7568359375</v>
      </c>
      <c r="M1191" s="2">
        <v>1.6330000162124629</v>
      </c>
      <c r="N1191" s="3">
        <v>2938.1298828125</v>
      </c>
      <c r="O1191" s="1">
        <f t="shared" si="238"/>
        <v>1.3478361346525691E-2</v>
      </c>
      <c r="P1191" s="1">
        <f t="shared" si="239"/>
        <v>6.2210842080285822E-3</v>
      </c>
      <c r="Q1191" s="1">
        <f t="shared" si="240"/>
        <v>-1.004640258399303E-3</v>
      </c>
      <c r="R1191" s="1">
        <f t="shared" si="241"/>
        <v>5.2898046607052773E-3</v>
      </c>
      <c r="S1191" s="1">
        <f t="shared" si="242"/>
        <v>1.000793270352851E-3</v>
      </c>
      <c r="T1191" s="1">
        <f t="shared" si="243"/>
        <v>4.8405832116474423E-2</v>
      </c>
      <c r="U1191" s="1">
        <f t="shared" si="244"/>
        <v>1.2838198035799664E-2</v>
      </c>
      <c r="V1191" s="1">
        <f t="shared" si="245"/>
        <v>8.592048420285936E-3</v>
      </c>
      <c r="W1191" s="1">
        <f t="shared" si="246"/>
        <v>8.8307090078401096E-3</v>
      </c>
      <c r="X1191" s="1">
        <f t="shared" si="247"/>
        <v>1.2801203764698066E-2</v>
      </c>
      <c r="Y1191" s="1">
        <f t="shared" si="248"/>
        <v>-3.0829512579344187E-2</v>
      </c>
      <c r="Z1191" s="1">
        <f t="shared" si="249"/>
        <v>3.0712501026968209E-3</v>
      </c>
      <c r="AA1191" s="24">
        <f t="shared" si="250"/>
        <v>6.4156953809970663E-3</v>
      </c>
    </row>
    <row r="1192" spans="1:27" x14ac:dyDescent="0.2">
      <c r="A1192" s="18">
        <v>43749</v>
      </c>
      <c r="B1192" s="1">
        <v>234.94535827636719</v>
      </c>
      <c r="C1192" s="2">
        <v>138.8271179199219</v>
      </c>
      <c r="D1192" s="2">
        <v>1731.920043945312</v>
      </c>
      <c r="E1192" s="2">
        <v>1215.449951171875</v>
      </c>
      <c r="F1192" s="2">
        <v>184.19000244140619</v>
      </c>
      <c r="G1192" s="2">
        <v>282.92999267578119</v>
      </c>
      <c r="H1192" s="2">
        <v>185.74177551269531</v>
      </c>
      <c r="I1192" s="2">
        <v>119.680305480957</v>
      </c>
      <c r="J1192" s="2">
        <v>172.4100036621094</v>
      </c>
      <c r="K1192" s="2">
        <v>1671.5</v>
      </c>
      <c r="L1192" s="2">
        <v>8336.5556640625</v>
      </c>
      <c r="M1192" s="2">
        <v>1.623000025749207</v>
      </c>
      <c r="N1192" s="3">
        <v>2970.27001953125</v>
      </c>
      <c r="O1192" s="1">
        <f t="shared" si="238"/>
        <v>2.6598288916064972E-2</v>
      </c>
      <c r="P1192" s="1">
        <f t="shared" si="239"/>
        <v>4.1695749280714622E-3</v>
      </c>
      <c r="Q1192" s="1">
        <f t="shared" si="240"/>
        <v>6.7780650096467276E-3</v>
      </c>
      <c r="R1192" s="1">
        <f t="shared" si="241"/>
        <v>5.6093946073423329E-3</v>
      </c>
      <c r="S1192" s="1">
        <f t="shared" si="242"/>
        <v>2.3107280399469188E-2</v>
      </c>
      <c r="T1192" s="1">
        <f t="shared" si="243"/>
        <v>8.7349600452364395E-3</v>
      </c>
      <c r="U1192" s="1">
        <f t="shared" si="244"/>
        <v>1.6172240775454094E-2</v>
      </c>
      <c r="V1192" s="1">
        <f t="shared" si="245"/>
        <v>1.5772681712682868E-2</v>
      </c>
      <c r="W1192" s="1">
        <f t="shared" si="246"/>
        <v>1.2865717458002024E-2</v>
      </c>
      <c r="X1192" s="1">
        <f t="shared" si="247"/>
        <v>-3.4579673637864516E-3</v>
      </c>
      <c r="Y1192" s="1">
        <f t="shared" si="248"/>
        <v>1.7783297946283305E-3</v>
      </c>
      <c r="Z1192" s="1">
        <f t="shared" si="249"/>
        <v>-6.1236928132123447E-3</v>
      </c>
      <c r="AA1192" s="24">
        <f t="shared" si="250"/>
        <v>1.0938977513132997E-2</v>
      </c>
    </row>
    <row r="1193" spans="1:27" x14ac:dyDescent="0.2">
      <c r="A1193" s="18">
        <v>43752</v>
      </c>
      <c r="B1193" s="1">
        <v>234.607177734375</v>
      </c>
      <c r="C1193" s="2">
        <v>138.69792175292969</v>
      </c>
      <c r="D1193" s="2">
        <v>1736.430053710938</v>
      </c>
      <c r="E1193" s="2">
        <v>1217.140014648438</v>
      </c>
      <c r="F1193" s="2">
        <v>183.2799987792969</v>
      </c>
      <c r="G1193" s="2">
        <v>285.52999877929688</v>
      </c>
      <c r="H1193" s="2">
        <v>186.28105163574219</v>
      </c>
      <c r="I1193" s="2">
        <v>118.6865234375</v>
      </c>
      <c r="J1193" s="2">
        <v>173.5899963378906</v>
      </c>
      <c r="K1193" s="2">
        <v>1688.400024414062</v>
      </c>
      <c r="L1193" s="2">
        <v>8205.369140625</v>
      </c>
      <c r="M1193" s="2">
        <v>1.6180000305175779</v>
      </c>
      <c r="N1193" s="3">
        <v>2966.14990234375</v>
      </c>
      <c r="O1193" s="1">
        <f t="shared" si="238"/>
        <v>-1.4394008226984445E-3</v>
      </c>
      <c r="P1193" s="1">
        <f t="shared" si="239"/>
        <v>-9.3062629929940854E-4</v>
      </c>
      <c r="Q1193" s="1">
        <f t="shared" si="240"/>
        <v>2.604051948813968E-3</v>
      </c>
      <c r="R1193" s="1">
        <f t="shared" si="241"/>
        <v>1.3904838080198711E-3</v>
      </c>
      <c r="S1193" s="1">
        <f t="shared" si="242"/>
        <v>-4.9405703352372043E-3</v>
      </c>
      <c r="T1193" s="1">
        <f t="shared" si="243"/>
        <v>9.1895739964731327E-3</v>
      </c>
      <c r="U1193" s="1">
        <f t="shared" si="244"/>
        <v>2.9033647468823531E-3</v>
      </c>
      <c r="V1193" s="1">
        <f t="shared" si="245"/>
        <v>-8.303638927585566E-3</v>
      </c>
      <c r="W1193" s="1">
        <f t="shared" si="246"/>
        <v>6.8441079445351605E-3</v>
      </c>
      <c r="X1193" s="1">
        <f t="shared" si="247"/>
        <v>1.0110693636890211E-2</v>
      </c>
      <c r="Y1193" s="1">
        <f t="shared" si="248"/>
        <v>-1.5736297905743379E-2</v>
      </c>
      <c r="Z1193" s="1">
        <f t="shared" si="249"/>
        <v>-3.080711738942199E-3</v>
      </c>
      <c r="AA1193" s="24">
        <f t="shared" si="250"/>
        <v>-1.3871187334510982E-3</v>
      </c>
    </row>
    <row r="1194" spans="1:27" x14ac:dyDescent="0.2">
      <c r="A1194" s="18">
        <v>43753</v>
      </c>
      <c r="B1194" s="1">
        <v>234.06013488769531</v>
      </c>
      <c r="C1194" s="2">
        <v>140.7055969238281</v>
      </c>
      <c r="D1194" s="2">
        <v>1767.380004882812</v>
      </c>
      <c r="E1194" s="2">
        <v>1243.010009765625</v>
      </c>
      <c r="F1194" s="2">
        <v>188.88999938964841</v>
      </c>
      <c r="G1194" s="2">
        <v>284.25</v>
      </c>
      <c r="H1194" s="2">
        <v>196.10791015625</v>
      </c>
      <c r="I1194" s="2">
        <v>120.7535781860352</v>
      </c>
      <c r="J1194" s="2">
        <v>176.13999938964841</v>
      </c>
      <c r="K1194" s="2">
        <v>1698</v>
      </c>
      <c r="L1194" s="2">
        <v>8047.52685546875</v>
      </c>
      <c r="M1194" s="2">
        <v>1.6180000305175779</v>
      </c>
      <c r="N1194" s="3">
        <v>2995.679931640625</v>
      </c>
      <c r="O1194" s="1">
        <f t="shared" si="238"/>
        <v>-2.3317395996257373E-3</v>
      </c>
      <c r="P1194" s="1">
        <f t="shared" si="239"/>
        <v>1.447516405094218E-2</v>
      </c>
      <c r="Q1194" s="1">
        <f t="shared" si="240"/>
        <v>1.7823897430092606E-2</v>
      </c>
      <c r="R1194" s="1">
        <f t="shared" si="241"/>
        <v>2.1254740461933874E-2</v>
      </c>
      <c r="S1194" s="1">
        <f t="shared" si="242"/>
        <v>3.0608907942579089E-2</v>
      </c>
      <c r="T1194" s="1">
        <f t="shared" si="243"/>
        <v>-4.4828872089417438E-3</v>
      </c>
      <c r="U1194" s="1">
        <f t="shared" si="244"/>
        <v>5.2752861518752026E-2</v>
      </c>
      <c r="V1194" s="1">
        <f t="shared" si="245"/>
        <v>1.7416086415436238E-2</v>
      </c>
      <c r="W1194" s="1">
        <f t="shared" si="246"/>
        <v>1.4689804168174891E-2</v>
      </c>
      <c r="X1194" s="1">
        <f t="shared" si="247"/>
        <v>5.6858418900280761E-3</v>
      </c>
      <c r="Y1194" s="1">
        <f t="shared" si="248"/>
        <v>-1.9236463643636514E-2</v>
      </c>
      <c r="Z1194" s="1">
        <f t="shared" si="249"/>
        <v>0</v>
      </c>
      <c r="AA1194" s="24">
        <f t="shared" si="250"/>
        <v>9.9556766411372788E-3</v>
      </c>
    </row>
    <row r="1195" spans="1:27" x14ac:dyDescent="0.2">
      <c r="A1195" s="18">
        <v>43754</v>
      </c>
      <c r="B1195" s="1">
        <v>233.1152038574219</v>
      </c>
      <c r="C1195" s="2">
        <v>139.55267333984381</v>
      </c>
      <c r="D1195" s="2">
        <v>1777.430053710938</v>
      </c>
      <c r="E1195" s="2">
        <v>1243.640014648438</v>
      </c>
      <c r="F1195" s="2">
        <v>189.55000305175781</v>
      </c>
      <c r="G1195" s="2">
        <v>286.27999877929688</v>
      </c>
      <c r="H1195" s="2">
        <v>193.9508056640625</v>
      </c>
      <c r="I1195" s="2">
        <v>120.674072265625</v>
      </c>
      <c r="J1195" s="2">
        <v>176.0899963378906</v>
      </c>
      <c r="K1195" s="2">
        <v>1736.400024414062</v>
      </c>
      <c r="L1195" s="2">
        <v>8103.9111328125</v>
      </c>
      <c r="M1195" s="2">
        <v>1.6150000095367429</v>
      </c>
      <c r="N1195" s="3">
        <v>2989.68994140625</v>
      </c>
      <c r="O1195" s="1">
        <f t="shared" si="238"/>
        <v>-4.0371293075037729E-3</v>
      </c>
      <c r="P1195" s="1">
        <f t="shared" si="239"/>
        <v>-8.1938715245878369E-3</v>
      </c>
      <c r="Q1195" s="1">
        <f t="shared" si="240"/>
        <v>5.6864108456360363E-3</v>
      </c>
      <c r="R1195" s="1">
        <f t="shared" si="241"/>
        <v>5.0683814117613579E-4</v>
      </c>
      <c r="S1195" s="1">
        <f t="shared" si="242"/>
        <v>3.4941164923607548E-3</v>
      </c>
      <c r="T1195" s="1">
        <f t="shared" si="243"/>
        <v>7.1415964091359196E-3</v>
      </c>
      <c r="U1195" s="1">
        <f t="shared" si="244"/>
        <v>-1.0999579213652355E-2</v>
      </c>
      <c r="V1195" s="1">
        <f t="shared" si="245"/>
        <v>-6.5841461267268642E-4</v>
      </c>
      <c r="W1195" s="1">
        <f t="shared" si="246"/>
        <v>-2.8388243403587587E-4</v>
      </c>
      <c r="X1195" s="1">
        <f t="shared" si="247"/>
        <v>2.2614855367527609E-2</v>
      </c>
      <c r="Y1195" s="1">
        <f t="shared" si="248"/>
        <v>7.0064105850649039E-3</v>
      </c>
      <c r="Z1195" s="1">
        <f t="shared" si="249"/>
        <v>-1.8541538468792584E-3</v>
      </c>
      <c r="AA1195" s="24">
        <f t="shared" si="250"/>
        <v>-1.9995427986508885E-3</v>
      </c>
    </row>
    <row r="1196" spans="1:27" x14ac:dyDescent="0.2">
      <c r="A1196" s="18">
        <v>43755</v>
      </c>
      <c r="B1196" s="1">
        <v>234.02033996582031</v>
      </c>
      <c r="C1196" s="2">
        <v>138.8370666503906</v>
      </c>
      <c r="D1196" s="2">
        <v>1787.47998046875</v>
      </c>
      <c r="E1196" s="2">
        <v>1253.069946289062</v>
      </c>
      <c r="F1196" s="2">
        <v>190.38999938964841</v>
      </c>
      <c r="G1196" s="2">
        <v>293.35000610351562</v>
      </c>
      <c r="H1196" s="2">
        <v>194.03068542480469</v>
      </c>
      <c r="I1196" s="2">
        <v>122.0355529785156</v>
      </c>
      <c r="J1196" s="2">
        <v>177.7200012207031</v>
      </c>
      <c r="K1196" s="2">
        <v>1732.099975585938</v>
      </c>
      <c r="L1196" s="2">
        <v>7973.20751953125</v>
      </c>
      <c r="M1196" s="2">
        <v>1.625</v>
      </c>
      <c r="N1196" s="3">
        <v>2997.949951171875</v>
      </c>
      <c r="O1196" s="1">
        <f t="shared" si="238"/>
        <v>3.8827845349460599E-3</v>
      </c>
      <c r="P1196" s="1">
        <f t="shared" si="239"/>
        <v>-5.127860845134391E-3</v>
      </c>
      <c r="Q1196" s="1">
        <f t="shared" si="240"/>
        <v>5.6541897313087119E-3</v>
      </c>
      <c r="R1196" s="1">
        <f t="shared" si="241"/>
        <v>7.5825251114083336E-3</v>
      </c>
      <c r="S1196" s="1">
        <f t="shared" si="242"/>
        <v>4.4315290127494578E-3</v>
      </c>
      <c r="T1196" s="1">
        <f t="shared" si="243"/>
        <v>2.4696127408011082E-2</v>
      </c>
      <c r="U1196" s="1">
        <f t="shared" si="244"/>
        <v>4.1185578203029038E-4</v>
      </c>
      <c r="V1196" s="1">
        <f t="shared" si="245"/>
        <v>1.1282296912080048E-2</v>
      </c>
      <c r="W1196" s="1">
        <f t="shared" si="246"/>
        <v>9.2566580539008569E-3</v>
      </c>
      <c r="X1196" s="1">
        <f t="shared" si="247"/>
        <v>-2.4764160145500647E-3</v>
      </c>
      <c r="Y1196" s="1">
        <f t="shared" si="248"/>
        <v>-1.6128460830725944E-2</v>
      </c>
      <c r="Z1196" s="1">
        <f t="shared" si="249"/>
        <v>6.1919445227283099E-3</v>
      </c>
      <c r="AA1196" s="24">
        <f t="shared" si="250"/>
        <v>2.7628315736780706E-3</v>
      </c>
    </row>
    <row r="1197" spans="1:27" x14ac:dyDescent="0.2">
      <c r="A1197" s="18">
        <v>43756</v>
      </c>
      <c r="B1197" s="1">
        <v>235.14430236816409</v>
      </c>
      <c r="C1197" s="2">
        <v>136.57098388671881</v>
      </c>
      <c r="D1197" s="2">
        <v>1757.510009765625</v>
      </c>
      <c r="E1197" s="2">
        <v>1245.489990234375</v>
      </c>
      <c r="F1197" s="2">
        <v>185.8500061035156</v>
      </c>
      <c r="G1197" s="2">
        <v>275.29998779296881</v>
      </c>
      <c r="H1197" s="2">
        <v>190.23576354980469</v>
      </c>
      <c r="I1197" s="2">
        <v>122.8703155517578</v>
      </c>
      <c r="J1197" s="2">
        <v>176.22999572753909</v>
      </c>
      <c r="K1197" s="2">
        <v>1719</v>
      </c>
      <c r="L1197" s="2">
        <v>7988.560546875</v>
      </c>
      <c r="M1197" s="2">
        <v>1.625</v>
      </c>
      <c r="N1197" s="3">
        <v>2986.199951171875</v>
      </c>
      <c r="O1197" s="1">
        <f t="shared" si="238"/>
        <v>4.8028406526883227E-3</v>
      </c>
      <c r="P1197" s="1">
        <f t="shared" si="239"/>
        <v>-1.6321885922425006E-2</v>
      </c>
      <c r="Q1197" s="1">
        <f t="shared" si="240"/>
        <v>-1.6766604958152076E-2</v>
      </c>
      <c r="R1197" s="1">
        <f t="shared" si="241"/>
        <v>-6.0491084932129402E-3</v>
      </c>
      <c r="S1197" s="1">
        <f t="shared" si="242"/>
        <v>-2.3845755032759652E-2</v>
      </c>
      <c r="T1197" s="1">
        <f t="shared" si="243"/>
        <v>-6.1530655991114735E-2</v>
      </c>
      <c r="U1197" s="1">
        <f t="shared" si="244"/>
        <v>-1.9558359373371914E-2</v>
      </c>
      <c r="V1197" s="1">
        <f t="shared" si="245"/>
        <v>6.8403227819122669E-3</v>
      </c>
      <c r="W1197" s="1">
        <f t="shared" si="246"/>
        <v>-8.3840056433132082E-3</v>
      </c>
      <c r="X1197" s="1">
        <f t="shared" si="247"/>
        <v>-7.5630597370722752E-3</v>
      </c>
      <c r="Y1197" s="1">
        <f t="shared" si="248"/>
        <v>1.9255772919670733E-3</v>
      </c>
      <c r="Z1197" s="1">
        <f t="shared" si="249"/>
        <v>0</v>
      </c>
      <c r="AA1197" s="24">
        <f t="shared" si="250"/>
        <v>-3.9193449495069643E-3</v>
      </c>
    </row>
    <row r="1198" spans="1:27" x14ac:dyDescent="0.2">
      <c r="A1198" s="18">
        <v>43759</v>
      </c>
      <c r="B1198" s="1">
        <v>239.22233581542969</v>
      </c>
      <c r="C1198" s="2">
        <v>137.5847473144531</v>
      </c>
      <c r="D1198" s="2">
        <v>1785.660034179688</v>
      </c>
      <c r="E1198" s="2">
        <v>1246.150024414062</v>
      </c>
      <c r="F1198" s="2">
        <v>189.75999450683591</v>
      </c>
      <c r="G1198" s="2">
        <v>278.04998779296881</v>
      </c>
      <c r="H1198" s="2">
        <v>195.74839782714841</v>
      </c>
      <c r="I1198" s="2">
        <v>122.8405075073242</v>
      </c>
      <c r="J1198" s="2">
        <v>183.5299987792969</v>
      </c>
      <c r="K1198" s="2">
        <v>1726.699951171875</v>
      </c>
      <c r="L1198" s="2">
        <v>8078.203125</v>
      </c>
      <c r="M1198" s="2">
        <v>1.625</v>
      </c>
      <c r="N1198" s="3">
        <v>3006.719970703125</v>
      </c>
      <c r="O1198" s="1">
        <f t="shared" si="238"/>
        <v>1.734268449711629E-2</v>
      </c>
      <c r="P1198" s="1">
        <f t="shared" si="239"/>
        <v>7.4229781384249627E-3</v>
      </c>
      <c r="Q1198" s="1">
        <f t="shared" si="240"/>
        <v>1.6016992368548033E-2</v>
      </c>
      <c r="R1198" s="1">
        <f t="shared" si="241"/>
        <v>5.2993936913359185E-4</v>
      </c>
      <c r="S1198" s="1">
        <f t="shared" si="242"/>
        <v>2.1038408796944186E-2</v>
      </c>
      <c r="T1198" s="1">
        <f t="shared" si="243"/>
        <v>9.9891032398740087E-3</v>
      </c>
      <c r="U1198" s="1">
        <f t="shared" si="244"/>
        <v>2.8977907068985509E-2</v>
      </c>
      <c r="V1198" s="1">
        <f t="shared" si="245"/>
        <v>-2.4259760626266225E-4</v>
      </c>
      <c r="W1198" s="1">
        <f t="shared" si="246"/>
        <v>4.14231585356446E-2</v>
      </c>
      <c r="X1198" s="1">
        <f t="shared" si="247"/>
        <v>4.4793200534467559E-3</v>
      </c>
      <c r="Y1198" s="1">
        <f t="shared" si="248"/>
        <v>1.122136805485785E-2</v>
      </c>
      <c r="Z1198" s="1">
        <f t="shared" si="249"/>
        <v>0</v>
      </c>
      <c r="AA1198" s="24">
        <f t="shared" si="250"/>
        <v>6.8716160561175244E-3</v>
      </c>
    </row>
    <row r="1199" spans="1:27" x14ac:dyDescent="0.2">
      <c r="A1199" s="18">
        <v>43760</v>
      </c>
      <c r="B1199" s="1">
        <v>238.67529296875</v>
      </c>
      <c r="C1199" s="2">
        <v>135.53733825683591</v>
      </c>
      <c r="D1199" s="2">
        <v>1765.72998046875</v>
      </c>
      <c r="E1199" s="2">
        <v>1242.800048828125</v>
      </c>
      <c r="F1199" s="2">
        <v>182.3399963378906</v>
      </c>
      <c r="G1199" s="2">
        <v>266.69000244140619</v>
      </c>
      <c r="H1199" s="2">
        <v>195.34892272949219</v>
      </c>
      <c r="I1199" s="2">
        <v>124.45042419433589</v>
      </c>
      <c r="J1199" s="2">
        <v>191.05999755859381</v>
      </c>
      <c r="K1199" s="2">
        <v>1729.900024414062</v>
      </c>
      <c r="L1199" s="2">
        <v>7514.671875</v>
      </c>
      <c r="M1199" s="2">
        <v>1.6150000095367429</v>
      </c>
      <c r="N1199" s="3">
        <v>2995.989990234375</v>
      </c>
      <c r="O1199" s="1">
        <f t="shared" si="238"/>
        <v>-2.2867548919084379E-3</v>
      </c>
      <c r="P1199" s="1">
        <f t="shared" si="239"/>
        <v>-1.4881075828396817E-2</v>
      </c>
      <c r="Q1199" s="1">
        <f t="shared" si="240"/>
        <v>-1.1161169164036089E-2</v>
      </c>
      <c r="R1199" s="1">
        <f t="shared" si="241"/>
        <v>-2.6882602578387482E-3</v>
      </c>
      <c r="S1199" s="1">
        <f t="shared" si="242"/>
        <v>-3.9102015091373787E-2</v>
      </c>
      <c r="T1199" s="1">
        <f t="shared" si="243"/>
        <v>-4.0855910268987494E-2</v>
      </c>
      <c r="U1199" s="1">
        <f t="shared" si="244"/>
        <v>-2.040757942800453E-3</v>
      </c>
      <c r="V1199" s="1">
        <f t="shared" si="245"/>
        <v>1.3105747604597706E-2</v>
      </c>
      <c r="W1199" s="1">
        <f t="shared" si="246"/>
        <v>4.1028708273202152E-2</v>
      </c>
      <c r="X1199" s="1">
        <f t="shared" si="247"/>
        <v>1.853288546174614E-3</v>
      </c>
      <c r="Y1199" s="1">
        <f t="shared" si="248"/>
        <v>-6.9759480082397629E-2</v>
      </c>
      <c r="Z1199" s="1">
        <f t="shared" si="249"/>
        <v>-6.1538402850812579E-3</v>
      </c>
      <c r="AA1199" s="24">
        <f t="shared" si="250"/>
        <v>-3.5686663784125772E-3</v>
      </c>
    </row>
    <row r="1200" spans="1:27" x14ac:dyDescent="0.2">
      <c r="A1200" s="18">
        <v>43761</v>
      </c>
      <c r="B1200" s="1">
        <v>241.87803649902341</v>
      </c>
      <c r="C1200" s="2">
        <v>136.40203857421881</v>
      </c>
      <c r="D1200" s="2">
        <v>1762.170043945312</v>
      </c>
      <c r="E1200" s="2">
        <v>1259.130004882812</v>
      </c>
      <c r="F1200" s="2">
        <v>186.1499938964844</v>
      </c>
      <c r="G1200" s="2">
        <v>271.26998901367188</v>
      </c>
      <c r="H1200" s="2">
        <v>194.8296203613281</v>
      </c>
      <c r="I1200" s="2">
        <v>124.4702987670898</v>
      </c>
      <c r="J1200" s="2">
        <v>190.50999450683591</v>
      </c>
      <c r="K1200" s="2">
        <v>1716</v>
      </c>
      <c r="L1200" s="2">
        <v>7493.48876953125</v>
      </c>
      <c r="M1200" s="2">
        <v>1.6150000095367429</v>
      </c>
      <c r="N1200" s="3">
        <v>3004.52001953125</v>
      </c>
      <c r="O1200" s="1">
        <f t="shared" si="238"/>
        <v>1.3418831461087688E-2</v>
      </c>
      <c r="P1200" s="1">
        <f t="shared" si="239"/>
        <v>6.3797941475309816E-3</v>
      </c>
      <c r="Q1200" s="1">
        <f t="shared" si="240"/>
        <v>-2.0161273596843721E-3</v>
      </c>
      <c r="R1200" s="1">
        <f t="shared" si="241"/>
        <v>1.3139648707034546E-2</v>
      </c>
      <c r="S1200" s="1">
        <f t="shared" si="242"/>
        <v>2.0895018290630896E-2</v>
      </c>
      <c r="T1200" s="1">
        <f t="shared" si="243"/>
        <v>1.7173446812172699E-2</v>
      </c>
      <c r="U1200" s="1">
        <f t="shared" si="244"/>
        <v>-2.6583323875463138E-3</v>
      </c>
      <c r="V1200" s="1">
        <f t="shared" si="245"/>
        <v>1.5969871442833572E-4</v>
      </c>
      <c r="W1200" s="1">
        <f t="shared" si="246"/>
        <v>-2.8786928649950916E-3</v>
      </c>
      <c r="X1200" s="1">
        <f t="shared" si="247"/>
        <v>-8.0351605398526482E-3</v>
      </c>
      <c r="Y1200" s="1">
        <f t="shared" si="248"/>
        <v>-2.8188995901766711E-3</v>
      </c>
      <c r="Z1200" s="1">
        <f t="shared" si="249"/>
        <v>0</v>
      </c>
      <c r="AA1200" s="24">
        <f t="shared" si="250"/>
        <v>2.8471487971184484E-3</v>
      </c>
    </row>
    <row r="1201" spans="1:27" x14ac:dyDescent="0.2">
      <c r="A1201" s="18">
        <v>43762</v>
      </c>
      <c r="B1201" s="1">
        <v>242.27589416503909</v>
      </c>
      <c r="C1201" s="2">
        <v>139.08555603027341</v>
      </c>
      <c r="D1201" s="2">
        <v>1780.780029296875</v>
      </c>
      <c r="E1201" s="2">
        <v>1260.989990234375</v>
      </c>
      <c r="F1201" s="2">
        <v>186.3800048828125</v>
      </c>
      <c r="G1201" s="2">
        <v>271.5</v>
      </c>
      <c r="H1201" s="2">
        <v>196.59727478027341</v>
      </c>
      <c r="I1201" s="2">
        <v>124.2218551635742</v>
      </c>
      <c r="J1201" s="2">
        <v>194.4700012207031</v>
      </c>
      <c r="K1201" s="2">
        <v>1749.300048828125</v>
      </c>
      <c r="L1201" s="2">
        <v>8660.7001953125</v>
      </c>
      <c r="M1201" s="2">
        <v>1.623000025749207</v>
      </c>
      <c r="N1201" s="3">
        <v>3010.2900390625</v>
      </c>
      <c r="O1201" s="1">
        <f t="shared" si="238"/>
        <v>1.6448689255723625E-3</v>
      </c>
      <c r="P1201" s="1">
        <f t="shared" si="239"/>
        <v>1.9673587609868814E-2</v>
      </c>
      <c r="Q1201" s="1">
        <f t="shared" si="240"/>
        <v>1.0560834021384968E-2</v>
      </c>
      <c r="R1201" s="1">
        <f t="shared" si="241"/>
        <v>1.4771988153328142E-3</v>
      </c>
      <c r="S1201" s="1">
        <f t="shared" si="242"/>
        <v>1.23562177743608E-3</v>
      </c>
      <c r="T1201" s="1">
        <f t="shared" si="243"/>
        <v>8.4790428592729228E-4</v>
      </c>
      <c r="U1201" s="1">
        <f t="shared" si="244"/>
        <v>9.0728217591711235E-3</v>
      </c>
      <c r="V1201" s="1">
        <f t="shared" si="245"/>
        <v>-1.9960071276159397E-3</v>
      </c>
      <c r="W1201" s="1">
        <f t="shared" si="246"/>
        <v>2.0786346270799338E-2</v>
      </c>
      <c r="X1201" s="1">
        <f t="shared" si="247"/>
        <v>1.9405622860212635E-2</v>
      </c>
      <c r="Y1201" s="1">
        <f t="shared" si="248"/>
        <v>0.15576341830619223</v>
      </c>
      <c r="Z1201" s="1">
        <f t="shared" si="249"/>
        <v>4.9535703809431286E-3</v>
      </c>
      <c r="AA1201" s="24">
        <f t="shared" si="250"/>
        <v>1.9204463587332299E-3</v>
      </c>
    </row>
    <row r="1202" spans="1:27" x14ac:dyDescent="0.2">
      <c r="A1202" s="18">
        <v>43763</v>
      </c>
      <c r="B1202" s="1">
        <v>245.25984191894531</v>
      </c>
      <c r="C1202" s="2">
        <v>139.87071228027341</v>
      </c>
      <c r="D1202" s="2">
        <v>1761.329956054688</v>
      </c>
      <c r="E1202" s="2">
        <v>1265.130004882812</v>
      </c>
      <c r="F1202" s="2">
        <v>187.88999938964841</v>
      </c>
      <c r="G1202" s="2">
        <v>276.82000732421881</v>
      </c>
      <c r="H1202" s="2">
        <v>204.26701354980469</v>
      </c>
      <c r="I1202" s="2">
        <v>125.48394775390619</v>
      </c>
      <c r="J1202" s="2">
        <v>194.49000549316409</v>
      </c>
      <c r="K1202" s="2">
        <v>1745.599975585938</v>
      </c>
      <c r="L1202" s="2">
        <v>9244.97265625</v>
      </c>
      <c r="M1202" s="2">
        <v>1.625</v>
      </c>
      <c r="N1202" s="3">
        <v>3022.550048828125</v>
      </c>
      <c r="O1202" s="1">
        <f t="shared" si="238"/>
        <v>1.2316321292260124E-2</v>
      </c>
      <c r="P1202" s="1">
        <f t="shared" si="239"/>
        <v>5.6451314745371572E-3</v>
      </c>
      <c r="Q1202" s="1">
        <f t="shared" si="240"/>
        <v>-1.0922221117824815E-2</v>
      </c>
      <c r="R1202" s="1">
        <f t="shared" si="241"/>
        <v>3.2831463219367141E-3</v>
      </c>
      <c r="S1202" s="1">
        <f t="shared" si="242"/>
        <v>8.1016979680053058E-3</v>
      </c>
      <c r="T1202" s="1">
        <f t="shared" si="243"/>
        <v>1.9594870439111567E-2</v>
      </c>
      <c r="U1202" s="1">
        <f t="shared" si="244"/>
        <v>3.9012436861616484E-2</v>
      </c>
      <c r="V1202" s="1">
        <f t="shared" si="245"/>
        <v>1.0159988261889019E-2</v>
      </c>
      <c r="W1202" s="1">
        <f t="shared" si="246"/>
        <v>1.0286559538963402E-4</v>
      </c>
      <c r="X1202" s="1">
        <f t="shared" si="247"/>
        <v>-2.1151735773778935E-3</v>
      </c>
      <c r="Y1202" s="1">
        <f t="shared" si="248"/>
        <v>6.7462496999229904E-2</v>
      </c>
      <c r="Z1202" s="1">
        <f t="shared" si="249"/>
        <v>1.2322700055842351E-3</v>
      </c>
      <c r="AA1202" s="24">
        <f t="shared" si="250"/>
        <v>4.0727005061091948E-3</v>
      </c>
    </row>
    <row r="1203" spans="1:27" x14ac:dyDescent="0.2">
      <c r="A1203" s="18">
        <v>43766</v>
      </c>
      <c r="B1203" s="1">
        <v>247.71661376953119</v>
      </c>
      <c r="C1203" s="2">
        <v>143.3096008300781</v>
      </c>
      <c r="D1203" s="2">
        <v>1777.079956054688</v>
      </c>
      <c r="E1203" s="2">
        <v>1290</v>
      </c>
      <c r="F1203" s="2">
        <v>189.3999938964844</v>
      </c>
      <c r="G1203" s="2">
        <v>281.8599853515625</v>
      </c>
      <c r="H1203" s="2">
        <v>206.5140075683594</v>
      </c>
      <c r="I1203" s="2">
        <v>126.08021545410161</v>
      </c>
      <c r="J1203" s="2">
        <v>194.02000427246091</v>
      </c>
      <c r="K1203" s="2">
        <v>1780.699951171875</v>
      </c>
      <c r="L1203" s="2">
        <v>9256.1484375</v>
      </c>
      <c r="M1203" s="2">
        <v>1.6050000190734861</v>
      </c>
      <c r="N1203" s="3">
        <v>3039.419921875</v>
      </c>
      <c r="O1203" s="1">
        <f t="shared" si="238"/>
        <v>1.0017016366657305E-2</v>
      </c>
      <c r="P1203" s="1">
        <f t="shared" si="239"/>
        <v>2.4586194591715849E-2</v>
      </c>
      <c r="Q1203" s="1">
        <f t="shared" si="240"/>
        <v>8.9421064723609334E-3</v>
      </c>
      <c r="R1203" s="1">
        <f t="shared" si="241"/>
        <v>1.9658054920207002E-2</v>
      </c>
      <c r="S1203" s="1">
        <f t="shared" si="242"/>
        <v>8.0365879596633327E-3</v>
      </c>
      <c r="T1203" s="1">
        <f t="shared" si="243"/>
        <v>1.8206697110013215E-2</v>
      </c>
      <c r="U1203" s="1">
        <f t="shared" si="244"/>
        <v>1.1000278407687469E-2</v>
      </c>
      <c r="V1203" s="1">
        <f t="shared" si="245"/>
        <v>4.7517448316560795E-3</v>
      </c>
      <c r="W1203" s="1">
        <f t="shared" si="246"/>
        <v>-2.4165828959251678E-3</v>
      </c>
      <c r="X1203" s="1">
        <f t="shared" si="247"/>
        <v>2.0107685653556029E-2</v>
      </c>
      <c r="Y1203" s="1">
        <f t="shared" si="248"/>
        <v>1.2088495732267557E-3</v>
      </c>
      <c r="Z1203" s="1">
        <f t="shared" si="249"/>
        <v>-1.2307680570162405E-2</v>
      </c>
      <c r="AA1203" s="24">
        <f t="shared" si="250"/>
        <v>5.5813378684714809E-3</v>
      </c>
    </row>
    <row r="1204" spans="1:27" x14ac:dyDescent="0.2">
      <c r="A1204" s="18">
        <v>43767</v>
      </c>
      <c r="B1204" s="1">
        <v>241.98744201660159</v>
      </c>
      <c r="C1204" s="2">
        <v>141.95790100097659</v>
      </c>
      <c r="D1204" s="2">
        <v>1762.7099609375</v>
      </c>
      <c r="E1204" s="2">
        <v>1262.619995117188</v>
      </c>
      <c r="F1204" s="2">
        <v>189.30999755859381</v>
      </c>
      <c r="G1204" s="2">
        <v>281.20999145507812</v>
      </c>
      <c r="H1204" s="2">
        <v>202.649169921875</v>
      </c>
      <c r="I1204" s="2">
        <v>134.149658203125</v>
      </c>
      <c r="J1204" s="2">
        <v>197.88999938964841</v>
      </c>
      <c r="K1204" s="2">
        <v>1756.5</v>
      </c>
      <c r="L1204" s="2">
        <v>9427.6875</v>
      </c>
      <c r="M1204" s="2">
        <v>1.595000028610229</v>
      </c>
      <c r="N1204" s="3">
        <v>3036.889892578125</v>
      </c>
      <c r="O1204" s="1">
        <f t="shared" si="238"/>
        <v>-2.3127926971663992E-2</v>
      </c>
      <c r="P1204" s="1">
        <f t="shared" si="239"/>
        <v>-9.432025637306829E-3</v>
      </c>
      <c r="Q1204" s="1">
        <f t="shared" si="240"/>
        <v>-8.0862963246127739E-3</v>
      </c>
      <c r="R1204" s="1">
        <f t="shared" si="241"/>
        <v>-2.1224809986675974E-2</v>
      </c>
      <c r="S1204" s="1">
        <f t="shared" si="242"/>
        <v>-4.7516547408010812E-4</v>
      </c>
      <c r="T1204" s="1">
        <f t="shared" si="243"/>
        <v>-2.3060878814480379E-3</v>
      </c>
      <c r="U1204" s="1">
        <f t="shared" si="244"/>
        <v>-1.871465133039496E-2</v>
      </c>
      <c r="V1204" s="1">
        <f t="shared" si="245"/>
        <v>6.4002450503116481E-2</v>
      </c>
      <c r="W1204" s="1">
        <f t="shared" si="246"/>
        <v>1.9946371672855401E-2</v>
      </c>
      <c r="X1204" s="1">
        <f t="shared" si="247"/>
        <v>-1.3590134124476738E-2</v>
      </c>
      <c r="Y1204" s="1">
        <f t="shared" si="248"/>
        <v>1.8532445072405368E-2</v>
      </c>
      <c r="Z1204" s="1">
        <f t="shared" si="249"/>
        <v>-6.230523579077385E-3</v>
      </c>
      <c r="AA1204" s="24">
        <f t="shared" si="250"/>
        <v>-8.3240531479911173E-4</v>
      </c>
    </row>
    <row r="1205" spans="1:27" x14ac:dyDescent="0.2">
      <c r="A1205" s="18">
        <v>43768</v>
      </c>
      <c r="B1205" s="1">
        <v>241.9576110839844</v>
      </c>
      <c r="C1205" s="2">
        <v>143.72703552246091</v>
      </c>
      <c r="D1205" s="2">
        <v>1779.989990234375</v>
      </c>
      <c r="E1205" s="2">
        <v>1261.2900390625</v>
      </c>
      <c r="F1205" s="2">
        <v>188.25</v>
      </c>
      <c r="G1205" s="2">
        <v>291.45001220703119</v>
      </c>
      <c r="H1205" s="2">
        <v>202.72906494140619</v>
      </c>
      <c r="I1205" s="2">
        <v>133.9310302734375</v>
      </c>
      <c r="J1205" s="2">
        <v>199.2799987792969</v>
      </c>
      <c r="K1205" s="2">
        <v>1794.599975585938</v>
      </c>
      <c r="L1205" s="2">
        <v>9205.7265625</v>
      </c>
      <c r="M1205" s="2">
        <v>1.595000028610229</v>
      </c>
      <c r="N1205" s="3">
        <v>3046.77001953125</v>
      </c>
      <c r="O1205" s="1">
        <f t="shared" si="238"/>
        <v>-1.2327471363215992E-4</v>
      </c>
      <c r="P1205" s="1">
        <f t="shared" si="239"/>
        <v>1.2462388560338988E-2</v>
      </c>
      <c r="Q1205" s="1">
        <f t="shared" si="240"/>
        <v>9.8031041293284993E-3</v>
      </c>
      <c r="R1205" s="1">
        <f t="shared" si="241"/>
        <v>-1.0533304239052077E-3</v>
      </c>
      <c r="S1205" s="1">
        <f t="shared" si="242"/>
        <v>-5.599268777475519E-3</v>
      </c>
      <c r="T1205" s="1">
        <f t="shared" si="243"/>
        <v>3.6414142680235573E-2</v>
      </c>
      <c r="U1205" s="1">
        <f t="shared" si="244"/>
        <v>3.9425288325634078E-4</v>
      </c>
      <c r="V1205" s="1">
        <f t="shared" si="245"/>
        <v>-1.6297315447234562E-3</v>
      </c>
      <c r="W1205" s="1">
        <f t="shared" si="246"/>
        <v>7.0241012377365575E-3</v>
      </c>
      <c r="X1205" s="1">
        <f t="shared" si="247"/>
        <v>2.1690848611407798E-2</v>
      </c>
      <c r="Y1205" s="1">
        <f t="shared" si="248"/>
        <v>-2.3543518757913828E-2</v>
      </c>
      <c r="Z1205" s="1">
        <f t="shared" si="249"/>
        <v>0</v>
      </c>
      <c r="AA1205" s="24">
        <f t="shared" si="250"/>
        <v>3.2533701591457298E-3</v>
      </c>
    </row>
    <row r="1206" spans="1:27" x14ac:dyDescent="0.2">
      <c r="A1206" s="18">
        <v>43769</v>
      </c>
      <c r="B1206" s="1">
        <v>247.42816162109381</v>
      </c>
      <c r="C1206" s="2">
        <v>142.49458312988281</v>
      </c>
      <c r="D1206" s="2">
        <v>1776.660034179688</v>
      </c>
      <c r="E1206" s="2">
        <v>1260.109985351562</v>
      </c>
      <c r="F1206" s="2">
        <v>191.6499938964844</v>
      </c>
      <c r="G1206" s="2">
        <v>287.41000366210938</v>
      </c>
      <c r="H1206" s="2">
        <v>200.75172424316409</v>
      </c>
      <c r="I1206" s="2">
        <v>132.70867919921881</v>
      </c>
      <c r="J1206" s="2">
        <v>195.47999572753909</v>
      </c>
      <c r="K1206" s="2">
        <v>1758.099975585938</v>
      </c>
      <c r="L1206" s="2">
        <v>9199.5849609375</v>
      </c>
      <c r="M1206" s="2">
        <v>1.498000025749207</v>
      </c>
      <c r="N1206" s="3">
        <v>3037.56005859375</v>
      </c>
      <c r="O1206" s="1">
        <f t="shared" si="238"/>
        <v>2.2609541037378555E-2</v>
      </c>
      <c r="P1206" s="1">
        <f t="shared" si="239"/>
        <v>-8.5749517347103454E-3</v>
      </c>
      <c r="Q1206" s="1">
        <f t="shared" si="240"/>
        <v>-1.8707723486964811E-3</v>
      </c>
      <c r="R1206" s="1">
        <f t="shared" si="241"/>
        <v>-9.3559266654885676E-4</v>
      </c>
      <c r="S1206" s="1">
        <f t="shared" si="242"/>
        <v>1.8061056555030097E-2</v>
      </c>
      <c r="T1206" s="1">
        <f t="shared" si="243"/>
        <v>-1.3861754591562692E-2</v>
      </c>
      <c r="U1206" s="1">
        <f t="shared" si="244"/>
        <v>-9.7536122845217621E-3</v>
      </c>
      <c r="V1206" s="1">
        <f t="shared" si="245"/>
        <v>-9.1267204599494445E-3</v>
      </c>
      <c r="W1206" s="1">
        <f t="shared" si="246"/>
        <v>-1.9068662560392302E-2</v>
      </c>
      <c r="X1206" s="1">
        <f t="shared" si="247"/>
        <v>-2.0338794436951191E-2</v>
      </c>
      <c r="Y1206" s="1">
        <f t="shared" si="248"/>
        <v>-6.6715011800566604E-4</v>
      </c>
      <c r="Z1206" s="1">
        <f t="shared" si="249"/>
        <v>-6.0815047724821047E-2</v>
      </c>
      <c r="AA1206" s="24">
        <f t="shared" si="250"/>
        <v>-3.0228605633046968E-3</v>
      </c>
    </row>
    <row r="1207" spans="1:27" x14ac:dyDescent="0.2">
      <c r="A1207" s="18">
        <v>43770</v>
      </c>
      <c r="B1207" s="1">
        <v>254.45037841796881</v>
      </c>
      <c r="C1207" s="2">
        <v>142.84246826171881</v>
      </c>
      <c r="D1207" s="2">
        <v>1791.43994140625</v>
      </c>
      <c r="E1207" s="2">
        <v>1273.739990234375</v>
      </c>
      <c r="F1207" s="2">
        <v>193.6199951171875</v>
      </c>
      <c r="G1207" s="2">
        <v>286.80999755859381</v>
      </c>
      <c r="H1207" s="2">
        <v>202.3196105957031</v>
      </c>
      <c r="I1207" s="2">
        <v>132.81800842285159</v>
      </c>
      <c r="J1207" s="2">
        <v>200.94000244140619</v>
      </c>
      <c r="K1207" s="2">
        <v>1786.800048828125</v>
      </c>
      <c r="L1207" s="2">
        <v>9261.1044921875</v>
      </c>
      <c r="M1207" s="2">
        <v>1.485000014305115</v>
      </c>
      <c r="N1207" s="3">
        <v>3066.909912109375</v>
      </c>
      <c r="O1207" s="1">
        <f t="shared" si="238"/>
        <v>2.8380830827287484E-2</v>
      </c>
      <c r="P1207" s="1">
        <f t="shared" si="239"/>
        <v>2.4413919757138025E-3</v>
      </c>
      <c r="Q1207" s="1">
        <f t="shared" si="240"/>
        <v>8.318928181094698E-3</v>
      </c>
      <c r="R1207" s="1">
        <f t="shared" si="241"/>
        <v>1.0816520019091946E-2</v>
      </c>
      <c r="S1207" s="1">
        <f t="shared" si="242"/>
        <v>1.0279161405907233E-2</v>
      </c>
      <c r="T1207" s="1">
        <f t="shared" si="243"/>
        <v>-2.0876312441127087E-3</v>
      </c>
      <c r="U1207" s="1">
        <f t="shared" si="244"/>
        <v>7.8100766429276547E-3</v>
      </c>
      <c r="V1207" s="1">
        <f t="shared" si="245"/>
        <v>8.2382873744579754E-4</v>
      </c>
      <c r="W1207" s="1">
        <f t="shared" si="246"/>
        <v>2.7931281119308426E-2</v>
      </c>
      <c r="X1207" s="1">
        <f t="shared" si="247"/>
        <v>1.6324483044612981E-2</v>
      </c>
      <c r="Y1207" s="1">
        <f t="shared" si="248"/>
        <v>6.6872072502421886E-3</v>
      </c>
      <c r="Z1207" s="1">
        <f t="shared" si="249"/>
        <v>-8.678245140610219E-3</v>
      </c>
      <c r="AA1207" s="24">
        <f t="shared" si="250"/>
        <v>9.6623121681460589E-3</v>
      </c>
    </row>
    <row r="1208" spans="1:27" x14ac:dyDescent="0.2">
      <c r="A1208" s="18">
        <v>43773</v>
      </c>
      <c r="B1208" s="1">
        <v>256.12136840820312</v>
      </c>
      <c r="C1208" s="2">
        <v>143.66740417480469</v>
      </c>
      <c r="D1208" s="2">
        <v>1804.660034179688</v>
      </c>
      <c r="E1208" s="2">
        <v>1291.369995117188</v>
      </c>
      <c r="F1208" s="2">
        <v>194.7200012207031</v>
      </c>
      <c r="G1208" s="2">
        <v>292.8599853515625</v>
      </c>
      <c r="H1208" s="2">
        <v>210.21907043457031</v>
      </c>
      <c r="I1208" s="2">
        <v>135.37200927734381</v>
      </c>
      <c r="J1208" s="2">
        <v>199.41999816894531</v>
      </c>
      <c r="K1208" s="2">
        <v>1755.300048828125</v>
      </c>
      <c r="L1208" s="2">
        <v>9412.6123046875</v>
      </c>
      <c r="M1208" s="2">
        <v>1.503000020980835</v>
      </c>
      <c r="N1208" s="3">
        <v>3078.27001953125</v>
      </c>
      <c r="O1208" s="1">
        <f t="shared" si="238"/>
        <v>6.5670564163575751E-3</v>
      </c>
      <c r="P1208" s="1">
        <f t="shared" si="239"/>
        <v>5.7751446269775908E-3</v>
      </c>
      <c r="Q1208" s="1">
        <f t="shared" si="240"/>
        <v>7.3795902770039667E-3</v>
      </c>
      <c r="R1208" s="1">
        <f t="shared" si="241"/>
        <v>1.3841133212413981E-2</v>
      </c>
      <c r="S1208" s="1">
        <f t="shared" si="242"/>
        <v>5.6812629442006823E-3</v>
      </c>
      <c r="T1208" s="1">
        <f t="shared" si="243"/>
        <v>2.1094061728907265E-2</v>
      </c>
      <c r="U1208" s="1">
        <f t="shared" si="244"/>
        <v>3.90444594847148E-2</v>
      </c>
      <c r="V1208" s="1">
        <f t="shared" si="245"/>
        <v>1.922932654102949E-2</v>
      </c>
      <c r="W1208" s="1">
        <f t="shared" si="246"/>
        <v>-7.5644682690999554E-3</v>
      </c>
      <c r="X1208" s="1">
        <f t="shared" si="247"/>
        <v>-1.7629280915152923E-2</v>
      </c>
      <c r="Y1208" s="1">
        <f t="shared" si="248"/>
        <v>1.6359583527840504E-2</v>
      </c>
      <c r="Z1208" s="1">
        <f t="shared" si="249"/>
        <v>1.2121216499881848E-2</v>
      </c>
      <c r="AA1208" s="24">
        <f t="shared" si="250"/>
        <v>3.7040890497046508E-3</v>
      </c>
    </row>
    <row r="1209" spans="1:27" x14ac:dyDescent="0.2">
      <c r="A1209" s="18">
        <v>43774</v>
      </c>
      <c r="B1209" s="1">
        <v>255.75337219238281</v>
      </c>
      <c r="C1209" s="2">
        <v>143.57795715332031</v>
      </c>
      <c r="D1209" s="2">
        <v>1801.7099609375</v>
      </c>
      <c r="E1209" s="2">
        <v>1292.030029296875</v>
      </c>
      <c r="F1209" s="2">
        <v>194.32000732421881</v>
      </c>
      <c r="G1209" s="2">
        <v>288.02999877929688</v>
      </c>
      <c r="H1209" s="2">
        <v>209.33024597167969</v>
      </c>
      <c r="I1209" s="2">
        <v>133.50370788574219</v>
      </c>
      <c r="J1209" s="2">
        <v>197.13999938964841</v>
      </c>
      <c r="K1209" s="2">
        <v>1749.199951171875</v>
      </c>
      <c r="L1209" s="2">
        <v>9342.52734375</v>
      </c>
      <c r="M1209" s="2">
        <v>1.51800000667572</v>
      </c>
      <c r="N1209" s="3">
        <v>3074.6201171875</v>
      </c>
      <c r="O1209" s="1">
        <f t="shared" si="238"/>
        <v>-1.4368040359435952E-3</v>
      </c>
      <c r="P1209" s="1">
        <f t="shared" si="239"/>
        <v>-6.2259788153162798E-4</v>
      </c>
      <c r="Q1209" s="1">
        <f t="shared" si="240"/>
        <v>-1.6346974977637929E-3</v>
      </c>
      <c r="R1209" s="1">
        <f t="shared" si="241"/>
        <v>5.1111159635319758E-4</v>
      </c>
      <c r="S1209" s="1">
        <f t="shared" si="242"/>
        <v>-2.0542003593709834E-3</v>
      </c>
      <c r="T1209" s="1">
        <f t="shared" si="243"/>
        <v>-1.6492476998752448E-2</v>
      </c>
      <c r="U1209" s="1">
        <f t="shared" si="244"/>
        <v>-4.2280867337736172E-3</v>
      </c>
      <c r="V1209" s="1">
        <f t="shared" si="245"/>
        <v>-1.3801238539452698E-2</v>
      </c>
      <c r="W1209" s="1">
        <f t="shared" si="246"/>
        <v>-1.1433150136554104E-2</v>
      </c>
      <c r="X1209" s="1">
        <f t="shared" si="247"/>
        <v>-3.4752449647127426E-3</v>
      </c>
      <c r="Y1209" s="1">
        <f t="shared" si="248"/>
        <v>-7.4458565453288106E-3</v>
      </c>
      <c r="Z1209" s="1">
        <f t="shared" si="249"/>
        <v>9.9800302631374294E-3</v>
      </c>
      <c r="AA1209" s="24">
        <f t="shared" si="250"/>
        <v>-1.185699214361291E-3</v>
      </c>
    </row>
    <row r="1210" spans="1:27" x14ac:dyDescent="0.2">
      <c r="A1210" s="18">
        <v>43775</v>
      </c>
      <c r="B1210" s="1">
        <v>255.8627624511719</v>
      </c>
      <c r="C1210" s="2">
        <v>143.18037414550781</v>
      </c>
      <c r="D1210" s="2">
        <v>1795.77001953125</v>
      </c>
      <c r="E1210" s="2">
        <v>1291.800048828125</v>
      </c>
      <c r="F1210" s="2">
        <v>191.55000305175781</v>
      </c>
      <c r="G1210" s="2">
        <v>288.58999633789062</v>
      </c>
      <c r="H1210" s="2">
        <v>207.35289001464841</v>
      </c>
      <c r="I1210" s="2">
        <v>134.03041076660159</v>
      </c>
      <c r="J1210" s="2">
        <v>195.9700012207031</v>
      </c>
      <c r="K1210" s="2">
        <v>1763.599975585938</v>
      </c>
      <c r="L1210" s="2">
        <v>9360.8798828125</v>
      </c>
      <c r="M1210" s="2">
        <v>1.514999985694885</v>
      </c>
      <c r="N1210" s="3">
        <v>3076.780029296875</v>
      </c>
      <c r="O1210" s="1">
        <f t="shared" si="238"/>
        <v>4.2771775735106488E-4</v>
      </c>
      <c r="P1210" s="1">
        <f t="shared" si="239"/>
        <v>-2.7691089613981479E-3</v>
      </c>
      <c r="Q1210" s="1">
        <f t="shared" si="240"/>
        <v>-3.2968355257131376E-3</v>
      </c>
      <c r="R1210" s="1">
        <f t="shared" si="241"/>
        <v>-1.7799932163742316E-4</v>
      </c>
      <c r="S1210" s="1">
        <f t="shared" si="242"/>
        <v>-1.4254858831079131E-2</v>
      </c>
      <c r="T1210" s="1">
        <f t="shared" si="243"/>
        <v>1.9442334512622672E-3</v>
      </c>
      <c r="U1210" s="1">
        <f t="shared" si="244"/>
        <v>-9.4461072639201449E-3</v>
      </c>
      <c r="V1210" s="1">
        <f t="shared" si="245"/>
        <v>3.9452303550264745E-3</v>
      </c>
      <c r="W1210" s="1">
        <f t="shared" si="246"/>
        <v>-5.93485935156568E-3</v>
      </c>
      <c r="X1210" s="1">
        <f t="shared" si="247"/>
        <v>8.2323489686904061E-3</v>
      </c>
      <c r="Y1210" s="1">
        <f t="shared" si="248"/>
        <v>1.9644083862144779E-3</v>
      </c>
      <c r="Z1210" s="1">
        <f t="shared" si="249"/>
        <v>-1.9762983976560067E-3</v>
      </c>
      <c r="AA1210" s="24">
        <f t="shared" si="250"/>
        <v>7.0249722796678071E-4</v>
      </c>
    </row>
    <row r="1211" spans="1:27" x14ac:dyDescent="0.2">
      <c r="A1211" s="18">
        <v>43776</v>
      </c>
      <c r="B1211" s="1">
        <v>258.81573486328119</v>
      </c>
      <c r="C1211" s="2">
        <v>143.379150390625</v>
      </c>
      <c r="D1211" s="2">
        <v>1788.199951171875</v>
      </c>
      <c r="E1211" s="2">
        <v>1308.859985351562</v>
      </c>
      <c r="F1211" s="2">
        <v>190.41999816894531</v>
      </c>
      <c r="G1211" s="2">
        <v>289.57000732421881</v>
      </c>
      <c r="H1211" s="2">
        <v>208.06193542480469</v>
      </c>
      <c r="I1211" s="2">
        <v>135.36207580566409</v>
      </c>
      <c r="J1211" s="2">
        <v>195.83000183105469</v>
      </c>
      <c r="K1211" s="2">
        <v>1780.300048828125</v>
      </c>
      <c r="L1211" s="2">
        <v>9267.5615234375</v>
      </c>
      <c r="M1211" s="2">
        <v>1.51800000667572</v>
      </c>
      <c r="N1211" s="3">
        <v>3085.179931640625</v>
      </c>
      <c r="O1211" s="1">
        <f t="shared" si="238"/>
        <v>1.1541235558546026E-2</v>
      </c>
      <c r="P1211" s="1">
        <f t="shared" si="239"/>
        <v>1.3882925387189715E-3</v>
      </c>
      <c r="Q1211" s="1">
        <f t="shared" si="240"/>
        <v>-4.2154999120382897E-3</v>
      </c>
      <c r="R1211" s="1">
        <f t="shared" si="241"/>
        <v>1.3206329059139765E-2</v>
      </c>
      <c r="S1211" s="1">
        <f t="shared" si="242"/>
        <v>-5.8992684145620089E-3</v>
      </c>
      <c r="T1211" s="1">
        <f t="shared" si="243"/>
        <v>3.3958591730973708E-3</v>
      </c>
      <c r="U1211" s="1">
        <f t="shared" si="244"/>
        <v>3.419510623199784E-3</v>
      </c>
      <c r="V1211" s="1">
        <f t="shared" si="245"/>
        <v>9.9355439668198375E-3</v>
      </c>
      <c r="W1211" s="1">
        <f t="shared" si="246"/>
        <v>-7.143919415030231E-4</v>
      </c>
      <c r="X1211" s="1">
        <f t="shared" si="247"/>
        <v>9.4693090685933345E-3</v>
      </c>
      <c r="Y1211" s="1">
        <f t="shared" si="248"/>
        <v>-9.9689730605710958E-3</v>
      </c>
      <c r="Z1211" s="1">
        <f t="shared" si="249"/>
        <v>1.9802118872356278E-3</v>
      </c>
      <c r="AA1211" s="24">
        <f t="shared" si="250"/>
        <v>2.7300951851503275E-3</v>
      </c>
    </row>
    <row r="1212" spans="1:27" x14ac:dyDescent="0.2">
      <c r="A1212" s="18">
        <v>43777</v>
      </c>
      <c r="B1212" s="1">
        <v>259.52407836914062</v>
      </c>
      <c r="C1212" s="2">
        <v>145.06878662109381</v>
      </c>
      <c r="D1212" s="2">
        <v>1785.880004882812</v>
      </c>
      <c r="E1212" s="2">
        <v>1311.369995117188</v>
      </c>
      <c r="F1212" s="2">
        <v>190.8399963378906</v>
      </c>
      <c r="G1212" s="2">
        <v>291.57000732421881</v>
      </c>
      <c r="H1212" s="2">
        <v>207.502685546875</v>
      </c>
      <c r="I1212" s="2">
        <v>135.98814392089841</v>
      </c>
      <c r="J1212" s="2">
        <v>201.30999755859381</v>
      </c>
      <c r="K1212" s="2">
        <v>1711.099975585938</v>
      </c>
      <c r="L1212" s="2">
        <v>8804.880859375</v>
      </c>
      <c r="M1212" s="2">
        <v>1.5099999904632571</v>
      </c>
      <c r="N1212" s="3">
        <v>3093.080078125</v>
      </c>
      <c r="O1212" s="1">
        <f t="shared" si="238"/>
        <v>2.7368641486715806E-3</v>
      </c>
      <c r="P1212" s="1">
        <f t="shared" si="239"/>
        <v>1.1784392820473055E-2</v>
      </c>
      <c r="Q1212" s="1">
        <f t="shared" si="240"/>
        <v>-1.2973640266249475E-3</v>
      </c>
      <c r="R1212" s="1">
        <f t="shared" si="241"/>
        <v>1.9177068546043508E-3</v>
      </c>
      <c r="S1212" s="1">
        <f t="shared" si="242"/>
        <v>2.2056410722819386E-3</v>
      </c>
      <c r="T1212" s="1">
        <f t="shared" si="243"/>
        <v>6.9067926560526516E-3</v>
      </c>
      <c r="U1212" s="1">
        <f t="shared" si="244"/>
        <v>-2.6879009694293909E-3</v>
      </c>
      <c r="V1212" s="1">
        <f t="shared" si="245"/>
        <v>4.6251367785845598E-3</v>
      </c>
      <c r="W1212" s="1">
        <f t="shared" si="246"/>
        <v>2.7983432958688326E-2</v>
      </c>
      <c r="X1212" s="1">
        <f t="shared" si="247"/>
        <v>-3.8869893469776429E-2</v>
      </c>
      <c r="Y1212" s="1">
        <f t="shared" si="248"/>
        <v>-4.9924746967407674E-2</v>
      </c>
      <c r="Z1212" s="1">
        <f t="shared" si="249"/>
        <v>-5.2701028835844266E-3</v>
      </c>
      <c r="AA1212" s="24">
        <f t="shared" si="250"/>
        <v>2.5606760900243053E-3</v>
      </c>
    </row>
    <row r="1213" spans="1:27" x14ac:dyDescent="0.2">
      <c r="A1213" s="18">
        <v>43780</v>
      </c>
      <c r="B1213" s="1">
        <v>261.57919311523438</v>
      </c>
      <c r="C1213" s="2">
        <v>145.2178649902344</v>
      </c>
      <c r="D1213" s="2">
        <v>1771.650024414062</v>
      </c>
      <c r="E1213" s="2">
        <v>1299.18994140625</v>
      </c>
      <c r="F1213" s="2">
        <v>189.61000061035159</v>
      </c>
      <c r="G1213" s="2">
        <v>294.17999267578119</v>
      </c>
      <c r="H1213" s="2">
        <v>207.90214538574219</v>
      </c>
      <c r="I1213" s="2">
        <v>134.487548828125</v>
      </c>
      <c r="J1213" s="2">
        <v>201.8999938964844</v>
      </c>
      <c r="K1213" s="2">
        <v>1658.5</v>
      </c>
      <c r="L1213" s="2">
        <v>8757.7880859375</v>
      </c>
      <c r="M1213" s="2">
        <v>1.513000011444092</v>
      </c>
      <c r="N1213" s="3">
        <v>3087.010009765625</v>
      </c>
      <c r="O1213" s="1">
        <f t="shared" si="238"/>
        <v>7.9187825615572027E-3</v>
      </c>
      <c r="P1213" s="1">
        <f t="shared" si="239"/>
        <v>1.0276391814731944E-3</v>
      </c>
      <c r="Q1213" s="1">
        <f t="shared" si="240"/>
        <v>-7.96804960570896E-3</v>
      </c>
      <c r="R1213" s="1">
        <f t="shared" si="241"/>
        <v>-9.2880375151861427E-3</v>
      </c>
      <c r="S1213" s="1">
        <f t="shared" si="242"/>
        <v>-6.4451674237157031E-3</v>
      </c>
      <c r="T1213" s="1">
        <f t="shared" si="243"/>
        <v>8.9514877593708242E-3</v>
      </c>
      <c r="U1213" s="1">
        <f t="shared" si="244"/>
        <v>1.925082742010753E-3</v>
      </c>
      <c r="V1213" s="1">
        <f t="shared" si="245"/>
        <v>-1.1034749423790013E-2</v>
      </c>
      <c r="W1213" s="1">
        <f t="shared" si="246"/>
        <v>2.9307850829358717E-3</v>
      </c>
      <c r="X1213" s="1">
        <f t="shared" si="247"/>
        <v>-3.0740445524187421E-2</v>
      </c>
      <c r="Y1213" s="1">
        <f t="shared" si="248"/>
        <v>-5.348485026615446E-3</v>
      </c>
      <c r="Z1213" s="1">
        <f t="shared" si="249"/>
        <v>1.9867688740280443E-3</v>
      </c>
      <c r="AA1213" s="24">
        <f t="shared" si="250"/>
        <v>-1.9624672514313435E-3</v>
      </c>
    </row>
    <row r="1214" spans="1:27" x14ac:dyDescent="0.2">
      <c r="A1214" s="18">
        <v>43781</v>
      </c>
      <c r="B1214" s="1">
        <v>261.33975219726562</v>
      </c>
      <c r="C1214" s="2">
        <v>146.17201232910159</v>
      </c>
      <c r="D1214" s="2">
        <v>1778</v>
      </c>
      <c r="E1214" s="2">
        <v>1298.800048828125</v>
      </c>
      <c r="F1214" s="2">
        <v>194.4700012207031</v>
      </c>
      <c r="G1214" s="2">
        <v>292.010009765625</v>
      </c>
      <c r="H1214" s="2">
        <v>209.33024597167969</v>
      </c>
      <c r="I1214" s="2">
        <v>134.29872131347659</v>
      </c>
      <c r="J1214" s="2">
        <v>203.86000061035159</v>
      </c>
      <c r="K1214" s="2">
        <v>1672.599975585938</v>
      </c>
      <c r="L1214" s="2">
        <v>8815.662109375</v>
      </c>
      <c r="M1214" s="2">
        <v>1.532999992370605</v>
      </c>
      <c r="N1214" s="3">
        <v>3091.840087890625</v>
      </c>
      <c r="O1214" s="1">
        <f t="shared" si="238"/>
        <v>-9.1536683448389944E-4</v>
      </c>
      <c r="P1214" s="1">
        <f t="shared" si="239"/>
        <v>6.5704542545874656E-3</v>
      </c>
      <c r="Q1214" s="1">
        <f t="shared" si="240"/>
        <v>3.5842155608798443E-3</v>
      </c>
      <c r="R1214" s="1">
        <f t="shared" si="241"/>
        <v>-3.001043694218497E-4</v>
      </c>
      <c r="S1214" s="1">
        <f t="shared" si="242"/>
        <v>2.5631562653379181E-2</v>
      </c>
      <c r="T1214" s="1">
        <f t="shared" si="243"/>
        <v>-7.3763782860235549E-3</v>
      </c>
      <c r="U1214" s="1">
        <f t="shared" si="244"/>
        <v>6.8690998031204487E-3</v>
      </c>
      <c r="V1214" s="1">
        <f t="shared" si="245"/>
        <v>-1.404052020382407E-3</v>
      </c>
      <c r="W1214" s="1">
        <f t="shared" si="246"/>
        <v>9.7078096736946673E-3</v>
      </c>
      <c r="X1214" s="1">
        <f t="shared" si="247"/>
        <v>8.5016434042435307E-3</v>
      </c>
      <c r="Y1214" s="1">
        <f t="shared" si="248"/>
        <v>6.6082922844901137E-3</v>
      </c>
      <c r="Z1214" s="1">
        <f t="shared" si="249"/>
        <v>1.3218757947942139E-2</v>
      </c>
      <c r="AA1214" s="24">
        <f t="shared" si="250"/>
        <v>1.5646460846321375E-3</v>
      </c>
    </row>
    <row r="1215" spans="1:27" x14ac:dyDescent="0.2">
      <c r="A1215" s="18">
        <v>43782</v>
      </c>
      <c r="B1215" s="1">
        <v>263.84381103515619</v>
      </c>
      <c r="C1215" s="2">
        <v>146.41053771972659</v>
      </c>
      <c r="D1215" s="2">
        <v>1753.109985351562</v>
      </c>
      <c r="E1215" s="2">
        <v>1298</v>
      </c>
      <c r="F1215" s="2">
        <v>193.19000244140619</v>
      </c>
      <c r="G1215" s="2">
        <v>283.1099853515625</v>
      </c>
      <c r="H1215" s="2">
        <v>208.29164123535159</v>
      </c>
      <c r="I1215" s="2">
        <v>133.55339050292969</v>
      </c>
      <c r="J1215" s="2">
        <v>207.1000061035156</v>
      </c>
      <c r="K1215" s="2">
        <v>1677.599975585938</v>
      </c>
      <c r="L1215" s="2">
        <v>8808.2626953125</v>
      </c>
      <c r="M1215" s="2">
        <v>1.5349999666213989</v>
      </c>
      <c r="N1215" s="3">
        <v>3094.0400390625</v>
      </c>
      <c r="O1215" s="1">
        <f t="shared" si="238"/>
        <v>9.5816224544378326E-3</v>
      </c>
      <c r="P1215" s="1">
        <f t="shared" si="239"/>
        <v>1.6318130045851476E-3</v>
      </c>
      <c r="Q1215" s="1">
        <f t="shared" si="240"/>
        <v>-1.3998883379323979E-2</v>
      </c>
      <c r="R1215" s="1">
        <f t="shared" si="241"/>
        <v>-6.159907591987146E-4</v>
      </c>
      <c r="S1215" s="1">
        <f t="shared" si="242"/>
        <v>-6.5819857626484568E-3</v>
      </c>
      <c r="T1215" s="1">
        <f t="shared" si="243"/>
        <v>-3.0478490861343799E-2</v>
      </c>
      <c r="U1215" s="1">
        <f t="shared" si="244"/>
        <v>-4.9615607697161002E-3</v>
      </c>
      <c r="V1215" s="1">
        <f t="shared" si="245"/>
        <v>-5.549798265071848E-3</v>
      </c>
      <c r="W1215" s="1">
        <f t="shared" si="246"/>
        <v>1.5893286978629906E-2</v>
      </c>
      <c r="X1215" s="1">
        <f t="shared" si="247"/>
        <v>2.9893579295601214E-3</v>
      </c>
      <c r="Y1215" s="1">
        <f t="shared" si="248"/>
        <v>-8.3934864683965493E-4</v>
      </c>
      <c r="Z1215" s="1">
        <f t="shared" si="249"/>
        <v>1.304614651498559E-3</v>
      </c>
      <c r="AA1215" s="24">
        <f t="shared" si="250"/>
        <v>7.1153459083839188E-4</v>
      </c>
    </row>
    <row r="1216" spans="1:27" x14ac:dyDescent="0.2">
      <c r="A1216" s="18">
        <v>43783</v>
      </c>
      <c r="B1216" s="1">
        <v>262.01815795898438</v>
      </c>
      <c r="C1216" s="2">
        <v>147.15596008300781</v>
      </c>
      <c r="D1216" s="2">
        <v>1754.599975585938</v>
      </c>
      <c r="E1216" s="2">
        <v>1311.4599609375</v>
      </c>
      <c r="F1216" s="2">
        <v>193.1499938964844</v>
      </c>
      <c r="G1216" s="2">
        <v>289.6199951171875</v>
      </c>
      <c r="H1216" s="2">
        <v>209.50999450683591</v>
      </c>
      <c r="I1216" s="2">
        <v>133.65278625488281</v>
      </c>
      <c r="J1216" s="2">
        <v>205</v>
      </c>
      <c r="K1216" s="2">
        <v>1704.599975585938</v>
      </c>
      <c r="L1216" s="2">
        <v>8708.0947265625</v>
      </c>
      <c r="M1216" s="2">
        <v>1.5279999971389771</v>
      </c>
      <c r="N1216" s="3">
        <v>3096.6298828125</v>
      </c>
      <c r="O1216" s="1">
        <f t="shared" si="238"/>
        <v>-6.9194462777395493E-3</v>
      </c>
      <c r="P1216" s="1">
        <f t="shared" si="239"/>
        <v>5.0913163416432816E-3</v>
      </c>
      <c r="Q1216" s="1">
        <f t="shared" si="240"/>
        <v>8.4991258211175591E-4</v>
      </c>
      <c r="R1216" s="1">
        <f t="shared" si="241"/>
        <v>1.0369769597457612E-2</v>
      </c>
      <c r="S1216" s="1">
        <f t="shared" si="242"/>
        <v>-2.0709428239651384E-4</v>
      </c>
      <c r="T1216" s="1">
        <f t="shared" si="243"/>
        <v>2.2994631424041678E-2</v>
      </c>
      <c r="U1216" s="1">
        <f t="shared" si="244"/>
        <v>5.8492662704006104E-3</v>
      </c>
      <c r="V1216" s="1">
        <f t="shared" si="245"/>
        <v>7.4423982482829665E-4</v>
      </c>
      <c r="W1216" s="1">
        <f t="shared" si="246"/>
        <v>-1.0140058144015418E-2</v>
      </c>
      <c r="X1216" s="1">
        <f t="shared" si="247"/>
        <v>1.6094420835079948E-2</v>
      </c>
      <c r="Y1216" s="1">
        <f t="shared" si="248"/>
        <v>-1.1372046022572246E-2</v>
      </c>
      <c r="Z1216" s="1">
        <f t="shared" si="249"/>
        <v>-4.5602408043233789E-3</v>
      </c>
      <c r="AA1216" s="24">
        <f t="shared" si="250"/>
        <v>8.370427393644686E-4</v>
      </c>
    </row>
    <row r="1217" spans="1:27" x14ac:dyDescent="0.2">
      <c r="A1217" s="18">
        <v>43784</v>
      </c>
      <c r="B1217" s="1">
        <v>265.13076782226562</v>
      </c>
      <c r="C1217" s="2">
        <v>149.05430603027341</v>
      </c>
      <c r="D1217" s="2">
        <v>1739.489990234375</v>
      </c>
      <c r="E1217" s="2">
        <v>1334.869995117188</v>
      </c>
      <c r="F1217" s="2">
        <v>195.1000061035156</v>
      </c>
      <c r="G1217" s="2">
        <v>295.02999877929688</v>
      </c>
      <c r="H1217" s="2">
        <v>203.91748046875</v>
      </c>
      <c r="I1217" s="2">
        <v>137.19061279296881</v>
      </c>
      <c r="J1217" s="2">
        <v>209.80000305175781</v>
      </c>
      <c r="K1217" s="2">
        <v>1685</v>
      </c>
      <c r="L1217" s="2">
        <v>8491.9921875</v>
      </c>
      <c r="M1217" s="2">
        <v>1.5279999971389771</v>
      </c>
      <c r="N1217" s="3">
        <v>3120.4599609375</v>
      </c>
      <c r="O1217" s="1">
        <f t="shared" si="238"/>
        <v>1.187936701611525E-2</v>
      </c>
      <c r="P1217" s="1">
        <f t="shared" si="239"/>
        <v>1.2900231470031942E-2</v>
      </c>
      <c r="Q1217" s="1">
        <f t="shared" si="240"/>
        <v>-8.6116411500103407E-3</v>
      </c>
      <c r="R1217" s="1">
        <f t="shared" si="241"/>
        <v>1.7850361335433496E-2</v>
      </c>
      <c r="S1217" s="1">
        <f t="shared" si="242"/>
        <v>1.0095844000265863E-2</v>
      </c>
      <c r="T1217" s="1">
        <f t="shared" si="243"/>
        <v>1.8679662154956977E-2</v>
      </c>
      <c r="U1217" s="1">
        <f t="shared" si="244"/>
        <v>-2.6693304303931131E-2</v>
      </c>
      <c r="V1217" s="1">
        <f t="shared" si="245"/>
        <v>2.647027897599652E-2</v>
      </c>
      <c r="W1217" s="1">
        <f t="shared" si="246"/>
        <v>2.3414649032964974E-2</v>
      </c>
      <c r="X1217" s="1">
        <f t="shared" si="247"/>
        <v>-1.1498284563333239E-2</v>
      </c>
      <c r="Y1217" s="1">
        <f t="shared" si="248"/>
        <v>-2.4816282533459022E-2</v>
      </c>
      <c r="Z1217" s="1">
        <f t="shared" si="249"/>
        <v>0</v>
      </c>
      <c r="AA1217" s="24">
        <f t="shared" si="250"/>
        <v>7.6954880069026732E-3</v>
      </c>
    </row>
    <row r="1218" spans="1:27" x14ac:dyDescent="0.2">
      <c r="A1218" s="18">
        <v>43787</v>
      </c>
      <c r="B1218" s="1">
        <v>266.46759033203119</v>
      </c>
      <c r="C1218" s="2">
        <v>149.42204284667969</v>
      </c>
      <c r="D1218" s="2">
        <v>1752.530029296875</v>
      </c>
      <c r="E1218" s="2">
        <v>1320.699951171875</v>
      </c>
      <c r="F1218" s="2">
        <v>197.3999938964844</v>
      </c>
      <c r="G1218" s="2">
        <v>302.57000732421881</v>
      </c>
      <c r="H1218" s="2">
        <v>211.99668884277341</v>
      </c>
      <c r="I1218" s="2">
        <v>135.92851257324219</v>
      </c>
      <c r="J1218" s="2">
        <v>210</v>
      </c>
      <c r="K1218" s="2">
        <v>1706.900024414062</v>
      </c>
      <c r="L1218" s="2">
        <v>8309.2861328125</v>
      </c>
      <c r="M1218" s="2">
        <v>1.5230000019073491</v>
      </c>
      <c r="N1218" s="3">
        <v>3122.030029296875</v>
      </c>
      <c r="O1218" s="1">
        <f t="shared" si="238"/>
        <v>5.0421251397789746E-3</v>
      </c>
      <c r="P1218" s="1">
        <f t="shared" si="239"/>
        <v>2.4671331288583787E-3</v>
      </c>
      <c r="Q1218" s="1">
        <f t="shared" si="240"/>
        <v>7.4964726073203369E-3</v>
      </c>
      <c r="R1218" s="1">
        <f t="shared" si="241"/>
        <v>-1.0615298865916167E-2</v>
      </c>
      <c r="S1218" s="1">
        <f t="shared" si="242"/>
        <v>1.1788763306078476E-2</v>
      </c>
      <c r="T1218" s="1">
        <f t="shared" si="243"/>
        <v>2.5556752113748304E-2</v>
      </c>
      <c r="U1218" s="1">
        <f t="shared" si="244"/>
        <v>3.9619989200786243E-2</v>
      </c>
      <c r="V1218" s="1">
        <f t="shared" si="245"/>
        <v>-9.1996106295642033E-3</v>
      </c>
      <c r="W1218" s="1">
        <f t="shared" si="246"/>
        <v>9.532742866207311E-4</v>
      </c>
      <c r="X1218" s="1">
        <f t="shared" si="247"/>
        <v>1.2997047130007156E-2</v>
      </c>
      <c r="Y1218" s="1">
        <f t="shared" si="248"/>
        <v>-2.1515099243312852E-2</v>
      </c>
      <c r="Z1218" s="1">
        <f t="shared" si="249"/>
        <v>-3.2722481943651127E-3</v>
      </c>
      <c r="AA1218" s="24">
        <f t="shared" si="250"/>
        <v>5.0315286176694229E-4</v>
      </c>
    </row>
    <row r="1219" spans="1:27" x14ac:dyDescent="0.2">
      <c r="A1219" s="18">
        <v>43788</v>
      </c>
      <c r="B1219" s="1">
        <v>265.65951538085938</v>
      </c>
      <c r="C1219" s="2">
        <v>149.47172546386719</v>
      </c>
      <c r="D1219" s="2">
        <v>1752.7900390625</v>
      </c>
      <c r="E1219" s="2">
        <v>1315.4599609375</v>
      </c>
      <c r="F1219" s="2">
        <v>199.32000732421881</v>
      </c>
      <c r="G1219" s="2">
        <v>302.60000610351562</v>
      </c>
      <c r="H1219" s="2">
        <v>207.71241760253909</v>
      </c>
      <c r="I1219" s="2">
        <v>137.94587707519531</v>
      </c>
      <c r="J1219" s="2">
        <v>215</v>
      </c>
      <c r="K1219" s="2">
        <v>1739.900024414062</v>
      </c>
      <c r="L1219" s="2">
        <v>8206.1455078125</v>
      </c>
      <c r="M1219" s="2">
        <v>1.5249999761581421</v>
      </c>
      <c r="N1219" s="3">
        <v>3120.179931640625</v>
      </c>
      <c r="O1219" s="1">
        <f t="shared" si="238"/>
        <v>-3.0325449716602781E-3</v>
      </c>
      <c r="P1219" s="1">
        <f t="shared" si="239"/>
        <v>3.3249858080486305E-4</v>
      </c>
      <c r="Q1219" s="1">
        <f t="shared" si="240"/>
        <v>1.4836251663497002E-4</v>
      </c>
      <c r="R1219" s="1">
        <f t="shared" si="241"/>
        <v>-3.967585695543896E-3</v>
      </c>
      <c r="S1219" s="1">
        <f t="shared" si="242"/>
        <v>9.7265120927068072E-3</v>
      </c>
      <c r="T1219" s="1">
        <f t="shared" si="243"/>
        <v>9.9146572927422127E-5</v>
      </c>
      <c r="U1219" s="1">
        <f t="shared" si="244"/>
        <v>-2.0209142244725031E-2</v>
      </c>
      <c r="V1219" s="1">
        <f t="shared" si="245"/>
        <v>1.4841363771019855E-2</v>
      </c>
      <c r="W1219" s="1">
        <f t="shared" si="246"/>
        <v>2.3809523809523725E-2</v>
      </c>
      <c r="X1219" s="1">
        <f t="shared" si="247"/>
        <v>1.9333293999646006E-2</v>
      </c>
      <c r="Y1219" s="1">
        <f t="shared" si="248"/>
        <v>-1.2412693864603863E-2</v>
      </c>
      <c r="Z1219" s="1">
        <f t="shared" si="249"/>
        <v>1.3131807277007024E-3</v>
      </c>
      <c r="AA1219" s="24">
        <f t="shared" si="250"/>
        <v>-5.9259444620607393E-4</v>
      </c>
    </row>
    <row r="1220" spans="1:27" x14ac:dyDescent="0.2">
      <c r="A1220" s="18">
        <v>43789</v>
      </c>
      <c r="B1220" s="1">
        <v>262.56686401367188</v>
      </c>
      <c r="C1220" s="2">
        <v>149.2124328613281</v>
      </c>
      <c r="D1220" s="2">
        <v>1745.530029296875</v>
      </c>
      <c r="E1220" s="2">
        <v>1303.050048828125</v>
      </c>
      <c r="F1220" s="2">
        <v>197.50999450683591</v>
      </c>
      <c r="G1220" s="2">
        <v>305.16000366210938</v>
      </c>
      <c r="H1220" s="2">
        <v>210.89814758300781</v>
      </c>
      <c r="I1220" s="2">
        <v>138.88996887207031</v>
      </c>
      <c r="J1220" s="2">
        <v>215.07000732421881</v>
      </c>
      <c r="K1220" s="2">
        <v>1744.300048828125</v>
      </c>
      <c r="L1220" s="2">
        <v>8027.26806640625</v>
      </c>
      <c r="M1220" s="2">
        <v>1.5199999809265139</v>
      </c>
      <c r="N1220" s="3">
        <v>3108.4599609375</v>
      </c>
      <c r="O1220" s="1">
        <f t="shared" si="238"/>
        <v>-1.1641410106292494E-2</v>
      </c>
      <c r="P1220" s="1">
        <f t="shared" si="239"/>
        <v>-1.7347267634357788E-3</v>
      </c>
      <c r="Q1220" s="1">
        <f t="shared" si="240"/>
        <v>-4.1419734274095177E-3</v>
      </c>
      <c r="R1220" s="1">
        <f t="shared" si="241"/>
        <v>-9.4338957306847604E-3</v>
      </c>
      <c r="S1220" s="1">
        <f t="shared" si="242"/>
        <v>-9.0809389467796375E-3</v>
      </c>
      <c r="T1220" s="1">
        <f t="shared" si="243"/>
        <v>8.4600049800329646E-3</v>
      </c>
      <c r="U1220" s="1">
        <f t="shared" si="244"/>
        <v>1.5337214872558347E-2</v>
      </c>
      <c r="V1220" s="1">
        <f t="shared" si="245"/>
        <v>6.8439290603834468E-3</v>
      </c>
      <c r="W1220" s="1">
        <f t="shared" si="246"/>
        <v>3.2561546148279774E-4</v>
      </c>
      <c r="X1220" s="1">
        <f t="shared" si="247"/>
        <v>2.5288949665627225E-3</v>
      </c>
      <c r="Y1220" s="1">
        <f t="shared" si="248"/>
        <v>-2.1797985575073398E-2</v>
      </c>
      <c r="Z1220" s="1">
        <f t="shared" si="249"/>
        <v>-3.2786854490479689E-3</v>
      </c>
      <c r="AA1220" s="24">
        <f t="shared" si="250"/>
        <v>-3.7561842457471961E-3</v>
      </c>
    </row>
    <row r="1221" spans="1:27" x14ac:dyDescent="0.2">
      <c r="A1221" s="18">
        <v>43790</v>
      </c>
      <c r="B1221" s="1">
        <v>261.3896484375</v>
      </c>
      <c r="C1221" s="2">
        <v>149.07281494140619</v>
      </c>
      <c r="D1221" s="2">
        <v>1734.7099609375</v>
      </c>
      <c r="E1221" s="2">
        <v>1301.349975585938</v>
      </c>
      <c r="F1221" s="2">
        <v>197.92999267578119</v>
      </c>
      <c r="G1221" s="2">
        <v>311.69000244140619</v>
      </c>
      <c r="H1221" s="2">
        <v>209.89947509765619</v>
      </c>
      <c r="I1221" s="2">
        <v>138.42289733886719</v>
      </c>
      <c r="J1221" s="2">
        <v>215.5</v>
      </c>
      <c r="K1221" s="2">
        <v>1734.400024414062</v>
      </c>
      <c r="L1221" s="2">
        <v>7642.75</v>
      </c>
      <c r="M1221" s="2">
        <v>1.529999971389771</v>
      </c>
      <c r="N1221" s="3">
        <v>3103.5400390625</v>
      </c>
      <c r="O1221" s="1">
        <f t="shared" si="238"/>
        <v>-4.4834887318857541E-3</v>
      </c>
      <c r="P1221" s="1">
        <f t="shared" si="239"/>
        <v>-9.3569897122214307E-4</v>
      </c>
      <c r="Q1221" s="1">
        <f t="shared" si="240"/>
        <v>-6.1987294276074634E-3</v>
      </c>
      <c r="R1221" s="1">
        <f t="shared" si="241"/>
        <v>-1.3046876009988884E-3</v>
      </c>
      <c r="S1221" s="1">
        <f t="shared" si="242"/>
        <v>2.1264653973283032E-3</v>
      </c>
      <c r="T1221" s="1">
        <f t="shared" si="243"/>
        <v>2.1398606307945878E-2</v>
      </c>
      <c r="U1221" s="1">
        <f t="shared" si="244"/>
        <v>-4.7353307594062422E-3</v>
      </c>
      <c r="V1221" s="1">
        <f t="shared" si="245"/>
        <v>-3.3628888896457543E-3</v>
      </c>
      <c r="W1221" s="1">
        <f t="shared" si="246"/>
        <v>1.9993149260137955E-3</v>
      </c>
      <c r="X1221" s="1">
        <f t="shared" si="247"/>
        <v>-5.6756430298297023E-3</v>
      </c>
      <c r="Y1221" s="1">
        <f t="shared" si="248"/>
        <v>-4.7901485689189838E-2</v>
      </c>
      <c r="Z1221" s="1">
        <f t="shared" si="249"/>
        <v>6.5789411768029105E-3</v>
      </c>
      <c r="AA1221" s="24">
        <f t="shared" si="250"/>
        <v>-1.5827522106851566E-3</v>
      </c>
    </row>
    <row r="1222" spans="1:27" x14ac:dyDescent="0.2">
      <c r="A1222" s="18">
        <v>43791</v>
      </c>
      <c r="B1222" s="1">
        <v>261.16018676757812</v>
      </c>
      <c r="C1222" s="2">
        <v>149.1825256347656</v>
      </c>
      <c r="D1222" s="2">
        <v>1745.719970703125</v>
      </c>
      <c r="E1222" s="2">
        <v>1295.339965820312</v>
      </c>
      <c r="F1222" s="2">
        <v>198.82000732421881</v>
      </c>
      <c r="G1222" s="2">
        <v>310.48001098632812</v>
      </c>
      <c r="H1222" s="2">
        <v>210.60853576660159</v>
      </c>
      <c r="I1222" s="2">
        <v>138.33345031738281</v>
      </c>
      <c r="J1222" s="2">
        <v>218</v>
      </c>
      <c r="K1222" s="2">
        <v>1745.900024414062</v>
      </c>
      <c r="L1222" s="2">
        <v>7296.57763671875</v>
      </c>
      <c r="M1222" s="2">
        <v>1.5429999828338621</v>
      </c>
      <c r="N1222" s="3">
        <v>3110.2900390625</v>
      </c>
      <c r="O1222" s="1">
        <f t="shared" ref="O1222:O1285" si="251">(B1222/B1221)-1</f>
        <v>-8.7785293447362189E-4</v>
      </c>
      <c r="P1222" s="1">
        <f t="shared" si="239"/>
        <v>7.3595372437651463E-4</v>
      </c>
      <c r="Q1222" s="1">
        <f t="shared" si="240"/>
        <v>6.3468879602643913E-3</v>
      </c>
      <c r="R1222" s="1">
        <f t="shared" si="241"/>
        <v>-4.6182886067369644E-3</v>
      </c>
      <c r="S1222" s="1">
        <f t="shared" si="242"/>
        <v>4.4966133550841114E-3</v>
      </c>
      <c r="T1222" s="1">
        <f t="shared" si="243"/>
        <v>-3.8820348602792709E-3</v>
      </c>
      <c r="U1222" s="1">
        <f t="shared" si="244"/>
        <v>3.3780964369516386E-3</v>
      </c>
      <c r="V1222" s="1">
        <f t="shared" si="245"/>
        <v>-6.461866006561845E-4</v>
      </c>
      <c r="W1222" s="1">
        <f t="shared" si="246"/>
        <v>1.1600928074245953E-2</v>
      </c>
      <c r="X1222" s="1">
        <f t="shared" si="247"/>
        <v>6.6305349620165988E-3</v>
      </c>
      <c r="Y1222" s="1">
        <f t="shared" si="248"/>
        <v>-4.5294215208040334E-2</v>
      </c>
      <c r="Z1222" s="1">
        <f t="shared" si="249"/>
        <v>8.4967396648265581E-3</v>
      </c>
      <c r="AA1222" s="24">
        <f t="shared" si="250"/>
        <v>2.1749356911917594E-3</v>
      </c>
    </row>
    <row r="1223" spans="1:27" x14ac:dyDescent="0.2">
      <c r="A1223" s="18">
        <v>43794</v>
      </c>
      <c r="B1223" s="1">
        <v>265.73931884765619</v>
      </c>
      <c r="C1223" s="2">
        <v>150.81805419921881</v>
      </c>
      <c r="D1223" s="2">
        <v>1773.839965820312</v>
      </c>
      <c r="E1223" s="2">
        <v>1306.68994140625</v>
      </c>
      <c r="F1223" s="2">
        <v>199.78999328613281</v>
      </c>
      <c r="G1223" s="2">
        <v>315.54998779296881</v>
      </c>
      <c r="H1223" s="2">
        <v>220.9147644042969</v>
      </c>
      <c r="I1223" s="2">
        <v>140.65887451171881</v>
      </c>
      <c r="J1223" s="2">
        <v>223.27000427246091</v>
      </c>
      <c r="K1223" s="2">
        <v>1773.900024414062</v>
      </c>
      <c r="L1223" s="2">
        <v>7146.1337890625</v>
      </c>
      <c r="M1223" s="2">
        <v>1.544999957084656</v>
      </c>
      <c r="N1223" s="3">
        <v>3133.639892578125</v>
      </c>
      <c r="O1223" s="1">
        <f t="shared" si="251"/>
        <v>1.7533806116294848E-2</v>
      </c>
      <c r="P1223" s="1">
        <f t="shared" si="239"/>
        <v>1.096327172029099E-2</v>
      </c>
      <c r="Q1223" s="1">
        <f t="shared" si="240"/>
        <v>1.6107964386671503E-2</v>
      </c>
      <c r="R1223" s="1">
        <f t="shared" si="241"/>
        <v>8.7621596533928869E-3</v>
      </c>
      <c r="S1223" s="1">
        <f t="shared" si="242"/>
        <v>4.8787140437644982E-3</v>
      </c>
      <c r="T1223" s="1">
        <f t="shared" si="243"/>
        <v>1.6329478959159038E-2</v>
      </c>
      <c r="U1223" s="1">
        <f t="shared" si="244"/>
        <v>4.8935474529469003E-2</v>
      </c>
      <c r="V1223" s="1">
        <f t="shared" si="245"/>
        <v>1.6810281164828078E-2</v>
      </c>
      <c r="W1223" s="1">
        <f t="shared" si="246"/>
        <v>2.4174331525049997E-2</v>
      </c>
      <c r="X1223" s="1">
        <f t="shared" si="247"/>
        <v>1.6037573519936732E-2</v>
      </c>
      <c r="Y1223" s="1">
        <f t="shared" si="248"/>
        <v>-2.0618412514267992E-2</v>
      </c>
      <c r="Z1223" s="1">
        <f t="shared" si="249"/>
        <v>1.2961596066389802E-3</v>
      </c>
      <c r="AA1223" s="24">
        <f t="shared" si="250"/>
        <v>7.5072913530158658E-3</v>
      </c>
    </row>
    <row r="1224" spans="1:27" x14ac:dyDescent="0.2">
      <c r="A1224" s="18">
        <v>43795</v>
      </c>
      <c r="B1224" s="1">
        <v>263.66424560546881</v>
      </c>
      <c r="C1224" s="2">
        <v>151.6158752441406</v>
      </c>
      <c r="D1224" s="2">
        <v>1796.93994140625</v>
      </c>
      <c r="E1224" s="2">
        <v>1313.550048828125</v>
      </c>
      <c r="F1224" s="2">
        <v>198.9700012207031</v>
      </c>
      <c r="G1224" s="2">
        <v>312.489990234375</v>
      </c>
      <c r="H1224" s="2">
        <v>216.71037292480469</v>
      </c>
      <c r="I1224" s="2">
        <v>138.0353088378906</v>
      </c>
      <c r="J1224" s="2">
        <v>219.05000305175781</v>
      </c>
      <c r="K1224" s="2">
        <v>1784.800048828125</v>
      </c>
      <c r="L1224" s="2">
        <v>7218.37109375</v>
      </c>
      <c r="M1224" s="2">
        <v>1.565000057220459</v>
      </c>
      <c r="N1224" s="3">
        <v>3140.52001953125</v>
      </c>
      <c r="O1224" s="1">
        <f t="shared" si="251"/>
        <v>-7.8086797662674234E-3</v>
      </c>
      <c r="P1224" s="1">
        <f t="shared" si="239"/>
        <v>5.2899571550493185E-3</v>
      </c>
      <c r="Q1224" s="1">
        <f t="shared" si="240"/>
        <v>1.3022581535564459E-2</v>
      </c>
      <c r="R1224" s="1">
        <f t="shared" si="241"/>
        <v>5.2499886962413811E-3</v>
      </c>
      <c r="S1224" s="1">
        <f t="shared" si="242"/>
        <v>-4.1042699483719858E-3</v>
      </c>
      <c r="T1224" s="1">
        <f t="shared" si="243"/>
        <v>-9.6973464648062446E-3</v>
      </c>
      <c r="U1224" s="1">
        <f t="shared" si="244"/>
        <v>-1.9031736021942636E-2</v>
      </c>
      <c r="V1224" s="1">
        <f t="shared" si="245"/>
        <v>-1.8651974025354789E-2</v>
      </c>
      <c r="W1224" s="1">
        <f t="shared" si="246"/>
        <v>-1.8900887445468695E-2</v>
      </c>
      <c r="X1224" s="1">
        <f t="shared" si="247"/>
        <v>6.144666702771584E-3</v>
      </c>
      <c r="Y1224" s="1">
        <f t="shared" si="248"/>
        <v>1.0108585540066883E-2</v>
      </c>
      <c r="Z1224" s="1">
        <f t="shared" si="249"/>
        <v>1.2945048991161334E-2</v>
      </c>
      <c r="AA1224" s="24">
        <f t="shared" si="250"/>
        <v>2.1955703874654287E-3</v>
      </c>
    </row>
    <row r="1225" spans="1:27" x14ac:dyDescent="0.2">
      <c r="A1225" s="18">
        <v>43796</v>
      </c>
      <c r="B1225" s="1">
        <v>267.20584106445312</v>
      </c>
      <c r="C1225" s="2">
        <v>151.90509033203119</v>
      </c>
      <c r="D1225" s="2">
        <v>1818.510009765625</v>
      </c>
      <c r="E1225" s="2">
        <v>1312.989990234375</v>
      </c>
      <c r="F1225" s="2">
        <v>202</v>
      </c>
      <c r="G1225" s="2">
        <v>315.92999267578119</v>
      </c>
      <c r="H1225" s="2">
        <v>218.10954284667969</v>
      </c>
      <c r="I1225" s="2">
        <v>139.05889892578119</v>
      </c>
      <c r="J1225" s="2">
        <v>220.05999755859381</v>
      </c>
      <c r="K1225" s="2">
        <v>1805.800048828125</v>
      </c>
      <c r="L1225" s="2">
        <v>7531.66357421875</v>
      </c>
      <c r="M1225" s="2">
        <v>1.565000057220459</v>
      </c>
      <c r="N1225" s="3">
        <v>3153.6298828125</v>
      </c>
      <c r="O1225" s="1">
        <f t="shared" si="251"/>
        <v>1.3432217367400412E-2</v>
      </c>
      <c r="P1225" s="1">
        <f t="shared" si="239"/>
        <v>1.9075514844661967E-3</v>
      </c>
      <c r="Q1225" s="1">
        <f t="shared" si="240"/>
        <v>1.2003778124323183E-2</v>
      </c>
      <c r="R1225" s="1">
        <f t="shared" si="241"/>
        <v>-4.2637019750380034E-4</v>
      </c>
      <c r="S1225" s="1">
        <f t="shared" si="242"/>
        <v>1.5228420167399781E-2</v>
      </c>
      <c r="T1225" s="1">
        <f t="shared" si="243"/>
        <v>1.1008360424044739E-2</v>
      </c>
      <c r="U1225" s="1">
        <f t="shared" si="244"/>
        <v>6.4564049380344546E-3</v>
      </c>
      <c r="V1225" s="1">
        <f t="shared" si="245"/>
        <v>7.4154221590703173E-3</v>
      </c>
      <c r="W1225" s="1">
        <f t="shared" si="246"/>
        <v>4.6107943061628465E-3</v>
      </c>
      <c r="X1225" s="1">
        <f t="shared" si="247"/>
        <v>1.1766023882500587E-2</v>
      </c>
      <c r="Y1225" s="1">
        <f t="shared" si="248"/>
        <v>4.3402102274848753E-2</v>
      </c>
      <c r="Z1225" s="1">
        <f t="shared" si="249"/>
        <v>0</v>
      </c>
      <c r="AA1225" s="24">
        <f t="shared" si="250"/>
        <v>4.174424362754614E-3</v>
      </c>
    </row>
    <row r="1226" spans="1:27" x14ac:dyDescent="0.2">
      <c r="A1226" s="18">
        <v>43801</v>
      </c>
      <c r="B1226" s="1">
        <v>263.5345458984375</v>
      </c>
      <c r="C1226" s="2">
        <v>149.14263916015619</v>
      </c>
      <c r="D1226" s="2">
        <v>1781.599975585938</v>
      </c>
      <c r="E1226" s="2">
        <v>1289.920043945312</v>
      </c>
      <c r="F1226" s="2">
        <v>199.69999694824219</v>
      </c>
      <c r="G1226" s="2">
        <v>309.989990234375</v>
      </c>
      <c r="H1226" s="2">
        <v>209.1249084472656</v>
      </c>
      <c r="I1226" s="2">
        <v>138.0224304199219</v>
      </c>
      <c r="J1226" s="2">
        <v>220.78999328613281</v>
      </c>
      <c r="K1226" s="2">
        <v>1830.199951171875</v>
      </c>
      <c r="L1226" s="2">
        <v>7321.98828125</v>
      </c>
      <c r="M1226" s="2">
        <v>1.5379999876022341</v>
      </c>
      <c r="N1226" s="3">
        <v>3113.8701171875</v>
      </c>
      <c r="O1226" s="1">
        <f t="shared" si="251"/>
        <v>-1.3739576767448192E-2</v>
      </c>
      <c r="P1226" s="1">
        <f t="shared" si="239"/>
        <v>-1.8185375920167557E-2</v>
      </c>
      <c r="Q1226" s="1">
        <f t="shared" si="240"/>
        <v>-2.0296855107464706E-2</v>
      </c>
      <c r="R1226" s="1">
        <f t="shared" si="241"/>
        <v>-1.7570542396096123E-2</v>
      </c>
      <c r="S1226" s="1">
        <f t="shared" si="242"/>
        <v>-1.1386153721573367E-2</v>
      </c>
      <c r="T1226" s="1">
        <f t="shared" si="243"/>
        <v>-1.8801641436753447E-2</v>
      </c>
      <c r="U1226" s="1">
        <f t="shared" si="244"/>
        <v>-4.1193220077169412E-2</v>
      </c>
      <c r="V1226" s="1">
        <f t="shared" si="245"/>
        <v>-7.4534496811489159E-3</v>
      </c>
      <c r="W1226" s="1">
        <f t="shared" si="246"/>
        <v>3.3172577280640159E-3</v>
      </c>
      <c r="X1226" s="1">
        <f t="shared" si="247"/>
        <v>1.3511962390068799E-2</v>
      </c>
      <c r="Y1226" s="1">
        <f t="shared" si="248"/>
        <v>-2.7839174028760238E-2</v>
      </c>
      <c r="Z1226" s="1">
        <f t="shared" si="249"/>
        <v>-1.7252440019828952E-2</v>
      </c>
      <c r="AA1226" s="24">
        <f t="shared" si="250"/>
        <v>-1.2607619505920264E-2</v>
      </c>
    </row>
    <row r="1227" spans="1:27" x14ac:dyDescent="0.2">
      <c r="A1227" s="18">
        <v>43802</v>
      </c>
      <c r="B1227" s="1">
        <v>258.83572387695312</v>
      </c>
      <c r="C1227" s="2">
        <v>148.9032897949219</v>
      </c>
      <c r="D1227" s="2">
        <v>1769.9599609375</v>
      </c>
      <c r="E1227" s="2">
        <v>1295.280029296875</v>
      </c>
      <c r="F1227" s="2">
        <v>198.82000732421881</v>
      </c>
      <c r="G1227" s="2">
        <v>306.16000366210938</v>
      </c>
      <c r="H1227" s="2">
        <v>207.53587341308591</v>
      </c>
      <c r="I1227" s="2">
        <v>137.70350646972659</v>
      </c>
      <c r="J1227" s="2">
        <v>221.1300048828125</v>
      </c>
      <c r="K1227" s="2">
        <v>1828.199951171875</v>
      </c>
      <c r="L1227" s="2">
        <v>7320.1455078125</v>
      </c>
      <c r="M1227" s="2">
        <v>1.5379999876022341</v>
      </c>
      <c r="N1227" s="3">
        <v>3093.199951171875</v>
      </c>
      <c r="O1227" s="1">
        <f t="shared" si="251"/>
        <v>-1.7830004053036919E-2</v>
      </c>
      <c r="P1227" s="1">
        <f t="shared" si="239"/>
        <v>-1.6048352542378241E-3</v>
      </c>
      <c r="Q1227" s="1">
        <f t="shared" si="240"/>
        <v>-6.533461387486672E-3</v>
      </c>
      <c r="R1227" s="1">
        <f t="shared" si="241"/>
        <v>4.1552849548480708E-3</v>
      </c>
      <c r="S1227" s="1">
        <f t="shared" si="242"/>
        <v>-4.4065580243922708E-3</v>
      </c>
      <c r="T1227" s="1">
        <f t="shared" si="243"/>
        <v>-1.2355194338274811E-2</v>
      </c>
      <c r="U1227" s="1">
        <f t="shared" si="244"/>
        <v>-7.5984972138333218E-3</v>
      </c>
      <c r="V1227" s="1">
        <f t="shared" si="245"/>
        <v>-2.3106675431305845E-3</v>
      </c>
      <c r="W1227" s="1">
        <f t="shared" si="246"/>
        <v>1.5399773858366661E-3</v>
      </c>
      <c r="X1227" s="1">
        <f t="shared" si="247"/>
        <v>-1.0927767748651895E-3</v>
      </c>
      <c r="Y1227" s="1">
        <f t="shared" si="248"/>
        <v>-2.5167664392733435E-4</v>
      </c>
      <c r="Z1227" s="1">
        <f t="shared" si="249"/>
        <v>0</v>
      </c>
      <c r="AA1227" s="24">
        <f t="shared" si="250"/>
        <v>-6.6380951156352896E-3</v>
      </c>
    </row>
    <row r="1228" spans="1:27" x14ac:dyDescent="0.2">
      <c r="A1228" s="18">
        <v>43803</v>
      </c>
      <c r="B1228" s="1">
        <v>261.12026977539062</v>
      </c>
      <c r="C1228" s="2">
        <v>149.44181823730469</v>
      </c>
      <c r="D1228" s="2">
        <v>1760.68994140625</v>
      </c>
      <c r="E1228" s="2">
        <v>1320.5400390625</v>
      </c>
      <c r="F1228" s="2">
        <v>198.71000671386719</v>
      </c>
      <c r="G1228" s="2">
        <v>304.32000732421881</v>
      </c>
      <c r="H1228" s="2">
        <v>209.29481506347659</v>
      </c>
      <c r="I1228" s="2">
        <v>140.13526916503909</v>
      </c>
      <c r="J1228" s="2">
        <v>223.9100036621094</v>
      </c>
      <c r="K1228" s="2">
        <v>1848.900024414062</v>
      </c>
      <c r="L1228" s="2">
        <v>7252.03466796875</v>
      </c>
      <c r="M1228" s="2">
        <v>1.498000025749207</v>
      </c>
      <c r="N1228" s="3">
        <v>3112.760009765625</v>
      </c>
      <c r="O1228" s="1">
        <f t="shared" si="251"/>
        <v>8.8262387595443581E-3</v>
      </c>
      <c r="P1228" s="1">
        <f t="shared" si="239"/>
        <v>3.6166322659794137E-3</v>
      </c>
      <c r="Q1228" s="1">
        <f t="shared" si="240"/>
        <v>-5.2374176455042276E-3</v>
      </c>
      <c r="R1228" s="1">
        <f t="shared" si="241"/>
        <v>1.9501582047348531E-2</v>
      </c>
      <c r="S1228" s="1">
        <f t="shared" si="242"/>
        <v>-5.532673086177109E-4</v>
      </c>
      <c r="T1228" s="1">
        <f t="shared" si="243"/>
        <v>-6.0099174153436241E-3</v>
      </c>
      <c r="U1228" s="1">
        <f t="shared" si="244"/>
        <v>8.4753619770092659E-3</v>
      </c>
      <c r="V1228" s="1">
        <f t="shared" si="245"/>
        <v>1.7659410117106367E-2</v>
      </c>
      <c r="W1228" s="1">
        <f t="shared" si="246"/>
        <v>1.2571784551671961E-2</v>
      </c>
      <c r="X1228" s="1">
        <f t="shared" si="247"/>
        <v>1.1322652770512587E-2</v>
      </c>
      <c r="Y1228" s="1">
        <f t="shared" si="248"/>
        <v>-9.3045745840787397E-3</v>
      </c>
      <c r="Z1228" s="1">
        <f t="shared" si="249"/>
        <v>-2.6007777747376726E-2</v>
      </c>
      <c r="AA1228" s="24">
        <f t="shared" si="250"/>
        <v>6.3235674713946199E-3</v>
      </c>
    </row>
    <row r="1229" spans="1:27" x14ac:dyDescent="0.2">
      <c r="A1229" s="18">
        <v>43804</v>
      </c>
      <c r="B1229" s="1">
        <v>264.951171875</v>
      </c>
      <c r="C1229" s="2">
        <v>149.52159118652341</v>
      </c>
      <c r="D1229" s="2">
        <v>1740.47998046875</v>
      </c>
      <c r="E1229" s="2">
        <v>1328.130004882812</v>
      </c>
      <c r="F1229" s="2">
        <v>199.36000061035159</v>
      </c>
      <c r="G1229" s="2">
        <v>302.8599853515625</v>
      </c>
      <c r="H1229" s="2">
        <v>208.61521911621091</v>
      </c>
      <c r="I1229" s="2">
        <v>140.20501708984381</v>
      </c>
      <c r="J1229" s="2">
        <v>223.07000732421881</v>
      </c>
      <c r="K1229" s="2">
        <v>1849.199951171875</v>
      </c>
      <c r="L1229" s="2">
        <v>7448.3076171875</v>
      </c>
      <c r="M1229" s="2">
        <v>1.4930000305175779</v>
      </c>
      <c r="N1229" s="3">
        <v>3117.429931640625</v>
      </c>
      <c r="O1229" s="1">
        <f t="shared" si="251"/>
        <v>1.4671025358945267E-2</v>
      </c>
      <c r="P1229" s="1">
        <f t="shared" si="239"/>
        <v>5.3380606686714849E-4</v>
      </c>
      <c r="Q1229" s="1">
        <f t="shared" si="240"/>
        <v>-1.1478432665639304E-2</v>
      </c>
      <c r="R1229" s="1">
        <f t="shared" si="241"/>
        <v>5.7476226360393401E-3</v>
      </c>
      <c r="S1229" s="1">
        <f t="shared" si="242"/>
        <v>3.2710677596643478E-3</v>
      </c>
      <c r="T1229" s="1">
        <f t="shared" si="243"/>
        <v>-4.7976535801697029E-3</v>
      </c>
      <c r="U1229" s="1">
        <f t="shared" si="244"/>
        <v>-3.2470749314050806E-3</v>
      </c>
      <c r="V1229" s="1">
        <f t="shared" si="245"/>
        <v>4.9771856307323503E-4</v>
      </c>
      <c r="W1229" s="1">
        <f t="shared" si="246"/>
        <v>-3.7514908854103801E-3</v>
      </c>
      <c r="X1229" s="1">
        <f t="shared" si="247"/>
        <v>1.6221902420499035E-4</v>
      </c>
      <c r="Y1229" s="1">
        <f t="shared" si="248"/>
        <v>2.7064535431092329E-2</v>
      </c>
      <c r="Z1229" s="1">
        <f t="shared" si="249"/>
        <v>-3.3377804710840175E-3</v>
      </c>
      <c r="AA1229" s="24">
        <f t="shared" si="250"/>
        <v>1.5002511791302187E-3</v>
      </c>
    </row>
    <row r="1230" spans="1:27" x14ac:dyDescent="0.2">
      <c r="A1230" s="18">
        <v>43805</v>
      </c>
      <c r="B1230" s="1">
        <v>270.06903076171881</v>
      </c>
      <c r="C1230" s="2">
        <v>151.3366394042969</v>
      </c>
      <c r="D1230" s="2">
        <v>1751.599975585938</v>
      </c>
      <c r="E1230" s="2">
        <v>1340.619995117188</v>
      </c>
      <c r="F1230" s="2">
        <v>201.05000305175781</v>
      </c>
      <c r="G1230" s="2">
        <v>307.35000610351562</v>
      </c>
      <c r="H1230" s="2">
        <v>212.04316711425781</v>
      </c>
      <c r="I1230" s="2">
        <v>144.12176513671881</v>
      </c>
      <c r="J1230" s="2">
        <v>223.25</v>
      </c>
      <c r="K1230" s="2">
        <v>1844.199951171875</v>
      </c>
      <c r="L1230" s="2">
        <v>7546.99658203125</v>
      </c>
      <c r="M1230" s="2">
        <v>1.4800000190734861</v>
      </c>
      <c r="N1230" s="3">
        <v>3145.909912109375</v>
      </c>
      <c r="O1230" s="1">
        <f t="shared" si="251"/>
        <v>1.9316234197044091E-2</v>
      </c>
      <c r="P1230" s="1">
        <f t="shared" si="239"/>
        <v>1.2139037602330482E-2</v>
      </c>
      <c r="Q1230" s="1">
        <f t="shared" si="240"/>
        <v>6.3890393695842373E-3</v>
      </c>
      <c r="R1230" s="1">
        <f t="shared" si="241"/>
        <v>9.4041925025840634E-3</v>
      </c>
      <c r="S1230" s="1">
        <f t="shared" si="242"/>
        <v>8.4771390260443003E-3</v>
      </c>
      <c r="T1230" s="1">
        <f t="shared" si="243"/>
        <v>1.4825401073506272E-2</v>
      </c>
      <c r="U1230" s="1">
        <f t="shared" si="244"/>
        <v>1.6431917156232601E-2</v>
      </c>
      <c r="V1230" s="1">
        <f t="shared" si="245"/>
        <v>2.7935862269216294E-2</v>
      </c>
      <c r="W1230" s="1">
        <f t="shared" si="246"/>
        <v>8.0688873390122318E-4</v>
      </c>
      <c r="X1230" s="1">
        <f t="shared" si="247"/>
        <v>-2.7038720160204033E-3</v>
      </c>
      <c r="Y1230" s="1">
        <f t="shared" si="248"/>
        <v>1.3249850827323328E-2</v>
      </c>
      <c r="Z1230" s="1">
        <f t="shared" si="249"/>
        <v>-8.707308223955712E-3</v>
      </c>
      <c r="AA1230" s="24">
        <f t="shared" si="250"/>
        <v>9.1357243284573286E-3</v>
      </c>
    </row>
    <row r="1231" spans="1:27" x14ac:dyDescent="0.2">
      <c r="A1231" s="18">
        <v>43808</v>
      </c>
      <c r="B1231" s="1">
        <v>266.28802490234381</v>
      </c>
      <c r="C1231" s="2">
        <v>150.94770812988281</v>
      </c>
      <c r="D1231" s="2">
        <v>1749.510009765625</v>
      </c>
      <c r="E1231" s="2">
        <v>1343.56005859375</v>
      </c>
      <c r="F1231" s="2">
        <v>201.3399963378906</v>
      </c>
      <c r="G1231" s="2">
        <v>302.5</v>
      </c>
      <c r="H1231" s="2">
        <v>212.04316711425781</v>
      </c>
      <c r="I1231" s="2">
        <v>142.35772705078119</v>
      </c>
      <c r="J1231" s="2">
        <v>219.3699951171875</v>
      </c>
      <c r="K1231" s="2">
        <v>1858.800048828125</v>
      </c>
      <c r="L1231" s="2">
        <v>7400.8994140625</v>
      </c>
      <c r="M1231" s="2">
        <v>1.498000025749207</v>
      </c>
      <c r="N1231" s="3">
        <v>3135.9599609375</v>
      </c>
      <c r="O1231" s="1">
        <f t="shared" si="251"/>
        <v>-1.4000145994936264E-2</v>
      </c>
      <c r="P1231" s="1">
        <f t="shared" si="239"/>
        <v>-2.5699743032819855E-3</v>
      </c>
      <c r="Q1231" s="1">
        <f t="shared" si="240"/>
        <v>-1.1931752965536058E-3</v>
      </c>
      <c r="R1231" s="1">
        <f t="shared" si="241"/>
        <v>2.1930625287331917E-3</v>
      </c>
      <c r="S1231" s="1">
        <f t="shared" si="242"/>
        <v>1.442393840989542E-3</v>
      </c>
      <c r="T1231" s="1">
        <f t="shared" si="243"/>
        <v>-1.5780074856683535E-2</v>
      </c>
      <c r="U1231" s="1">
        <f t="shared" si="244"/>
        <v>0</v>
      </c>
      <c r="V1231" s="1">
        <f t="shared" si="245"/>
        <v>-1.223991452133677E-2</v>
      </c>
      <c r="W1231" s="1">
        <f t="shared" si="246"/>
        <v>-1.7379641132418855E-2</v>
      </c>
      <c r="X1231" s="1">
        <f t="shared" si="247"/>
        <v>7.916765016164673E-3</v>
      </c>
      <c r="Y1231" s="1">
        <f t="shared" si="248"/>
        <v>-1.9358319085050923E-2</v>
      </c>
      <c r="Z1231" s="1">
        <f t="shared" si="249"/>
        <v>1.2162166516044515E-2</v>
      </c>
      <c r="AA1231" s="24">
        <f t="shared" si="250"/>
        <v>-3.1628213934464799E-3</v>
      </c>
    </row>
    <row r="1232" spans="1:27" x14ac:dyDescent="0.2">
      <c r="A1232" s="18">
        <v>43809</v>
      </c>
      <c r="B1232" s="1">
        <v>267.84432983398438</v>
      </c>
      <c r="C1232" s="2">
        <v>150.71833801269531</v>
      </c>
      <c r="D1232" s="2">
        <v>1739.2099609375</v>
      </c>
      <c r="E1232" s="2">
        <v>1344.660034179688</v>
      </c>
      <c r="F1232" s="2">
        <v>200.8699951171875</v>
      </c>
      <c r="G1232" s="2">
        <v>293.1199951171875</v>
      </c>
      <c r="H1232" s="2">
        <v>213.8520812988281</v>
      </c>
      <c r="I1232" s="2">
        <v>141.95909118652341</v>
      </c>
      <c r="J1232" s="2">
        <v>220.27000427246091</v>
      </c>
      <c r="K1232" s="2">
        <v>1871.300048828125</v>
      </c>
      <c r="L1232" s="2">
        <v>7278.11962890625</v>
      </c>
      <c r="M1232" s="2">
        <v>1.514999985694885</v>
      </c>
      <c r="N1232" s="3">
        <v>3132.52001953125</v>
      </c>
      <c r="O1232" s="1">
        <f t="shared" si="251"/>
        <v>5.8444420555949783E-3</v>
      </c>
      <c r="P1232" s="1">
        <f t="shared" si="239"/>
        <v>-1.5195336188220665E-3</v>
      </c>
      <c r="Q1232" s="1">
        <f t="shared" si="240"/>
        <v>-5.8873906240209939E-3</v>
      </c>
      <c r="R1232" s="1">
        <f t="shared" si="241"/>
        <v>8.1870220754343137E-4</v>
      </c>
      <c r="S1232" s="1">
        <f t="shared" si="242"/>
        <v>-2.3343658947641011E-3</v>
      </c>
      <c r="T1232" s="1">
        <f t="shared" si="243"/>
        <v>-3.10082806043388E-2</v>
      </c>
      <c r="U1232" s="1">
        <f t="shared" si="244"/>
        <v>8.530877034087947E-3</v>
      </c>
      <c r="V1232" s="1">
        <f t="shared" si="245"/>
        <v>-2.8002404401664682E-3</v>
      </c>
      <c r="W1232" s="1">
        <f t="shared" si="246"/>
        <v>4.102699436140389E-3</v>
      </c>
      <c r="X1232" s="1">
        <f t="shared" si="247"/>
        <v>6.7247684913074313E-3</v>
      </c>
      <c r="Y1232" s="1">
        <f t="shared" si="248"/>
        <v>-1.6589846488516691E-2</v>
      </c>
      <c r="Z1232" s="1">
        <f t="shared" si="249"/>
        <v>1.1348437685891E-2</v>
      </c>
      <c r="AA1232" s="24">
        <f t="shared" si="250"/>
        <v>-1.0969340964486207E-3</v>
      </c>
    </row>
    <row r="1233" spans="1:27" x14ac:dyDescent="0.2">
      <c r="A1233" s="18">
        <v>43810</v>
      </c>
      <c r="B1233" s="1">
        <v>270.12890625</v>
      </c>
      <c r="C1233" s="2">
        <v>151.2867736816406</v>
      </c>
      <c r="D1233" s="2">
        <v>1748.719970703125</v>
      </c>
      <c r="E1233" s="2">
        <v>1345.02001953125</v>
      </c>
      <c r="F1233" s="2">
        <v>202.25999450683591</v>
      </c>
      <c r="G1233" s="2">
        <v>298.92999267578119</v>
      </c>
      <c r="H1233" s="2">
        <v>217.2100830078125</v>
      </c>
      <c r="I1233" s="2">
        <v>142.04878234863281</v>
      </c>
      <c r="J1233" s="2">
        <v>220</v>
      </c>
      <c r="K1233" s="2">
        <v>1887.300048828125</v>
      </c>
      <c r="L1233" s="2">
        <v>7217.42724609375</v>
      </c>
      <c r="M1233" s="2">
        <v>1.5199999809265139</v>
      </c>
      <c r="N1233" s="3">
        <v>3141.6298828125</v>
      </c>
      <c r="O1233" s="1">
        <f t="shared" si="251"/>
        <v>8.5294932972135307E-3</v>
      </c>
      <c r="P1233" s="1">
        <f t="shared" si="239"/>
        <v>3.7715096679038496E-3</v>
      </c>
      <c r="Q1233" s="1">
        <f t="shared" si="240"/>
        <v>5.4680055767957203E-3</v>
      </c>
      <c r="R1233" s="1">
        <f t="shared" si="241"/>
        <v>2.6771476983888931E-4</v>
      </c>
      <c r="S1233" s="1">
        <f t="shared" si="242"/>
        <v>6.9198955714488974E-3</v>
      </c>
      <c r="T1233" s="1">
        <f t="shared" si="243"/>
        <v>1.9821225625603844E-2</v>
      </c>
      <c r="U1233" s="1">
        <f t="shared" si="244"/>
        <v>1.5702450444202487E-2</v>
      </c>
      <c r="V1233" s="1">
        <f t="shared" si="245"/>
        <v>6.3180992044786777E-4</v>
      </c>
      <c r="W1233" s="1">
        <f t="shared" si="246"/>
        <v>-1.2257877478720758E-3</v>
      </c>
      <c r="X1233" s="1">
        <f t="shared" si="247"/>
        <v>8.5502055162236523E-3</v>
      </c>
      <c r="Y1233" s="1">
        <f t="shared" si="248"/>
        <v>-8.3390196791284232E-3</v>
      </c>
      <c r="Z1233" s="1">
        <f t="shared" si="249"/>
        <v>3.3003269167264371E-3</v>
      </c>
      <c r="AA1233" s="24">
        <f t="shared" si="250"/>
        <v>2.9081580403158558E-3</v>
      </c>
    </row>
    <row r="1234" spans="1:27" x14ac:dyDescent="0.2">
      <c r="A1234" s="18">
        <v>43811</v>
      </c>
      <c r="B1234" s="1">
        <v>270.8172607421875</v>
      </c>
      <c r="C1234" s="2">
        <v>152.82258605957031</v>
      </c>
      <c r="D1234" s="2">
        <v>1760.329956054688</v>
      </c>
      <c r="E1234" s="2">
        <v>1350.27001953125</v>
      </c>
      <c r="F1234" s="2">
        <v>196.75</v>
      </c>
      <c r="G1234" s="2">
        <v>298.44000244140619</v>
      </c>
      <c r="H1234" s="2">
        <v>223.9360656738281</v>
      </c>
      <c r="I1234" s="2">
        <v>143.0952453613281</v>
      </c>
      <c r="J1234" s="2">
        <v>220.55000305175781</v>
      </c>
      <c r="K1234" s="2">
        <v>1914.099975585938</v>
      </c>
      <c r="L1234" s="2">
        <v>7243.13427734375</v>
      </c>
      <c r="M1234" s="2">
        <v>1.529999971389771</v>
      </c>
      <c r="N1234" s="3">
        <v>3168.570068359375</v>
      </c>
      <c r="O1234" s="1">
        <f t="shared" si="251"/>
        <v>2.5482444724018727E-3</v>
      </c>
      <c r="P1234" s="1">
        <f t="shared" si="239"/>
        <v>1.0151663232382813E-2</v>
      </c>
      <c r="Q1234" s="1">
        <f t="shared" si="240"/>
        <v>6.6391335068329838E-3</v>
      </c>
      <c r="R1234" s="1">
        <f t="shared" si="241"/>
        <v>3.9032876267741656E-3</v>
      </c>
      <c r="S1234" s="1">
        <f t="shared" si="242"/>
        <v>-2.7242137132806432E-2</v>
      </c>
      <c r="T1234" s="1">
        <f t="shared" si="243"/>
        <v>-1.6391471126366852E-3</v>
      </c>
      <c r="U1234" s="1">
        <f t="shared" si="244"/>
        <v>3.0965333528157002E-2</v>
      </c>
      <c r="V1234" s="1">
        <f t="shared" si="245"/>
        <v>7.3669270189653524E-3</v>
      </c>
      <c r="W1234" s="1">
        <f t="shared" si="246"/>
        <v>2.5000138716264608E-3</v>
      </c>
      <c r="X1234" s="1">
        <f t="shared" si="247"/>
        <v>1.4200140976234232E-2</v>
      </c>
      <c r="Y1234" s="1">
        <f t="shared" si="248"/>
        <v>3.5617998454939848E-3</v>
      </c>
      <c r="Z1234" s="1">
        <f t="shared" si="249"/>
        <v>6.5789411768029105E-3</v>
      </c>
      <c r="AA1234" s="24">
        <f t="shared" si="250"/>
        <v>8.5752257750861816E-3</v>
      </c>
    </row>
    <row r="1235" spans="1:27" x14ac:dyDescent="0.2">
      <c r="A1235" s="18">
        <v>43812</v>
      </c>
      <c r="B1235" s="1">
        <v>274.49853515625</v>
      </c>
      <c r="C1235" s="2">
        <v>154.10906982421881</v>
      </c>
      <c r="D1235" s="2">
        <v>1760.93994140625</v>
      </c>
      <c r="E1235" s="2">
        <v>1347.829956054688</v>
      </c>
      <c r="F1235" s="2">
        <v>194.11000061035159</v>
      </c>
      <c r="G1235" s="2">
        <v>298.5</v>
      </c>
      <c r="H1235" s="2">
        <v>223.8561096191406</v>
      </c>
      <c r="I1235" s="2">
        <v>142.37767028808591</v>
      </c>
      <c r="J1235" s="2">
        <v>218.97999572753909</v>
      </c>
      <c r="K1235" s="2">
        <v>1890.400024414062</v>
      </c>
      <c r="L1235" s="2">
        <v>7269.6845703125</v>
      </c>
      <c r="M1235" s="2">
        <v>1.5230000019073491</v>
      </c>
      <c r="N1235" s="3">
        <v>3168.800048828125</v>
      </c>
      <c r="O1235" s="1">
        <f t="shared" si="251"/>
        <v>1.3593204524607438E-2</v>
      </c>
      <c r="P1235" s="1">
        <f t="shared" si="239"/>
        <v>8.4181520403470156E-3</v>
      </c>
      <c r="Q1235" s="1">
        <f t="shared" si="240"/>
        <v>3.4651762271264985E-4</v>
      </c>
      <c r="R1235" s="1">
        <f t="shared" si="241"/>
        <v>-1.8070929823422732E-3</v>
      </c>
      <c r="S1235" s="1">
        <f t="shared" si="242"/>
        <v>-1.3418040099864803E-2</v>
      </c>
      <c r="T1235" s="1">
        <f t="shared" si="243"/>
        <v>2.0103725406439565E-4</v>
      </c>
      <c r="U1235" s="1">
        <f t="shared" si="244"/>
        <v>-3.5704858191065725E-4</v>
      </c>
      <c r="V1235" s="1">
        <f t="shared" si="245"/>
        <v>-5.0146674785053191E-3</v>
      </c>
      <c r="W1235" s="1">
        <f t="shared" si="246"/>
        <v>-7.1186003286985988E-3</v>
      </c>
      <c r="X1235" s="1">
        <f t="shared" si="247"/>
        <v>-1.2381772882380848E-2</v>
      </c>
      <c r="Y1235" s="1">
        <f t="shared" si="248"/>
        <v>3.6655806660659263E-3</v>
      </c>
      <c r="Z1235" s="1">
        <f t="shared" si="249"/>
        <v>-4.5751435381161665E-3</v>
      </c>
      <c r="AA1235" s="24">
        <f t="shared" si="250"/>
        <v>7.258178414493166E-5</v>
      </c>
    </row>
    <row r="1236" spans="1:27" x14ac:dyDescent="0.2">
      <c r="A1236" s="18">
        <v>43815</v>
      </c>
      <c r="B1236" s="1">
        <v>279.19735717773438</v>
      </c>
      <c r="C1236" s="2">
        <v>155.10633850097659</v>
      </c>
      <c r="D1236" s="2">
        <v>1769.2099609375</v>
      </c>
      <c r="E1236" s="2">
        <v>1361.170043945312</v>
      </c>
      <c r="F1236" s="2">
        <v>197.91999816894531</v>
      </c>
      <c r="G1236" s="2">
        <v>304.20999145507812</v>
      </c>
      <c r="H1236" s="2">
        <v>225.0154113769531</v>
      </c>
      <c r="I1236" s="2">
        <v>143.1849365234375</v>
      </c>
      <c r="J1236" s="2">
        <v>219.5</v>
      </c>
      <c r="K1236" s="2">
        <v>1963.5</v>
      </c>
      <c r="L1236" s="2">
        <v>6932.48046875</v>
      </c>
      <c r="M1236" s="2">
        <v>1.5249999761581421</v>
      </c>
      <c r="N1236" s="3">
        <v>3191.449951171875</v>
      </c>
      <c r="O1236" s="1">
        <f t="shared" si="251"/>
        <v>1.711784005991035E-2</v>
      </c>
      <c r="P1236" s="1">
        <f t="shared" si="239"/>
        <v>6.4711874381910839E-3</v>
      </c>
      <c r="Q1236" s="1">
        <f t="shared" si="240"/>
        <v>4.6963666033070783E-3</v>
      </c>
      <c r="R1236" s="1">
        <f t="shared" si="241"/>
        <v>9.8974561521638638E-3</v>
      </c>
      <c r="S1236" s="1">
        <f t="shared" si="242"/>
        <v>1.9628033314170956E-2</v>
      </c>
      <c r="T1236" s="1">
        <f t="shared" si="243"/>
        <v>1.9128949598251621E-2</v>
      </c>
      <c r="U1236" s="1">
        <f t="shared" si="244"/>
        <v>5.1787809579326716E-3</v>
      </c>
      <c r="V1236" s="1">
        <f t="shared" si="245"/>
        <v>5.6698935564696296E-3</v>
      </c>
      <c r="W1236" s="1">
        <f t="shared" si="246"/>
        <v>2.3746656434677771E-3</v>
      </c>
      <c r="X1236" s="1">
        <f t="shared" si="247"/>
        <v>3.8669051334039972E-2</v>
      </c>
      <c r="Y1236" s="1">
        <f t="shared" si="248"/>
        <v>-4.6384970118174551E-2</v>
      </c>
      <c r="Z1236" s="1">
        <f t="shared" si="249"/>
        <v>1.3131807277007024E-3</v>
      </c>
      <c r="AA1236" s="24">
        <f t="shared" si="250"/>
        <v>7.1477852798336183E-3</v>
      </c>
    </row>
    <row r="1237" spans="1:27" x14ac:dyDescent="0.2">
      <c r="A1237" s="18">
        <v>43816</v>
      </c>
      <c r="B1237" s="1">
        <v>279.74609375</v>
      </c>
      <c r="C1237" s="2">
        <v>154.26863098144531</v>
      </c>
      <c r="D1237" s="2">
        <v>1790.660034179688</v>
      </c>
      <c r="E1237" s="2">
        <v>1355.119995117188</v>
      </c>
      <c r="F1237" s="2">
        <v>198.38999938964841</v>
      </c>
      <c r="G1237" s="2">
        <v>315.48001098632812</v>
      </c>
      <c r="H1237" s="2">
        <v>228.1535339355469</v>
      </c>
      <c r="I1237" s="2">
        <v>142.94573974609381</v>
      </c>
      <c r="J1237" s="2">
        <v>217.6199951171875</v>
      </c>
      <c r="K1237" s="2">
        <v>1918.5</v>
      </c>
      <c r="L1237" s="2">
        <v>6640.51513671875</v>
      </c>
      <c r="M1237" s="2">
        <v>1.529999971389771</v>
      </c>
      <c r="N1237" s="3">
        <v>3192.52001953125</v>
      </c>
      <c r="O1237" s="1">
        <f t="shared" si="251"/>
        <v>1.9654074730954818E-3</v>
      </c>
      <c r="P1237" s="1">
        <f t="shared" ref="P1237:P1300" si="252">(C1237/C1236)-1</f>
        <v>-5.4008593564085494E-3</v>
      </c>
      <c r="Q1237" s="1">
        <f t="shared" ref="Q1237:Q1300" si="253">(D1237/D1236)-1</f>
        <v>1.2124097035278725E-2</v>
      </c>
      <c r="R1237" s="1">
        <f t="shared" ref="R1237:R1300" si="254">(E1237/E1236)-1</f>
        <v>-4.4447413863063501E-3</v>
      </c>
      <c r="S1237" s="1">
        <f t="shared" ref="S1237:S1300" si="255">(F1237/F1236)-1</f>
        <v>2.3747030368397315E-3</v>
      </c>
      <c r="T1237" s="1">
        <f t="shared" ref="T1237:T1300" si="256">(G1237/G1236)-1</f>
        <v>3.7046842141324587E-2</v>
      </c>
      <c r="U1237" s="1">
        <f t="shared" ref="U1237:U1300" si="257">(H1237/H1236)-1</f>
        <v>1.3946256122593814E-2</v>
      </c>
      <c r="V1237" s="1">
        <f t="shared" ref="V1237:V1300" si="258">(I1237/I1236)-1</f>
        <v>-1.6705442845557084E-3</v>
      </c>
      <c r="W1237" s="1">
        <f t="shared" ref="W1237:W1300" si="259">(J1237/J1236)-1</f>
        <v>-8.5649425185079231E-3</v>
      </c>
      <c r="X1237" s="1">
        <f t="shared" ref="X1237:X1300" si="260">(K1237/K1236)-1</f>
        <v>-2.2918258212375808E-2</v>
      </c>
      <c r="Y1237" s="1">
        <f t="shared" ref="Y1237:Y1300" si="261">(L1237/L1236)-1</f>
        <v>-4.2115565034385849E-2</v>
      </c>
      <c r="Z1237" s="1">
        <f t="shared" ref="Z1237:Z1300" si="262">(M1237/M1236)-1</f>
        <v>3.2786854490483019E-3</v>
      </c>
      <c r="AA1237" s="24">
        <f t="shared" ref="AA1237:AA1300" si="263">(N1237/N1236)-1</f>
        <v>3.3529222633799094E-4</v>
      </c>
    </row>
    <row r="1238" spans="1:27" x14ac:dyDescent="0.2">
      <c r="A1238" s="18">
        <v>43817</v>
      </c>
      <c r="B1238" s="1">
        <v>279.07766723632812</v>
      </c>
      <c r="C1238" s="2">
        <v>153.94950866699219</v>
      </c>
      <c r="D1238" s="2">
        <v>1784.030029296875</v>
      </c>
      <c r="E1238" s="2">
        <v>1352.619995117188</v>
      </c>
      <c r="F1238" s="2">
        <v>202.5</v>
      </c>
      <c r="G1238" s="2">
        <v>320.79998779296881</v>
      </c>
      <c r="H1238" s="2">
        <v>229.372802734375</v>
      </c>
      <c r="I1238" s="2">
        <v>143.59355163574219</v>
      </c>
      <c r="J1238" s="2">
        <v>219.3500061035156</v>
      </c>
      <c r="K1238" s="2">
        <v>1896.099975585938</v>
      </c>
      <c r="L1238" s="2">
        <v>7276.802734375</v>
      </c>
      <c r="M1238" s="2">
        <v>1.51800000667572</v>
      </c>
      <c r="N1238" s="3">
        <v>3191.139892578125</v>
      </c>
      <c r="O1238" s="1">
        <f t="shared" si="251"/>
        <v>-2.3894042798296988E-3</v>
      </c>
      <c r="P1238" s="1">
        <f t="shared" si="252"/>
        <v>-2.0686144190357192E-3</v>
      </c>
      <c r="Q1238" s="1">
        <f t="shared" si="253"/>
        <v>-3.7025480863263072E-3</v>
      </c>
      <c r="R1238" s="1">
        <f t="shared" si="254"/>
        <v>-1.8448550748332293E-3</v>
      </c>
      <c r="S1238" s="1">
        <f t="shared" si="255"/>
        <v>2.0716773138747424E-2</v>
      </c>
      <c r="T1238" s="1">
        <f t="shared" si="256"/>
        <v>1.6863118490481055E-2</v>
      </c>
      <c r="U1238" s="1">
        <f t="shared" si="257"/>
        <v>5.3440715021864094E-3</v>
      </c>
      <c r="V1238" s="1">
        <f t="shared" si="258"/>
        <v>4.5318726588077229E-3</v>
      </c>
      <c r="W1238" s="1">
        <f t="shared" si="259"/>
        <v>7.9496876442648468E-3</v>
      </c>
      <c r="X1238" s="1">
        <f t="shared" si="260"/>
        <v>-1.1675801101934891E-2</v>
      </c>
      <c r="Y1238" s="1">
        <f t="shared" si="261"/>
        <v>9.5819011711590907E-2</v>
      </c>
      <c r="Z1238" s="1">
        <f t="shared" si="262"/>
        <v>-7.8431143388524305E-3</v>
      </c>
      <c r="AA1238" s="24">
        <f t="shared" si="263"/>
        <v>-4.3230017186479675E-4</v>
      </c>
    </row>
    <row r="1239" spans="1:27" x14ac:dyDescent="0.2">
      <c r="A1239" s="18">
        <v>43818</v>
      </c>
      <c r="B1239" s="1">
        <v>279.35699462890619</v>
      </c>
      <c r="C1239" s="2">
        <v>155.2858581542969</v>
      </c>
      <c r="D1239" s="2">
        <v>1792.280029296875</v>
      </c>
      <c r="E1239" s="2">
        <v>1356.0400390625</v>
      </c>
      <c r="F1239" s="2">
        <v>206.05999755859381</v>
      </c>
      <c r="G1239" s="2">
        <v>332.22000122070312</v>
      </c>
      <c r="H1239" s="2">
        <v>235.31925964355469</v>
      </c>
      <c r="I1239" s="2">
        <v>144.89912414550781</v>
      </c>
      <c r="J1239" s="2">
        <v>217.7799987792969</v>
      </c>
      <c r="K1239" s="2">
        <v>1900.900024414062</v>
      </c>
      <c r="L1239" s="2">
        <v>7202.84423828125</v>
      </c>
      <c r="M1239" s="2">
        <v>1.532999992370605</v>
      </c>
      <c r="N1239" s="3">
        <v>3205.3701171875</v>
      </c>
      <c r="O1239" s="1">
        <f t="shared" si="251"/>
        <v>1.0008948238109383E-3</v>
      </c>
      <c r="P1239" s="1">
        <f t="shared" si="252"/>
        <v>8.6804400928317538E-3</v>
      </c>
      <c r="Q1239" s="1">
        <f t="shared" si="253"/>
        <v>4.6243616220134065E-3</v>
      </c>
      <c r="R1239" s="1">
        <f t="shared" si="254"/>
        <v>2.5284588115346285E-3</v>
      </c>
      <c r="S1239" s="1">
        <f t="shared" si="255"/>
        <v>1.7580234857253352E-2</v>
      </c>
      <c r="T1239" s="1">
        <f t="shared" si="256"/>
        <v>3.5598546952265941E-2</v>
      </c>
      <c r="U1239" s="1">
        <f t="shared" si="257"/>
        <v>2.5924856121961382E-2</v>
      </c>
      <c r="V1239" s="1">
        <f t="shared" si="258"/>
        <v>9.0921388522899882E-3</v>
      </c>
      <c r="W1239" s="1">
        <f t="shared" si="259"/>
        <v>-7.1575440188398343E-3</v>
      </c>
      <c r="X1239" s="1">
        <f t="shared" si="260"/>
        <v>2.5315378355199591E-3</v>
      </c>
      <c r="Y1239" s="1">
        <f t="shared" si="261"/>
        <v>-1.0163597776861044E-2</v>
      </c>
      <c r="Z1239" s="1">
        <f t="shared" si="262"/>
        <v>9.8814134577862589E-3</v>
      </c>
      <c r="AA1239" s="24">
        <f t="shared" si="263"/>
        <v>4.4592920048636131E-3</v>
      </c>
    </row>
    <row r="1240" spans="1:27" x14ac:dyDescent="0.2">
      <c r="A1240" s="18">
        <v>43819</v>
      </c>
      <c r="B1240" s="1">
        <v>278.77838134765619</v>
      </c>
      <c r="C1240" s="2">
        <v>156.9812316894531</v>
      </c>
      <c r="D1240" s="2">
        <v>1786.5</v>
      </c>
      <c r="E1240" s="2">
        <v>1349.589965820312</v>
      </c>
      <c r="F1240" s="2">
        <v>206.30000305175781</v>
      </c>
      <c r="G1240" s="2">
        <v>336.89999389648438</v>
      </c>
      <c r="H1240" s="2">
        <v>239.2268981933594</v>
      </c>
      <c r="I1240" s="2">
        <v>147.03190612792969</v>
      </c>
      <c r="J1240" s="2">
        <v>220.69000244140619</v>
      </c>
      <c r="K1240" s="2">
        <v>1808.800048828125</v>
      </c>
      <c r="L1240" s="2">
        <v>7218.81640625</v>
      </c>
      <c r="M1240" s="2">
        <v>1.5279999971389771</v>
      </c>
      <c r="N1240" s="3">
        <v>3221.219970703125</v>
      </c>
      <c r="O1240" s="1">
        <f t="shared" si="251"/>
        <v>-2.071232481644536E-3</v>
      </c>
      <c r="P1240" s="1">
        <f t="shared" si="252"/>
        <v>1.0917758740603523E-2</v>
      </c>
      <c r="Q1240" s="1">
        <f t="shared" si="253"/>
        <v>-3.2249588247337257E-3</v>
      </c>
      <c r="R1240" s="1">
        <f t="shared" si="254"/>
        <v>-4.756550733300835E-3</v>
      </c>
      <c r="S1240" s="1">
        <f t="shared" si="255"/>
        <v>1.1647359798485635E-3</v>
      </c>
      <c r="T1240" s="1">
        <f t="shared" si="256"/>
        <v>1.4087028651451394E-2</v>
      </c>
      <c r="U1240" s="1">
        <f t="shared" si="257"/>
        <v>1.6605689460878592E-2</v>
      </c>
      <c r="V1240" s="1">
        <f t="shared" si="258"/>
        <v>1.4719081257386524E-2</v>
      </c>
      <c r="W1240" s="1">
        <f t="shared" si="259"/>
        <v>1.3362125440446571E-2</v>
      </c>
      <c r="X1240" s="1">
        <f t="shared" si="260"/>
        <v>-4.8450720397210878E-2</v>
      </c>
      <c r="Y1240" s="1">
        <f t="shared" si="261"/>
        <v>2.2174806840695727E-3</v>
      </c>
      <c r="Z1240" s="1">
        <f t="shared" si="262"/>
        <v>-3.261575509792447E-3</v>
      </c>
      <c r="AA1240" s="24">
        <f t="shared" si="263"/>
        <v>4.9447810817966342E-3</v>
      </c>
    </row>
    <row r="1241" spans="1:27" x14ac:dyDescent="0.2">
      <c r="A1241" s="18">
        <v>43822</v>
      </c>
      <c r="B1241" s="1">
        <v>283.32757568359381</v>
      </c>
      <c r="C1241" s="2">
        <v>156.9812316894531</v>
      </c>
      <c r="D1241" s="2">
        <v>1793</v>
      </c>
      <c r="E1241" s="2">
        <v>1348.839965820312</v>
      </c>
      <c r="F1241" s="2">
        <v>206.17999267578119</v>
      </c>
      <c r="G1241" s="2">
        <v>333.10000610351562</v>
      </c>
      <c r="H1241" s="2">
        <v>238.67724609375</v>
      </c>
      <c r="I1241" s="2">
        <v>148.25775146484381</v>
      </c>
      <c r="J1241" s="2">
        <v>219.97999572753909</v>
      </c>
      <c r="K1241" s="2">
        <v>1848.900024414062</v>
      </c>
      <c r="L1241" s="2">
        <v>7355.62841796875</v>
      </c>
      <c r="M1241" s="2">
        <v>1.5199999809265139</v>
      </c>
      <c r="N1241" s="3">
        <v>3224.010009765625</v>
      </c>
      <c r="O1241" s="1">
        <f t="shared" si="251"/>
        <v>1.6318318206548721E-2</v>
      </c>
      <c r="P1241" s="1">
        <f t="shared" si="252"/>
        <v>0</v>
      </c>
      <c r="Q1241" s="1">
        <f t="shared" si="253"/>
        <v>3.6383991043940078E-3</v>
      </c>
      <c r="R1241" s="1">
        <f t="shared" si="254"/>
        <v>-5.5572434516737435E-4</v>
      </c>
      <c r="S1241" s="1">
        <f t="shared" si="255"/>
        <v>-5.8172745613827015E-4</v>
      </c>
      <c r="T1241" s="1">
        <f t="shared" si="256"/>
        <v>-1.1279275339305395E-2</v>
      </c>
      <c r="U1241" s="1">
        <f t="shared" si="257"/>
        <v>-2.2976183019567387E-3</v>
      </c>
      <c r="V1241" s="1">
        <f t="shared" si="258"/>
        <v>8.3372743317871034E-3</v>
      </c>
      <c r="W1241" s="1">
        <f t="shared" si="259"/>
        <v>-3.2172128597244276E-3</v>
      </c>
      <c r="X1241" s="1">
        <f t="shared" si="260"/>
        <v>2.2169379977580617E-2</v>
      </c>
      <c r="Y1241" s="1">
        <f t="shared" si="261"/>
        <v>1.895213896841863E-2</v>
      </c>
      <c r="Z1241" s="1">
        <f t="shared" si="262"/>
        <v>-5.2356127142947351E-3</v>
      </c>
      <c r="AA1241" s="24">
        <f t="shared" si="263"/>
        <v>8.6614360021219916E-4</v>
      </c>
    </row>
    <row r="1242" spans="1:27" x14ac:dyDescent="0.2">
      <c r="A1242" s="18">
        <v>43825</v>
      </c>
      <c r="B1242" s="1">
        <v>289.22360229492188</v>
      </c>
      <c r="C1242" s="2">
        <v>158.23779296875</v>
      </c>
      <c r="D1242" s="2">
        <v>1868.77001953125</v>
      </c>
      <c r="E1242" s="2">
        <v>1360.400024414062</v>
      </c>
      <c r="F1242" s="2">
        <v>207.78999328613281</v>
      </c>
      <c r="G1242" s="2">
        <v>332.6300048828125</v>
      </c>
      <c r="H1242" s="2">
        <v>239.0470275878906</v>
      </c>
      <c r="I1242" s="2">
        <v>147.7694091796875</v>
      </c>
      <c r="J1242" s="2">
        <v>220.25</v>
      </c>
      <c r="K1242" s="2">
        <v>1868.5</v>
      </c>
      <c r="L1242" s="2">
        <v>7238.966796875</v>
      </c>
      <c r="M1242" s="2">
        <v>1.5349999666213989</v>
      </c>
      <c r="N1242" s="3">
        <v>3239.909912109375</v>
      </c>
      <c r="O1242" s="1">
        <f t="shared" si="251"/>
        <v>2.0809928568027658E-2</v>
      </c>
      <c r="P1242" s="1">
        <f t="shared" si="252"/>
        <v>8.0045319161636819E-3</v>
      </c>
      <c r="Q1242" s="1">
        <f t="shared" si="253"/>
        <v>4.225879505368102E-2</v>
      </c>
      <c r="R1242" s="1">
        <f t="shared" si="254"/>
        <v>8.5703707531528117E-3</v>
      </c>
      <c r="S1242" s="1">
        <f t="shared" si="255"/>
        <v>7.8087140728699822E-3</v>
      </c>
      <c r="T1242" s="1">
        <f t="shared" si="256"/>
        <v>-1.410991330204503E-3</v>
      </c>
      <c r="U1242" s="1">
        <f t="shared" si="257"/>
        <v>1.549295126336947E-3</v>
      </c>
      <c r="V1242" s="1">
        <f t="shared" si="258"/>
        <v>-3.293873543415371E-3</v>
      </c>
      <c r="W1242" s="1">
        <f t="shared" si="259"/>
        <v>1.2274037535455751E-3</v>
      </c>
      <c r="X1242" s="1">
        <f t="shared" si="260"/>
        <v>1.060088448652019E-2</v>
      </c>
      <c r="Y1242" s="1">
        <f t="shared" si="261"/>
        <v>-1.5860184129035448E-2</v>
      </c>
      <c r="Z1242" s="1">
        <f t="shared" si="262"/>
        <v>9.8684117652039216E-3</v>
      </c>
      <c r="AA1242" s="24">
        <f t="shared" si="263"/>
        <v>4.9317161843756008E-3</v>
      </c>
    </row>
    <row r="1243" spans="1:27" x14ac:dyDescent="0.2">
      <c r="A1243" s="18">
        <v>43826</v>
      </c>
      <c r="B1243" s="1">
        <v>289.11383056640619</v>
      </c>
      <c r="C1243" s="2">
        <v>158.5270080566406</v>
      </c>
      <c r="D1243" s="2">
        <v>1869.800048828125</v>
      </c>
      <c r="E1243" s="2">
        <v>1351.890014648438</v>
      </c>
      <c r="F1243" s="2">
        <v>208.1000061035156</v>
      </c>
      <c r="G1243" s="2">
        <v>329.08999633789062</v>
      </c>
      <c r="H1243" s="2">
        <v>236.7283935546875</v>
      </c>
      <c r="I1243" s="2">
        <v>148.75605773925781</v>
      </c>
      <c r="J1243" s="2">
        <v>220.9700012207031</v>
      </c>
      <c r="K1243" s="2">
        <v>1881.099975585938</v>
      </c>
      <c r="L1243" s="2">
        <v>7290.08837890625</v>
      </c>
      <c r="M1243" s="2">
        <v>1.51800000667572</v>
      </c>
      <c r="N1243" s="3">
        <v>3240.02001953125</v>
      </c>
      <c r="O1243" s="1">
        <f t="shared" si="251"/>
        <v>-3.7953931713963218E-4</v>
      </c>
      <c r="P1243" s="1">
        <f t="shared" si="252"/>
        <v>1.8277244801292447E-3</v>
      </c>
      <c r="Q1243" s="1">
        <f t="shared" si="253"/>
        <v>5.5118034113865733E-4</v>
      </c>
      <c r="R1243" s="1">
        <f t="shared" si="254"/>
        <v>-6.2555201506184765E-3</v>
      </c>
      <c r="S1243" s="1">
        <f t="shared" si="255"/>
        <v>1.4919525838565928E-3</v>
      </c>
      <c r="T1243" s="1">
        <f t="shared" si="256"/>
        <v>-1.0642481114020441E-2</v>
      </c>
      <c r="U1243" s="1">
        <f t="shared" si="257"/>
        <v>-9.6994890779413812E-3</v>
      </c>
      <c r="V1243" s="1">
        <f t="shared" si="258"/>
        <v>6.6769473130297019E-3</v>
      </c>
      <c r="W1243" s="1">
        <f t="shared" si="259"/>
        <v>3.269018028163817E-3</v>
      </c>
      <c r="X1243" s="1">
        <f t="shared" si="260"/>
        <v>6.7433639742777718E-3</v>
      </c>
      <c r="Y1243" s="1">
        <f t="shared" si="261"/>
        <v>7.0619997944070256E-3</v>
      </c>
      <c r="Z1243" s="1">
        <f t="shared" si="262"/>
        <v>-1.1074892713578754E-2</v>
      </c>
      <c r="AA1243" s="24">
        <f t="shared" si="263"/>
        <v>3.3984717125346009E-5</v>
      </c>
    </row>
    <row r="1244" spans="1:27" x14ac:dyDescent="0.2">
      <c r="A1244" s="18">
        <v>43829</v>
      </c>
      <c r="B1244" s="1">
        <v>290.82977294921881</v>
      </c>
      <c r="C1244" s="2">
        <v>157.1607360839844</v>
      </c>
      <c r="D1244" s="2">
        <v>1846.890014648438</v>
      </c>
      <c r="E1244" s="2">
        <v>1336.140014648438</v>
      </c>
      <c r="F1244" s="2">
        <v>204.4100036621094</v>
      </c>
      <c r="G1244" s="2">
        <v>323.30999755859381</v>
      </c>
      <c r="H1244" s="2">
        <v>232.18113708496091</v>
      </c>
      <c r="I1244" s="2">
        <v>147.05183410644531</v>
      </c>
      <c r="J1244" s="2">
        <v>218.9700012207031</v>
      </c>
      <c r="K1244" s="2">
        <v>1880.300048828125</v>
      </c>
      <c r="L1244" s="2">
        <v>7292.9951171875</v>
      </c>
      <c r="M1244" s="2">
        <v>1.4900000095367429</v>
      </c>
      <c r="N1244" s="3">
        <v>3221.2900390625</v>
      </c>
      <c r="O1244" s="1">
        <f t="shared" si="251"/>
        <v>5.9351791626534034E-3</v>
      </c>
      <c r="P1244" s="1">
        <f t="shared" si="252"/>
        <v>-8.618543864576278E-3</v>
      </c>
      <c r="Q1244" s="1">
        <f t="shared" si="253"/>
        <v>-1.2252665301857091E-2</v>
      </c>
      <c r="R1244" s="1">
        <f t="shared" si="254"/>
        <v>-1.1650356041793652E-2</v>
      </c>
      <c r="S1244" s="1">
        <f t="shared" si="255"/>
        <v>-1.7731870894663326E-2</v>
      </c>
      <c r="T1244" s="1">
        <f t="shared" si="256"/>
        <v>-1.756358091590926E-2</v>
      </c>
      <c r="U1244" s="1">
        <f t="shared" si="257"/>
        <v>-1.9208749746684295E-2</v>
      </c>
      <c r="V1244" s="1">
        <f t="shared" si="258"/>
        <v>-1.1456499040863877E-2</v>
      </c>
      <c r="W1244" s="1">
        <f t="shared" si="259"/>
        <v>-9.0510023485151914E-3</v>
      </c>
      <c r="X1244" s="1">
        <f t="shared" si="260"/>
        <v>-4.252441487400116E-4</v>
      </c>
      <c r="Y1244" s="1">
        <f t="shared" si="261"/>
        <v>3.9872469717394665E-4</v>
      </c>
      <c r="Z1244" s="1">
        <f t="shared" si="262"/>
        <v>-1.8445320827299883E-2</v>
      </c>
      <c r="AA1244" s="24">
        <f t="shared" si="263"/>
        <v>-5.7808224504303229E-3</v>
      </c>
    </row>
    <row r="1245" spans="1:27" x14ac:dyDescent="0.2">
      <c r="A1245" s="18">
        <v>43830</v>
      </c>
      <c r="B1245" s="1">
        <v>292.9547119140625</v>
      </c>
      <c r="C1245" s="2">
        <v>157.27043151855469</v>
      </c>
      <c r="D1245" s="2">
        <v>1847.839965820312</v>
      </c>
      <c r="E1245" s="2">
        <v>1337.02001953125</v>
      </c>
      <c r="F1245" s="2">
        <v>205.25</v>
      </c>
      <c r="G1245" s="2">
        <v>323.57000732421881</v>
      </c>
      <c r="H1245" s="2">
        <v>235.15934753417969</v>
      </c>
      <c r="I1245" s="2">
        <v>147.31095886230469</v>
      </c>
      <c r="J1245" s="2">
        <v>218.94999694824219</v>
      </c>
      <c r="K1245" s="2">
        <v>1909.099975585938</v>
      </c>
      <c r="L1245" s="2">
        <v>7193.59912109375</v>
      </c>
      <c r="M1245" s="2">
        <v>1.504999995231628</v>
      </c>
      <c r="N1245" s="3">
        <v>3230.780029296875</v>
      </c>
      <c r="O1245" s="1">
        <f t="shared" si="251"/>
        <v>7.3064698407432349E-3</v>
      </c>
      <c r="P1245" s="1">
        <f t="shared" si="252"/>
        <v>6.9798244334817738E-4</v>
      </c>
      <c r="Q1245" s="1">
        <f t="shared" si="253"/>
        <v>5.1435178291048267E-4</v>
      </c>
      <c r="R1245" s="1">
        <f t="shared" si="254"/>
        <v>6.5861726552940425E-4</v>
      </c>
      <c r="S1245" s="1">
        <f t="shared" si="255"/>
        <v>4.109370005584978E-3</v>
      </c>
      <c r="T1245" s="1">
        <f t="shared" si="256"/>
        <v>8.0421195629098996E-4</v>
      </c>
      <c r="U1245" s="1">
        <f t="shared" si="257"/>
        <v>1.2827099077083792E-2</v>
      </c>
      <c r="V1245" s="1">
        <f t="shared" si="258"/>
        <v>1.7621320905920612E-3</v>
      </c>
      <c r="W1245" s="1">
        <f t="shared" si="259"/>
        <v>-9.1356223909211387E-5</v>
      </c>
      <c r="X1245" s="1">
        <f t="shared" si="260"/>
        <v>1.5316665431010401E-2</v>
      </c>
      <c r="Y1245" s="1">
        <f t="shared" si="261"/>
        <v>-1.3628967865274233E-2</v>
      </c>
      <c r="Z1245" s="1">
        <f t="shared" si="262"/>
        <v>1.0067104428777007E-2</v>
      </c>
      <c r="AA1245" s="24">
        <f t="shared" si="263"/>
        <v>2.9460216619106028E-3</v>
      </c>
    </row>
    <row r="1246" spans="1:27" x14ac:dyDescent="0.2">
      <c r="A1246" s="18">
        <v>43832</v>
      </c>
      <c r="B1246" s="1">
        <v>299.63888549804688</v>
      </c>
      <c r="C1246" s="2">
        <v>160.18247985839841</v>
      </c>
      <c r="D1246" s="2">
        <v>1898.010009765625</v>
      </c>
      <c r="E1246" s="2">
        <v>1367.369995117188</v>
      </c>
      <c r="F1246" s="2">
        <v>209.7799987792969</v>
      </c>
      <c r="G1246" s="2">
        <v>329.80999755859381</v>
      </c>
      <c r="H1246" s="2">
        <v>239.76658630371091</v>
      </c>
      <c r="I1246" s="2">
        <v>146.99205017089841</v>
      </c>
      <c r="J1246" s="2">
        <v>219.44999694824219</v>
      </c>
      <c r="K1246" s="2">
        <v>1927.800048828125</v>
      </c>
      <c r="L1246" s="2">
        <v>6985.47021484375</v>
      </c>
      <c r="M1246" s="2">
        <v>1.495000004768372</v>
      </c>
      <c r="N1246" s="3">
        <v>3257.85009765625</v>
      </c>
      <c r="O1246" s="1">
        <f t="shared" si="251"/>
        <v>2.2816405786110661E-2</v>
      </c>
      <c r="P1246" s="1">
        <f t="shared" si="252"/>
        <v>1.8516184585531281E-2</v>
      </c>
      <c r="Q1246" s="1">
        <f t="shared" si="253"/>
        <v>2.7150643385419393E-2</v>
      </c>
      <c r="R1246" s="1">
        <f t="shared" si="254"/>
        <v>2.2699716640427248E-2</v>
      </c>
      <c r="S1246" s="1">
        <f t="shared" si="255"/>
        <v>2.2070639606805775E-2</v>
      </c>
      <c r="T1246" s="1">
        <f t="shared" si="256"/>
        <v>1.9284822737363649E-2</v>
      </c>
      <c r="U1246" s="1">
        <f t="shared" si="257"/>
        <v>1.9591986531011907E-2</v>
      </c>
      <c r="V1246" s="1">
        <f t="shared" si="258"/>
        <v>-2.1648673925499518E-3</v>
      </c>
      <c r="W1246" s="1">
        <f t="shared" si="259"/>
        <v>2.2836264305508003E-3</v>
      </c>
      <c r="X1246" s="1">
        <f t="shared" si="260"/>
        <v>9.7952299415056121E-3</v>
      </c>
      <c r="Y1246" s="1">
        <f t="shared" si="261"/>
        <v>-2.8932513856617992E-2</v>
      </c>
      <c r="Z1246" s="1">
        <f t="shared" si="262"/>
        <v>-6.6445119567704047E-3</v>
      </c>
      <c r="AA1246" s="24">
        <f t="shared" si="263"/>
        <v>8.3788026773417013E-3</v>
      </c>
    </row>
    <row r="1247" spans="1:27" x14ac:dyDescent="0.2">
      <c r="A1247" s="18">
        <v>43833</v>
      </c>
      <c r="B1247" s="1">
        <v>296.72576904296881</v>
      </c>
      <c r="C1247" s="2">
        <v>158.18792724609381</v>
      </c>
      <c r="D1247" s="2">
        <v>1874.969970703125</v>
      </c>
      <c r="E1247" s="2">
        <v>1360.660034179688</v>
      </c>
      <c r="F1247" s="2">
        <v>208.66999816894531</v>
      </c>
      <c r="G1247" s="2">
        <v>325.89999389648438</v>
      </c>
      <c r="H1247" s="2">
        <v>235.92889404296881</v>
      </c>
      <c r="I1247" s="2">
        <v>147.4405212402344</v>
      </c>
      <c r="J1247" s="2">
        <v>217.97999572753909</v>
      </c>
      <c r="K1247" s="2">
        <v>1955.5</v>
      </c>
      <c r="L1247" s="2">
        <v>7344.88427734375</v>
      </c>
      <c r="M1247" s="2">
        <v>1.473000049591064</v>
      </c>
      <c r="N1247" s="3">
        <v>3234.85009765625</v>
      </c>
      <c r="O1247" s="1">
        <f t="shared" si="251"/>
        <v>-9.722090810196482E-3</v>
      </c>
      <c r="P1247" s="1">
        <f t="shared" si="252"/>
        <v>-1.2451752614067391E-2</v>
      </c>
      <c r="Q1247" s="1">
        <f t="shared" si="253"/>
        <v>-1.2139050344284086E-2</v>
      </c>
      <c r="R1247" s="1">
        <f t="shared" si="254"/>
        <v>-4.9072021190028625E-3</v>
      </c>
      <c r="S1247" s="1">
        <f t="shared" si="255"/>
        <v>-5.2912604481392123E-3</v>
      </c>
      <c r="T1247" s="1">
        <f t="shared" si="256"/>
        <v>-1.1855321824847942E-2</v>
      </c>
      <c r="U1247" s="1">
        <f t="shared" si="257"/>
        <v>-1.6005951120649176E-2</v>
      </c>
      <c r="V1247" s="1">
        <f t="shared" si="258"/>
        <v>3.0509885998228903E-3</v>
      </c>
      <c r="W1247" s="1">
        <f t="shared" si="259"/>
        <v>-6.6985702490112153E-3</v>
      </c>
      <c r="X1247" s="1">
        <f t="shared" si="260"/>
        <v>1.4368684754787253E-2</v>
      </c>
      <c r="Y1247" s="1">
        <f t="shared" si="261"/>
        <v>5.1451663445112761E-2</v>
      </c>
      <c r="Z1247" s="1">
        <f t="shared" si="262"/>
        <v>-1.4715689034874968E-2</v>
      </c>
      <c r="AA1247" s="24">
        <f t="shared" si="263"/>
        <v>-7.0598705620453783E-3</v>
      </c>
    </row>
    <row r="1248" spans="1:27" x14ac:dyDescent="0.2">
      <c r="A1248" s="18">
        <v>43836</v>
      </c>
      <c r="B1248" s="1">
        <v>299.09014892578119</v>
      </c>
      <c r="C1248" s="2">
        <v>158.59681701660159</v>
      </c>
      <c r="D1248" s="2">
        <v>1902.880004882812</v>
      </c>
      <c r="E1248" s="2">
        <v>1394.2099609375</v>
      </c>
      <c r="F1248" s="2">
        <v>212.6000061035156</v>
      </c>
      <c r="G1248" s="2">
        <v>335.82998657226562</v>
      </c>
      <c r="H1248" s="2">
        <v>236.91828918457031</v>
      </c>
      <c r="I1248" s="2">
        <v>147.9986267089844</v>
      </c>
      <c r="J1248" s="2">
        <v>224.0299987792969</v>
      </c>
      <c r="K1248" s="2">
        <v>1989.400024414062</v>
      </c>
      <c r="L1248" s="2">
        <v>7769.21923828125</v>
      </c>
      <c r="M1248" s="2">
        <v>1.4880000352859499</v>
      </c>
      <c r="N1248" s="3">
        <v>3246.280029296875</v>
      </c>
      <c r="O1248" s="1">
        <f t="shared" si="251"/>
        <v>7.9682323865508664E-3</v>
      </c>
      <c r="P1248" s="1">
        <f t="shared" si="252"/>
        <v>2.5848355031017345E-3</v>
      </c>
      <c r="Q1248" s="1">
        <f t="shared" si="253"/>
        <v>1.4885589964526602E-2</v>
      </c>
      <c r="R1248" s="1">
        <f t="shared" si="254"/>
        <v>2.4657097228580449E-2</v>
      </c>
      <c r="S1248" s="1">
        <f t="shared" si="255"/>
        <v>1.8833603148778577E-2</v>
      </c>
      <c r="T1248" s="1">
        <f t="shared" si="256"/>
        <v>3.0469447259134697E-2</v>
      </c>
      <c r="U1248" s="1">
        <f t="shared" si="257"/>
        <v>4.1936158163879966E-3</v>
      </c>
      <c r="V1248" s="1">
        <f t="shared" si="258"/>
        <v>3.7852922931589372E-3</v>
      </c>
      <c r="W1248" s="1">
        <f t="shared" si="259"/>
        <v>2.7754854437743504E-2</v>
      </c>
      <c r="X1248" s="1">
        <f t="shared" si="260"/>
        <v>1.7335732249584179E-2</v>
      </c>
      <c r="Y1248" s="1">
        <f t="shared" si="261"/>
        <v>5.7772858620307455E-2</v>
      </c>
      <c r="Z1248" s="1">
        <f t="shared" si="262"/>
        <v>1.0183289334613654E-2</v>
      </c>
      <c r="AA1248" s="24">
        <f t="shared" si="263"/>
        <v>3.5333728907271933E-3</v>
      </c>
    </row>
    <row r="1249" spans="1:27" x14ac:dyDescent="0.2">
      <c r="A1249" s="18">
        <v>43837</v>
      </c>
      <c r="B1249" s="1">
        <v>297.68353271484381</v>
      </c>
      <c r="C1249" s="2">
        <v>157.15077209472659</v>
      </c>
      <c r="D1249" s="2">
        <v>1906.859985351562</v>
      </c>
      <c r="E1249" s="2">
        <v>1393.339965820312</v>
      </c>
      <c r="F1249" s="2">
        <v>213.05999755859381</v>
      </c>
      <c r="G1249" s="2">
        <v>330.75</v>
      </c>
      <c r="H1249" s="2">
        <v>239.78657531738281</v>
      </c>
      <c r="I1249" s="2">
        <v>147.79930114746091</v>
      </c>
      <c r="J1249" s="2">
        <v>223.78999328613281</v>
      </c>
      <c r="K1249" s="2">
        <v>2014.099975585938</v>
      </c>
      <c r="L1249" s="2">
        <v>8163.6923828125</v>
      </c>
      <c r="M1249" s="2">
        <v>1.5</v>
      </c>
      <c r="N1249" s="3">
        <v>3237.179931640625</v>
      </c>
      <c r="O1249" s="1">
        <f t="shared" si="251"/>
        <v>-4.7029840868695327E-3</v>
      </c>
      <c r="P1249" s="1">
        <f t="shared" si="252"/>
        <v>-9.11774239279739E-3</v>
      </c>
      <c r="Q1249" s="1">
        <f t="shared" si="253"/>
        <v>2.0915561982559616E-3</v>
      </c>
      <c r="R1249" s="1">
        <f t="shared" si="254"/>
        <v>-6.2400581086285989E-4</v>
      </c>
      <c r="S1249" s="1">
        <f t="shared" si="255"/>
        <v>2.1636474217889834E-3</v>
      </c>
      <c r="T1249" s="1">
        <f t="shared" si="256"/>
        <v>-1.5126661630534555E-2</v>
      </c>
      <c r="U1249" s="1">
        <f t="shared" si="257"/>
        <v>1.2106647159594974E-2</v>
      </c>
      <c r="V1249" s="1">
        <f t="shared" si="258"/>
        <v>-1.3468068316297988E-3</v>
      </c>
      <c r="W1249" s="1">
        <f t="shared" si="259"/>
        <v>-1.0713096213536E-3</v>
      </c>
      <c r="X1249" s="1">
        <f t="shared" si="260"/>
        <v>1.2415779063414289E-2</v>
      </c>
      <c r="Y1249" s="1">
        <f t="shared" si="261"/>
        <v>5.0773846435889336E-2</v>
      </c>
      <c r="Z1249" s="1">
        <f t="shared" si="262"/>
        <v>8.0644922241175365E-3</v>
      </c>
      <c r="AA1249" s="24">
        <f t="shared" si="263"/>
        <v>-2.8032386528962228E-3</v>
      </c>
    </row>
    <row r="1250" spans="1:27" x14ac:dyDescent="0.2">
      <c r="A1250" s="18">
        <v>43838</v>
      </c>
      <c r="B1250" s="1">
        <v>302.47213745117188</v>
      </c>
      <c r="C1250" s="2">
        <v>159.65391540527341</v>
      </c>
      <c r="D1250" s="2">
        <v>1891.969970703125</v>
      </c>
      <c r="E1250" s="2">
        <v>1404.319946289062</v>
      </c>
      <c r="F1250" s="2">
        <v>215.2200012207031</v>
      </c>
      <c r="G1250" s="2">
        <v>339.260009765625</v>
      </c>
      <c r="H1250" s="2">
        <v>240.23631286621091</v>
      </c>
      <c r="I1250" s="2">
        <v>148.77598571777341</v>
      </c>
      <c r="J1250" s="2">
        <v>231.0899963378906</v>
      </c>
      <c r="K1250" s="2">
        <v>2061.199951171875</v>
      </c>
      <c r="L1250" s="2">
        <v>8079.86279296875</v>
      </c>
      <c r="M1250" s="2">
        <v>1.4930000305175779</v>
      </c>
      <c r="N1250" s="3">
        <v>3253.050048828125</v>
      </c>
      <c r="O1250" s="1">
        <f t="shared" si="251"/>
        <v>1.6086226512620483E-2</v>
      </c>
      <c r="P1250" s="1">
        <f t="shared" si="252"/>
        <v>1.5928291520184157E-2</v>
      </c>
      <c r="Q1250" s="1">
        <f t="shared" si="253"/>
        <v>-7.8086565153296927E-3</v>
      </c>
      <c r="R1250" s="1">
        <f t="shared" si="254"/>
        <v>7.8803312458533004E-3</v>
      </c>
      <c r="S1250" s="1">
        <f t="shared" si="255"/>
        <v>1.0138006603117811E-2</v>
      </c>
      <c r="T1250" s="1">
        <f t="shared" si="256"/>
        <v>2.5729432397959107E-2</v>
      </c>
      <c r="U1250" s="1">
        <f t="shared" si="257"/>
        <v>1.8755743445304507E-3</v>
      </c>
      <c r="V1250" s="1">
        <f t="shared" si="258"/>
        <v>6.6081812480158764E-3</v>
      </c>
      <c r="W1250" s="1">
        <f t="shared" si="259"/>
        <v>3.2619881454771571E-2</v>
      </c>
      <c r="X1250" s="1">
        <f t="shared" si="260"/>
        <v>2.3385122961552485E-2</v>
      </c>
      <c r="Y1250" s="1">
        <f t="shared" si="261"/>
        <v>-1.0268587535248286E-2</v>
      </c>
      <c r="Z1250" s="1">
        <f t="shared" si="262"/>
        <v>-4.6666463216147314E-3</v>
      </c>
      <c r="AA1250" s="24">
        <f t="shared" si="263"/>
        <v>4.9024513689781557E-3</v>
      </c>
    </row>
    <row r="1251" spans="1:27" x14ac:dyDescent="0.2">
      <c r="A1251" s="18">
        <v>43839</v>
      </c>
      <c r="B1251" s="1">
        <v>308.89691162109381</v>
      </c>
      <c r="C1251" s="2">
        <v>161.6484680175781</v>
      </c>
      <c r="D1251" s="2">
        <v>1901.050048828125</v>
      </c>
      <c r="E1251" s="2">
        <v>1419.829956054688</v>
      </c>
      <c r="F1251" s="2">
        <v>218.30000305175781</v>
      </c>
      <c r="G1251" s="2">
        <v>335.66000366210938</v>
      </c>
      <c r="H1251" s="2">
        <v>242.87474060058591</v>
      </c>
      <c r="I1251" s="2">
        <v>146.9222717285156</v>
      </c>
      <c r="J1251" s="2">
        <v>230.25999450683591</v>
      </c>
      <c r="K1251" s="2">
        <v>2060.199951171875</v>
      </c>
      <c r="L1251" s="2">
        <v>7879.0712890625</v>
      </c>
      <c r="M1251" s="2">
        <v>1.5</v>
      </c>
      <c r="N1251" s="3">
        <v>3274.699951171875</v>
      </c>
      <c r="O1251" s="1">
        <f t="shared" si="251"/>
        <v>2.1240879322179218E-2</v>
      </c>
      <c r="P1251" s="1">
        <f t="shared" si="252"/>
        <v>1.249297649382175E-2</v>
      </c>
      <c r="Q1251" s="1">
        <f t="shared" si="253"/>
        <v>4.7992717990261724E-3</v>
      </c>
      <c r="R1251" s="1">
        <f t="shared" si="254"/>
        <v>1.1044498660445212E-2</v>
      </c>
      <c r="S1251" s="1">
        <f t="shared" si="255"/>
        <v>1.4310946071858011E-2</v>
      </c>
      <c r="T1251" s="1">
        <f t="shared" si="256"/>
        <v>-1.0611348228170669E-2</v>
      </c>
      <c r="U1251" s="1">
        <f t="shared" si="257"/>
        <v>1.0982634985096329E-2</v>
      </c>
      <c r="V1251" s="1">
        <f t="shared" si="258"/>
        <v>-1.2459766139773953E-2</v>
      </c>
      <c r="W1251" s="1">
        <f t="shared" si="259"/>
        <v>-3.5916822199482112E-3</v>
      </c>
      <c r="X1251" s="1">
        <f t="shared" si="260"/>
        <v>-4.8515429055362436E-4</v>
      </c>
      <c r="Y1251" s="1">
        <f t="shared" si="261"/>
        <v>-2.4850855645838776E-2</v>
      </c>
      <c r="Z1251" s="1">
        <f t="shared" si="262"/>
        <v>4.6885260142930374E-3</v>
      </c>
      <c r="AA1251" s="24">
        <f t="shared" si="263"/>
        <v>6.6552626054889874E-3</v>
      </c>
    </row>
    <row r="1252" spans="1:27" x14ac:dyDescent="0.2">
      <c r="A1252" s="18">
        <v>43840</v>
      </c>
      <c r="B1252" s="1">
        <v>309.59521484375</v>
      </c>
      <c r="C1252" s="2">
        <v>160.9005126953125</v>
      </c>
      <c r="D1252" s="2">
        <v>1883.160034179688</v>
      </c>
      <c r="E1252" s="2">
        <v>1429.72998046875</v>
      </c>
      <c r="F1252" s="2">
        <v>218.05999755859381</v>
      </c>
      <c r="G1252" s="2">
        <v>329.04998779296881</v>
      </c>
      <c r="H1252" s="2">
        <v>244.17396545410159</v>
      </c>
      <c r="I1252" s="2">
        <v>147.63984680175781</v>
      </c>
      <c r="J1252" s="2">
        <v>228.94999694824219</v>
      </c>
      <c r="K1252" s="2">
        <v>2072.699951171875</v>
      </c>
      <c r="L1252" s="2">
        <v>8166.55419921875</v>
      </c>
      <c r="M1252" s="2">
        <v>1.498000025749207</v>
      </c>
      <c r="N1252" s="3">
        <v>3265.35009765625</v>
      </c>
      <c r="O1252" s="1">
        <f t="shared" si="251"/>
        <v>2.2606351711045303E-3</v>
      </c>
      <c r="P1252" s="1">
        <f t="shared" si="252"/>
        <v>-4.6270486286592583E-3</v>
      </c>
      <c r="Q1252" s="1">
        <f t="shared" si="253"/>
        <v>-9.4105963488257949E-3</v>
      </c>
      <c r="R1252" s="1">
        <f t="shared" si="254"/>
        <v>6.9726831525456223E-3</v>
      </c>
      <c r="S1252" s="1">
        <f t="shared" si="255"/>
        <v>-1.0994296372368595E-3</v>
      </c>
      <c r="T1252" s="1">
        <f t="shared" si="256"/>
        <v>-1.969259309129523E-2</v>
      </c>
      <c r="U1252" s="1">
        <f t="shared" si="257"/>
        <v>5.3493617751394495E-3</v>
      </c>
      <c r="V1252" s="1">
        <f t="shared" si="258"/>
        <v>4.8840455895493573E-3</v>
      </c>
      <c r="W1252" s="1">
        <f t="shared" si="259"/>
        <v>-5.6892104136432309E-3</v>
      </c>
      <c r="X1252" s="1">
        <f t="shared" si="260"/>
        <v>6.0673722435968802E-3</v>
      </c>
      <c r="Y1252" s="1">
        <f t="shared" si="261"/>
        <v>3.6486903038347451E-2</v>
      </c>
      <c r="Z1252" s="1">
        <f t="shared" si="262"/>
        <v>-1.333316167195342E-3</v>
      </c>
      <c r="AA1252" s="24">
        <f t="shared" si="263"/>
        <v>-2.8551786896625631E-3</v>
      </c>
    </row>
    <row r="1253" spans="1:27" x14ac:dyDescent="0.2">
      <c r="A1253" s="18">
        <v>43843</v>
      </c>
      <c r="B1253" s="1">
        <v>316.20953369140619</v>
      </c>
      <c r="C1253" s="2">
        <v>162.8352355957031</v>
      </c>
      <c r="D1253" s="2">
        <v>1891.300048828125</v>
      </c>
      <c r="E1253" s="2">
        <v>1439.22998046875</v>
      </c>
      <c r="F1253" s="2">
        <v>221.9100036621094</v>
      </c>
      <c r="G1253" s="2">
        <v>338.92001342773438</v>
      </c>
      <c r="H1253" s="2">
        <v>251.82936096191409</v>
      </c>
      <c r="I1253" s="2">
        <v>146.66316223144531</v>
      </c>
      <c r="J1253" s="2">
        <v>226.49000549316409</v>
      </c>
      <c r="K1253" s="2">
        <v>2078.89990234375</v>
      </c>
      <c r="L1253" s="2">
        <v>8144.1943359375</v>
      </c>
      <c r="M1253" s="2">
        <v>1.5099999904632571</v>
      </c>
      <c r="N1253" s="3">
        <v>3288.1298828125</v>
      </c>
      <c r="O1253" s="1">
        <f t="shared" si="251"/>
        <v>2.1364409172132559E-2</v>
      </c>
      <c r="P1253" s="1">
        <f t="shared" si="252"/>
        <v>1.2024342669773036E-2</v>
      </c>
      <c r="Q1253" s="1">
        <f t="shared" si="253"/>
        <v>4.3225294190054608E-3</v>
      </c>
      <c r="R1253" s="1">
        <f t="shared" si="254"/>
        <v>6.6446113110709693E-3</v>
      </c>
      <c r="S1253" s="1">
        <f t="shared" si="255"/>
        <v>1.7655719281942428E-2</v>
      </c>
      <c r="T1253" s="1">
        <f t="shared" si="256"/>
        <v>2.9995520440424972E-2</v>
      </c>
      <c r="U1253" s="1">
        <f t="shared" si="257"/>
        <v>3.1352218462666226E-2</v>
      </c>
      <c r="V1253" s="1">
        <f t="shared" si="258"/>
        <v>-6.6153182319671489E-3</v>
      </c>
      <c r="W1253" s="1">
        <f t="shared" si="259"/>
        <v>-1.074466690486231E-2</v>
      </c>
      <c r="X1253" s="1">
        <f t="shared" si="260"/>
        <v>2.9912439416857062E-3</v>
      </c>
      <c r="Y1253" s="1">
        <f t="shared" si="261"/>
        <v>-2.7379801487620314E-3</v>
      </c>
      <c r="Z1253" s="1">
        <f t="shared" si="262"/>
        <v>8.0106572148077593E-3</v>
      </c>
      <c r="AA1253" s="24">
        <f t="shared" si="263"/>
        <v>6.9762152525698617E-3</v>
      </c>
    </row>
    <row r="1254" spans="1:27" x14ac:dyDescent="0.2">
      <c r="A1254" s="18">
        <v>43844</v>
      </c>
      <c r="B1254" s="1">
        <v>311.93966674804688</v>
      </c>
      <c r="C1254" s="2">
        <v>161.68836975097659</v>
      </c>
      <c r="D1254" s="2">
        <v>1869.43994140625</v>
      </c>
      <c r="E1254" s="2">
        <v>1430.880004882812</v>
      </c>
      <c r="F1254" s="2">
        <v>219.05999755859381</v>
      </c>
      <c r="G1254" s="2">
        <v>338.69000244140619</v>
      </c>
      <c r="H1254" s="2">
        <v>247.13218688964841</v>
      </c>
      <c r="I1254" s="2">
        <v>147.41062927246091</v>
      </c>
      <c r="J1254" s="2">
        <v>229.75</v>
      </c>
      <c r="K1254" s="2">
        <v>2123.300048828125</v>
      </c>
      <c r="L1254" s="2">
        <v>8827.7646484375</v>
      </c>
      <c r="M1254" s="2">
        <v>1.529999971389771</v>
      </c>
      <c r="N1254" s="3">
        <v>3283.14990234375</v>
      </c>
      <c r="O1254" s="1">
        <f t="shared" si="251"/>
        <v>-1.3503283387800491E-2</v>
      </c>
      <c r="P1254" s="1">
        <f t="shared" si="252"/>
        <v>-7.0431061221540858E-3</v>
      </c>
      <c r="Q1254" s="1">
        <f t="shared" si="253"/>
        <v>-1.1558243989587935E-2</v>
      </c>
      <c r="R1254" s="1">
        <f t="shared" si="254"/>
        <v>-5.8016965316539659E-3</v>
      </c>
      <c r="S1254" s="1">
        <f t="shared" si="255"/>
        <v>-1.2843071770009762E-2</v>
      </c>
      <c r="T1254" s="1">
        <f t="shared" si="256"/>
        <v>-6.7865861328730848E-4</v>
      </c>
      <c r="U1254" s="1">
        <f t="shared" si="257"/>
        <v>-1.865220979128035E-2</v>
      </c>
      <c r="V1254" s="1">
        <f t="shared" si="258"/>
        <v>5.0964879635966298E-3</v>
      </c>
      <c r="W1254" s="1">
        <f t="shared" si="259"/>
        <v>1.4393546857564443E-2</v>
      </c>
      <c r="X1254" s="1">
        <f t="shared" si="260"/>
        <v>2.1357520116441542E-2</v>
      </c>
      <c r="Y1254" s="1">
        <f t="shared" si="261"/>
        <v>8.393344808628167E-2</v>
      </c>
      <c r="Z1254" s="1">
        <f t="shared" si="262"/>
        <v>1.3245020564786936E-2</v>
      </c>
      <c r="AA1254" s="24">
        <f t="shared" si="263"/>
        <v>-1.514532772802224E-3</v>
      </c>
    </row>
    <row r="1255" spans="1:27" x14ac:dyDescent="0.2">
      <c r="A1255" s="18">
        <v>43845</v>
      </c>
      <c r="B1255" s="1">
        <v>310.60284423828119</v>
      </c>
      <c r="C1255" s="2">
        <v>162.7355041503906</v>
      </c>
      <c r="D1255" s="2">
        <v>1862.02001953125</v>
      </c>
      <c r="E1255" s="2">
        <v>1439.199951171875</v>
      </c>
      <c r="F1255" s="2">
        <v>221.1499938964844</v>
      </c>
      <c r="G1255" s="2">
        <v>339.07000732421881</v>
      </c>
      <c r="H1255" s="2">
        <v>245.4232177734375</v>
      </c>
      <c r="I1255" s="2">
        <v>146.75285339355469</v>
      </c>
      <c r="J1255" s="2">
        <v>234.1499938964844</v>
      </c>
      <c r="K1255" s="2">
        <v>2176.10009765625</v>
      </c>
      <c r="L1255" s="2">
        <v>8807.0107421875</v>
      </c>
      <c r="M1255" s="2">
        <v>1.5080000162124629</v>
      </c>
      <c r="N1255" s="3">
        <v>3289.2900390625</v>
      </c>
      <c r="O1255" s="1">
        <f t="shared" si="251"/>
        <v>-4.2855162464651153E-3</v>
      </c>
      <c r="P1255" s="1">
        <f t="shared" si="252"/>
        <v>6.4762505864011111E-3</v>
      </c>
      <c r="Q1255" s="1">
        <f t="shared" si="253"/>
        <v>-3.9690613807140673E-3</v>
      </c>
      <c r="R1255" s="1">
        <f t="shared" si="254"/>
        <v>5.8145660437434188E-3</v>
      </c>
      <c r="S1255" s="1">
        <f t="shared" si="255"/>
        <v>9.5407484761409478E-3</v>
      </c>
      <c r="T1255" s="1">
        <f t="shared" si="256"/>
        <v>1.1219843516885319E-3</v>
      </c>
      <c r="U1255" s="1">
        <f t="shared" si="257"/>
        <v>-6.9152024983860638E-3</v>
      </c>
      <c r="V1255" s="1">
        <f t="shared" si="258"/>
        <v>-4.4622011462310818E-3</v>
      </c>
      <c r="W1255" s="1">
        <f t="shared" si="259"/>
        <v>1.915122479427378E-2</v>
      </c>
      <c r="X1255" s="1">
        <f t="shared" si="260"/>
        <v>2.4866974809926612E-2</v>
      </c>
      <c r="Y1255" s="1">
        <f t="shared" si="261"/>
        <v>-2.350980919464507E-3</v>
      </c>
      <c r="Z1255" s="1">
        <f t="shared" si="262"/>
        <v>-1.4379055940324292E-2</v>
      </c>
      <c r="AA1255" s="24">
        <f t="shared" si="263"/>
        <v>1.8701968845122874E-3</v>
      </c>
    </row>
    <row r="1256" spans="1:27" x14ac:dyDescent="0.2">
      <c r="A1256" s="18">
        <v>43846</v>
      </c>
      <c r="B1256" s="1">
        <v>314.49359130859381</v>
      </c>
      <c r="C1256" s="2">
        <v>165.71736145019531</v>
      </c>
      <c r="D1256" s="2">
        <v>1877.93994140625</v>
      </c>
      <c r="E1256" s="2">
        <v>1451.699951171875</v>
      </c>
      <c r="F1256" s="2">
        <v>221.77000427246091</v>
      </c>
      <c r="G1256" s="2">
        <v>338.6199951171875</v>
      </c>
      <c r="H1256" s="2">
        <v>248.78118896484381</v>
      </c>
      <c r="I1256" s="2">
        <v>147.27110290527341</v>
      </c>
      <c r="J1256" s="2">
        <v>235.5</v>
      </c>
      <c r="K1256" s="2">
        <v>2188.800048828125</v>
      </c>
      <c r="L1256" s="2">
        <v>8723.7861328125</v>
      </c>
      <c r="M1256" s="2">
        <v>1.51800000667572</v>
      </c>
      <c r="N1256" s="3">
        <v>3316.81005859375</v>
      </c>
      <c r="O1256" s="1">
        <f t="shared" si="251"/>
        <v>1.2526437353959974E-2</v>
      </c>
      <c r="P1256" s="1">
        <f t="shared" si="252"/>
        <v>1.8323335865596091E-2</v>
      </c>
      <c r="Q1256" s="1">
        <f t="shared" si="253"/>
        <v>8.549812412332658E-3</v>
      </c>
      <c r="R1256" s="1">
        <f t="shared" si="254"/>
        <v>8.6853810617639748E-3</v>
      </c>
      <c r="S1256" s="1">
        <f t="shared" si="255"/>
        <v>2.8035740135119447E-3</v>
      </c>
      <c r="T1256" s="1">
        <f t="shared" si="256"/>
        <v>-1.3271955564061466E-3</v>
      </c>
      <c r="U1256" s="1">
        <f t="shared" si="257"/>
        <v>1.3682369670934058E-2</v>
      </c>
      <c r="V1256" s="1">
        <f t="shared" si="258"/>
        <v>3.5314441916090011E-3</v>
      </c>
      <c r="W1256" s="1">
        <f t="shared" si="259"/>
        <v>5.7655611304965326E-3</v>
      </c>
      <c r="X1256" s="1">
        <f t="shared" si="260"/>
        <v>5.8361061541025716E-3</v>
      </c>
      <c r="Y1256" s="1">
        <f t="shared" si="261"/>
        <v>-9.4498135418793483E-3</v>
      </c>
      <c r="Z1256" s="1">
        <f t="shared" si="262"/>
        <v>6.6312933393550821E-3</v>
      </c>
      <c r="AA1256" s="24">
        <f t="shared" si="263"/>
        <v>8.3665530264682708E-3</v>
      </c>
    </row>
    <row r="1257" spans="1:27" x14ac:dyDescent="0.2">
      <c r="A1257" s="18">
        <v>43847</v>
      </c>
      <c r="B1257" s="1">
        <v>317.97537231445312</v>
      </c>
      <c r="C1257" s="2">
        <v>166.64483642578119</v>
      </c>
      <c r="D1257" s="2">
        <v>1864.719970703125</v>
      </c>
      <c r="E1257" s="2">
        <v>1480.390014648438</v>
      </c>
      <c r="F1257" s="2">
        <v>222.13999938964841</v>
      </c>
      <c r="G1257" s="2">
        <v>339.67001342773438</v>
      </c>
      <c r="H1257" s="2">
        <v>249.1309814453125</v>
      </c>
      <c r="I1257" s="2">
        <v>147.8989562988281</v>
      </c>
      <c r="J1257" s="2">
        <v>235.83000183105469</v>
      </c>
      <c r="K1257" s="2">
        <v>2237.89990234375</v>
      </c>
      <c r="L1257" s="2">
        <v>8929.0380859375</v>
      </c>
      <c r="M1257" s="2">
        <v>1.5230000019073491</v>
      </c>
      <c r="N1257" s="3">
        <v>3329.6201171875</v>
      </c>
      <c r="O1257" s="1">
        <f t="shared" si="251"/>
        <v>1.1071071405212907E-2</v>
      </c>
      <c r="P1257" s="1">
        <f t="shared" si="252"/>
        <v>5.5967278712956148E-3</v>
      </c>
      <c r="Q1257" s="1">
        <f t="shared" si="253"/>
        <v>-7.0396131482380886E-3</v>
      </c>
      <c r="R1257" s="1">
        <f t="shared" si="254"/>
        <v>1.9763080830444979E-2</v>
      </c>
      <c r="S1257" s="1">
        <f t="shared" si="255"/>
        <v>1.6683731345963349E-3</v>
      </c>
      <c r="T1257" s="1">
        <f t="shared" si="256"/>
        <v>3.1008750980092703E-3</v>
      </c>
      <c r="U1257" s="1">
        <f t="shared" si="257"/>
        <v>1.4060246352392003E-3</v>
      </c>
      <c r="V1257" s="1">
        <f t="shared" si="258"/>
        <v>4.2632490771699061E-3</v>
      </c>
      <c r="W1257" s="1">
        <f t="shared" si="259"/>
        <v>1.4012816605295519E-3</v>
      </c>
      <c r="X1257" s="1">
        <f t="shared" si="260"/>
        <v>2.2432315615998233E-2</v>
      </c>
      <c r="Y1257" s="1">
        <f t="shared" si="261"/>
        <v>2.3527852471416422E-2</v>
      </c>
      <c r="Z1257" s="1">
        <f t="shared" si="262"/>
        <v>3.2938044859291971E-3</v>
      </c>
      <c r="AA1257" s="24">
        <f t="shared" si="263"/>
        <v>3.8621622485013329E-3</v>
      </c>
    </row>
    <row r="1258" spans="1:27" x14ac:dyDescent="0.2">
      <c r="A1258" s="18">
        <v>43851</v>
      </c>
      <c r="B1258" s="1">
        <v>315.82046508789062</v>
      </c>
      <c r="C1258" s="2">
        <v>166.04646301269531</v>
      </c>
      <c r="D1258" s="2">
        <v>1892</v>
      </c>
      <c r="E1258" s="2">
        <v>1484.400024414062</v>
      </c>
      <c r="F1258" s="2">
        <v>221.44000244140619</v>
      </c>
      <c r="G1258" s="2">
        <v>338.1099853515625</v>
      </c>
      <c r="H1258" s="2">
        <v>247.79179382324219</v>
      </c>
      <c r="I1258" s="2">
        <v>146.7428894042969</v>
      </c>
      <c r="J1258" s="2">
        <v>233.99000549316409</v>
      </c>
      <c r="K1258" s="2">
        <v>2245.699951171875</v>
      </c>
      <c r="L1258" s="2">
        <v>8745.89453125</v>
      </c>
      <c r="M1258" s="2">
        <v>1.503000020980835</v>
      </c>
      <c r="N1258" s="3">
        <v>3320.7900390625</v>
      </c>
      <c r="O1258" s="1">
        <f t="shared" si="251"/>
        <v>-6.7769626649936132E-3</v>
      </c>
      <c r="P1258" s="1">
        <f t="shared" si="252"/>
        <v>-3.5907107950049477E-3</v>
      </c>
      <c r="Q1258" s="1">
        <f t="shared" si="253"/>
        <v>1.4629558177890134E-2</v>
      </c>
      <c r="R1258" s="1">
        <f t="shared" si="254"/>
        <v>2.7087522382245321E-3</v>
      </c>
      <c r="S1258" s="1">
        <f t="shared" si="255"/>
        <v>-3.1511522020596372E-3</v>
      </c>
      <c r="T1258" s="1">
        <f t="shared" si="256"/>
        <v>-4.5927753834642537E-3</v>
      </c>
      <c r="U1258" s="1">
        <f t="shared" si="257"/>
        <v>-5.3754359024362763E-3</v>
      </c>
      <c r="V1258" s="1">
        <f t="shared" si="258"/>
        <v>-7.8165994099064218E-3</v>
      </c>
      <c r="W1258" s="1">
        <f t="shared" si="259"/>
        <v>-7.8022148310405992E-3</v>
      </c>
      <c r="X1258" s="1">
        <f t="shared" si="260"/>
        <v>3.4854324002409065E-3</v>
      </c>
      <c r="Y1258" s="1">
        <f t="shared" si="261"/>
        <v>-2.0511006104446561E-2</v>
      </c>
      <c r="Z1258" s="1">
        <f t="shared" si="262"/>
        <v>-1.3131963822368253E-2</v>
      </c>
      <c r="AA1258" s="24">
        <f t="shared" si="263"/>
        <v>-2.6519776473655776E-3</v>
      </c>
    </row>
    <row r="1259" spans="1:27" x14ac:dyDescent="0.2">
      <c r="A1259" s="18">
        <v>43852</v>
      </c>
      <c r="B1259" s="1">
        <v>316.94781494140619</v>
      </c>
      <c r="C1259" s="2">
        <v>165.24864196777341</v>
      </c>
      <c r="D1259" s="2">
        <v>1887.4599609375</v>
      </c>
      <c r="E1259" s="2">
        <v>1485.949951171875</v>
      </c>
      <c r="F1259" s="2">
        <v>221.32000732421881</v>
      </c>
      <c r="G1259" s="2">
        <v>326</v>
      </c>
      <c r="H1259" s="2">
        <v>249.96049499511719</v>
      </c>
      <c r="I1259" s="2">
        <v>146.6432189941406</v>
      </c>
      <c r="J1259" s="2">
        <v>234.61000061035159</v>
      </c>
      <c r="K1259" s="2">
        <v>2348.60009765625</v>
      </c>
      <c r="L1259" s="2">
        <v>8680.8759765625</v>
      </c>
      <c r="M1259" s="2">
        <v>1.513000011444092</v>
      </c>
      <c r="N1259" s="3">
        <v>3321.75</v>
      </c>
      <c r="O1259" s="1">
        <f t="shared" si="251"/>
        <v>3.5695908851309799E-3</v>
      </c>
      <c r="P1259" s="1">
        <f t="shared" si="252"/>
        <v>-4.8048060190292174E-3</v>
      </c>
      <c r="Q1259" s="1">
        <f t="shared" si="253"/>
        <v>-2.399597813160681E-3</v>
      </c>
      <c r="R1259" s="1">
        <f t="shared" si="254"/>
        <v>1.0441435814612099E-3</v>
      </c>
      <c r="S1259" s="1">
        <f t="shared" si="255"/>
        <v>-5.4188545820277323E-4</v>
      </c>
      <c r="T1259" s="1">
        <f t="shared" si="256"/>
        <v>-3.5816704256665721E-2</v>
      </c>
      <c r="U1259" s="1">
        <f t="shared" si="257"/>
        <v>8.7521105457672999E-3</v>
      </c>
      <c r="V1259" s="1">
        <f t="shared" si="258"/>
        <v>-6.7921798842118797E-4</v>
      </c>
      <c r="W1259" s="1">
        <f t="shared" si="259"/>
        <v>2.6496649541964956E-3</v>
      </c>
      <c r="X1259" s="1">
        <f t="shared" si="260"/>
        <v>4.5820968393697648E-2</v>
      </c>
      <c r="Y1259" s="1">
        <f t="shared" si="261"/>
        <v>-7.4341800550168369E-3</v>
      </c>
      <c r="Z1259" s="1">
        <f t="shared" si="262"/>
        <v>6.6533535087585083E-3</v>
      </c>
      <c r="AA1259" s="24">
        <f t="shared" si="263"/>
        <v>2.8907607111805511E-4</v>
      </c>
    </row>
    <row r="1260" spans="1:27" x14ac:dyDescent="0.2">
      <c r="A1260" s="18">
        <v>43853</v>
      </c>
      <c r="B1260" s="1">
        <v>318.47418212890619</v>
      </c>
      <c r="C1260" s="2">
        <v>166.265869140625</v>
      </c>
      <c r="D1260" s="2">
        <v>1884.579956054688</v>
      </c>
      <c r="E1260" s="2">
        <v>1486.650024414062</v>
      </c>
      <c r="F1260" s="2">
        <v>219.75999450683591</v>
      </c>
      <c r="G1260" s="2">
        <v>349.60000610351562</v>
      </c>
      <c r="H1260" s="2">
        <v>252.70884704589841</v>
      </c>
      <c r="I1260" s="2">
        <v>146.19474792480469</v>
      </c>
      <c r="J1260" s="2">
        <v>233.9100036621094</v>
      </c>
      <c r="K1260" s="2">
        <v>2342</v>
      </c>
      <c r="L1260" s="2">
        <v>8406.515625</v>
      </c>
      <c r="M1260" s="2">
        <v>1.514999985694885</v>
      </c>
      <c r="N1260" s="3">
        <v>3325.5400390625</v>
      </c>
      <c r="O1260" s="1">
        <f t="shared" si="251"/>
        <v>4.8158312363888456E-3</v>
      </c>
      <c r="P1260" s="1">
        <f t="shared" si="252"/>
        <v>6.155736959399416E-3</v>
      </c>
      <c r="Q1260" s="1">
        <f t="shared" si="253"/>
        <v>-1.525862769232722E-3</v>
      </c>
      <c r="R1260" s="1">
        <f t="shared" si="254"/>
        <v>4.7112841292862306E-4</v>
      </c>
      <c r="S1260" s="1">
        <f t="shared" si="255"/>
        <v>-7.0486750666766129E-3</v>
      </c>
      <c r="T1260" s="1">
        <f t="shared" si="256"/>
        <v>7.2392656759250329E-2</v>
      </c>
      <c r="U1260" s="1">
        <f t="shared" si="257"/>
        <v>1.0995145656256256E-2</v>
      </c>
      <c r="V1260" s="1">
        <f t="shared" si="258"/>
        <v>-3.0582462142612066E-3</v>
      </c>
      <c r="W1260" s="1">
        <f t="shared" si="259"/>
        <v>-2.9836620196117547E-3</v>
      </c>
      <c r="X1260" s="1">
        <f t="shared" si="260"/>
        <v>-2.8102262547108348E-3</v>
      </c>
      <c r="Y1260" s="1">
        <f t="shared" si="261"/>
        <v>-3.160514587505292E-2</v>
      </c>
      <c r="Z1260" s="1">
        <f t="shared" si="262"/>
        <v>1.3218600367914668E-3</v>
      </c>
      <c r="AA1260" s="24">
        <f t="shared" si="263"/>
        <v>1.1409766124783616E-3</v>
      </c>
    </row>
    <row r="1261" spans="1:27" x14ac:dyDescent="0.2">
      <c r="A1261" s="18">
        <v>43854</v>
      </c>
      <c r="B1261" s="1">
        <v>317.55633544921881</v>
      </c>
      <c r="C1261" s="2">
        <v>164.59043884277341</v>
      </c>
      <c r="D1261" s="2">
        <v>1861.640014648438</v>
      </c>
      <c r="E1261" s="2">
        <v>1466.7099609375</v>
      </c>
      <c r="F1261" s="2">
        <v>217.94000244140619</v>
      </c>
      <c r="G1261" s="2">
        <v>353.16000366210938</v>
      </c>
      <c r="H1261" s="2">
        <v>250.33026123046881</v>
      </c>
      <c r="I1261" s="2">
        <v>142.9656677246094</v>
      </c>
      <c r="J1261" s="2">
        <v>229.05999755859381</v>
      </c>
      <c r="K1261" s="2">
        <v>2329.300048828125</v>
      </c>
      <c r="L1261" s="2">
        <v>8445.4345703125</v>
      </c>
      <c r="M1261" s="2">
        <v>1.4900000095367429</v>
      </c>
      <c r="N1261" s="3">
        <v>3295.469970703125</v>
      </c>
      <c r="O1261" s="1">
        <f t="shared" si="251"/>
        <v>-2.882012832411851E-3</v>
      </c>
      <c r="P1261" s="1">
        <f t="shared" si="252"/>
        <v>-1.007681436070651E-2</v>
      </c>
      <c r="Q1261" s="1">
        <f t="shared" si="253"/>
        <v>-1.2172442635054903E-2</v>
      </c>
      <c r="R1261" s="1">
        <f t="shared" si="254"/>
        <v>-1.341274889792643E-2</v>
      </c>
      <c r="S1261" s="1">
        <f t="shared" si="255"/>
        <v>-8.2817260234919754E-3</v>
      </c>
      <c r="T1261" s="1">
        <f t="shared" si="256"/>
        <v>1.01830592003469E-2</v>
      </c>
      <c r="U1261" s="1">
        <f t="shared" si="257"/>
        <v>-9.4123567229033034E-3</v>
      </c>
      <c r="V1261" s="1">
        <f t="shared" si="258"/>
        <v>-2.2087525345685921E-2</v>
      </c>
      <c r="W1261" s="1">
        <f t="shared" si="259"/>
        <v>-2.0734496291666016E-2</v>
      </c>
      <c r="X1261" s="1">
        <f t="shared" si="260"/>
        <v>-5.4226947787681112E-3</v>
      </c>
      <c r="Y1261" s="1">
        <f t="shared" si="261"/>
        <v>4.6296167221482332E-3</v>
      </c>
      <c r="Z1261" s="1">
        <f t="shared" si="262"/>
        <v>-1.6501634583630298E-2</v>
      </c>
      <c r="AA1261" s="24">
        <f t="shared" si="263"/>
        <v>-9.0421609742074027E-3</v>
      </c>
    </row>
    <row r="1262" spans="1:27" x14ac:dyDescent="0.2">
      <c r="A1262" s="18">
        <v>43857</v>
      </c>
      <c r="B1262" s="1">
        <v>308.218505859375</v>
      </c>
      <c r="C1262" s="2">
        <v>161.83795166015619</v>
      </c>
      <c r="D1262" s="2">
        <v>1828.339965820312</v>
      </c>
      <c r="E1262" s="2">
        <v>1433.900024414062</v>
      </c>
      <c r="F1262" s="2">
        <v>214.8699951171875</v>
      </c>
      <c r="G1262" s="2">
        <v>342.8800048828125</v>
      </c>
      <c r="H1262" s="2">
        <v>240.05641174316409</v>
      </c>
      <c r="I1262" s="2">
        <v>141.12193298339841</v>
      </c>
      <c r="J1262" s="2">
        <v>227.3699951171875</v>
      </c>
      <c r="K1262" s="2">
        <v>2208.60009765625</v>
      </c>
      <c r="L1262" s="2">
        <v>8909.8193359375</v>
      </c>
      <c r="M1262" s="2">
        <v>1.504999995231628</v>
      </c>
      <c r="N1262" s="3">
        <v>3243.6298828125</v>
      </c>
      <c r="O1262" s="1">
        <f t="shared" si="251"/>
        <v>-2.9405269388294242E-2</v>
      </c>
      <c r="P1262" s="1">
        <f t="shared" si="252"/>
        <v>-1.6723250766993547E-2</v>
      </c>
      <c r="Q1262" s="1">
        <f t="shared" si="253"/>
        <v>-1.7887480160558522E-2</v>
      </c>
      <c r="R1262" s="1">
        <f t="shared" si="254"/>
        <v>-2.2369750937306199E-2</v>
      </c>
      <c r="S1262" s="1">
        <f t="shared" si="255"/>
        <v>-1.4086479259557083E-2</v>
      </c>
      <c r="T1262" s="1">
        <f t="shared" si="256"/>
        <v>-2.9108615564327645E-2</v>
      </c>
      <c r="U1262" s="1">
        <f t="shared" si="257"/>
        <v>-4.1041180705859603E-2</v>
      </c>
      <c r="V1262" s="1">
        <f t="shared" si="258"/>
        <v>-1.289634616866564E-2</v>
      </c>
      <c r="W1262" s="1">
        <f t="shared" si="259"/>
        <v>-7.3779903056796492E-3</v>
      </c>
      <c r="X1262" s="1">
        <f t="shared" si="260"/>
        <v>-5.1818120740863449E-2</v>
      </c>
      <c r="Y1262" s="1">
        <f t="shared" si="261"/>
        <v>5.4986485509864957E-2</v>
      </c>
      <c r="Z1262" s="1">
        <f t="shared" si="262"/>
        <v>1.0067104428777007E-2</v>
      </c>
      <c r="AA1262" s="24">
        <f t="shared" si="263"/>
        <v>-1.5730711659182384E-2</v>
      </c>
    </row>
    <row r="1263" spans="1:27" x14ac:dyDescent="0.2">
      <c r="A1263" s="18">
        <v>43858</v>
      </c>
      <c r="B1263" s="1">
        <v>316.93780517578119</v>
      </c>
      <c r="C1263" s="2">
        <v>165.0093078613281</v>
      </c>
      <c r="D1263" s="2">
        <v>1853.25</v>
      </c>
      <c r="E1263" s="2">
        <v>1452.56005859375</v>
      </c>
      <c r="F1263" s="2">
        <v>217.78999328613281</v>
      </c>
      <c r="G1263" s="2">
        <v>348.51998901367188</v>
      </c>
      <c r="H1263" s="2">
        <v>247.82177734375</v>
      </c>
      <c r="I1263" s="2">
        <v>145.0087585449219</v>
      </c>
      <c r="J1263" s="2">
        <v>231.9700012207031</v>
      </c>
      <c r="K1263" s="2">
        <v>2230.10009765625</v>
      </c>
      <c r="L1263" s="2">
        <v>9358.58984375</v>
      </c>
      <c r="M1263" s="2">
        <v>1.529999971389771</v>
      </c>
      <c r="N1263" s="3">
        <v>3276.239990234375</v>
      </c>
      <c r="O1263" s="1">
        <f t="shared" si="251"/>
        <v>2.8289343925326671E-2</v>
      </c>
      <c r="P1263" s="1">
        <f t="shared" si="252"/>
        <v>1.9595874568602012E-2</v>
      </c>
      <c r="Q1263" s="1">
        <f t="shared" si="253"/>
        <v>1.3624399534750475E-2</v>
      </c>
      <c r="R1263" s="1">
        <f t="shared" si="254"/>
        <v>1.3013483410262872E-2</v>
      </c>
      <c r="S1263" s="1">
        <f t="shared" si="255"/>
        <v>1.3589604110861409E-2</v>
      </c>
      <c r="T1263" s="1">
        <f t="shared" si="256"/>
        <v>1.6448856890290076E-2</v>
      </c>
      <c r="U1263" s="1">
        <f t="shared" si="257"/>
        <v>3.2348086619298666E-2</v>
      </c>
      <c r="V1263" s="1">
        <f t="shared" si="258"/>
        <v>2.75423208806298E-2</v>
      </c>
      <c r="W1263" s="1">
        <f t="shared" si="259"/>
        <v>2.0231368264509664E-2</v>
      </c>
      <c r="X1263" s="1">
        <f t="shared" si="260"/>
        <v>9.7346731184226876E-3</v>
      </c>
      <c r="Y1263" s="1">
        <f t="shared" si="261"/>
        <v>5.0368081651487318E-2</v>
      </c>
      <c r="Z1263" s="1">
        <f t="shared" si="262"/>
        <v>1.661127989192801E-2</v>
      </c>
      <c r="AA1263" s="24">
        <f t="shared" si="263"/>
        <v>1.0053584595046017E-2</v>
      </c>
    </row>
    <row r="1264" spans="1:27" x14ac:dyDescent="0.2">
      <c r="A1264" s="18">
        <v>43859</v>
      </c>
      <c r="B1264" s="1">
        <v>323.57205200195312</v>
      </c>
      <c r="C1264" s="2">
        <v>167.58226013183591</v>
      </c>
      <c r="D1264" s="2">
        <v>1858</v>
      </c>
      <c r="E1264" s="2">
        <v>1458.630004882812</v>
      </c>
      <c r="F1264" s="2">
        <v>223.22999572753909</v>
      </c>
      <c r="G1264" s="2">
        <v>343.16000366210938</v>
      </c>
      <c r="H1264" s="2">
        <v>245.3932189941406</v>
      </c>
      <c r="I1264" s="2">
        <v>144.7496337890625</v>
      </c>
      <c r="J1264" s="2">
        <v>232.4100036621094</v>
      </c>
      <c r="K1264" s="2">
        <v>2247.199951171875</v>
      </c>
      <c r="L1264" s="2">
        <v>9316.6298828125</v>
      </c>
      <c r="M1264" s="2">
        <v>1.5199999809265139</v>
      </c>
      <c r="N1264" s="3">
        <v>3273.39990234375</v>
      </c>
      <c r="O1264" s="1">
        <f t="shared" si="251"/>
        <v>2.0932330311596692E-2</v>
      </c>
      <c r="P1264" s="1">
        <f t="shared" si="252"/>
        <v>1.5592770516134058E-2</v>
      </c>
      <c r="Q1264" s="1">
        <f t="shared" si="253"/>
        <v>2.5630648860111016E-3</v>
      </c>
      <c r="R1264" s="1">
        <f t="shared" si="254"/>
        <v>4.1787919564155729E-3</v>
      </c>
      <c r="S1264" s="1">
        <f t="shared" si="255"/>
        <v>2.4978201979459991E-2</v>
      </c>
      <c r="T1264" s="1">
        <f t="shared" si="256"/>
        <v>-1.5379276714461931E-2</v>
      </c>
      <c r="U1264" s="1">
        <f t="shared" si="257"/>
        <v>-9.799616384159715E-3</v>
      </c>
      <c r="V1264" s="1">
        <f t="shared" si="258"/>
        <v>-1.7869593427290997E-3</v>
      </c>
      <c r="W1264" s="1">
        <f t="shared" si="259"/>
        <v>1.8968075142944407E-3</v>
      </c>
      <c r="X1264" s="1">
        <f t="shared" si="260"/>
        <v>7.6677515657688211E-3</v>
      </c>
      <c r="Y1264" s="1">
        <f t="shared" si="261"/>
        <v>-4.4835772950903019E-3</v>
      </c>
      <c r="Z1264" s="1">
        <f t="shared" si="262"/>
        <v>-6.5359416014717509E-3</v>
      </c>
      <c r="AA1264" s="24">
        <f t="shared" si="263"/>
        <v>-8.6687419086839412E-4</v>
      </c>
    </row>
    <row r="1265" spans="1:27" x14ac:dyDescent="0.2">
      <c r="A1265" s="18">
        <v>43860</v>
      </c>
      <c r="B1265" s="1">
        <v>323.10317993164062</v>
      </c>
      <c r="C1265" s="2">
        <v>172.3093566894531</v>
      </c>
      <c r="D1265" s="2">
        <v>1870.680053710938</v>
      </c>
      <c r="E1265" s="2">
        <v>1455.839965820312</v>
      </c>
      <c r="F1265" s="2">
        <v>209.5299987792969</v>
      </c>
      <c r="G1265" s="2">
        <v>347.739990234375</v>
      </c>
      <c r="H1265" s="2">
        <v>245.6630554199219</v>
      </c>
      <c r="I1265" s="2">
        <v>142.9656677246094</v>
      </c>
      <c r="J1265" s="2">
        <v>230.30999755859381</v>
      </c>
      <c r="K1265" s="2">
        <v>2237.60009765625</v>
      </c>
      <c r="L1265" s="2">
        <v>9508.9931640625</v>
      </c>
      <c r="M1265" s="2">
        <v>1.5279999971389771</v>
      </c>
      <c r="N1265" s="3">
        <v>3283.659912109375</v>
      </c>
      <c r="O1265" s="1">
        <f t="shared" si="251"/>
        <v>-1.4490499640237298E-3</v>
      </c>
      <c r="P1265" s="1">
        <f t="shared" si="252"/>
        <v>2.8207619075541812E-2</v>
      </c>
      <c r="Q1265" s="1">
        <f t="shared" si="253"/>
        <v>6.8245714267696211E-3</v>
      </c>
      <c r="R1265" s="1">
        <f t="shared" si="254"/>
        <v>-1.91278052224364E-3</v>
      </c>
      <c r="S1265" s="1">
        <f t="shared" si="255"/>
        <v>-6.1371666937464653E-2</v>
      </c>
      <c r="T1265" s="1">
        <f t="shared" si="256"/>
        <v>1.3346504614142773E-2</v>
      </c>
      <c r="U1265" s="1">
        <f t="shared" si="257"/>
        <v>1.099608322052914E-3</v>
      </c>
      <c r="V1265" s="1">
        <f t="shared" si="258"/>
        <v>-1.2324494492696236E-2</v>
      </c>
      <c r="W1265" s="1">
        <f t="shared" si="259"/>
        <v>-9.0357818958977099E-3</v>
      </c>
      <c r="X1265" s="1">
        <f t="shared" si="260"/>
        <v>-4.2719178196042318E-3</v>
      </c>
      <c r="Y1265" s="1">
        <f t="shared" si="261"/>
        <v>2.064730312029206E-2</v>
      </c>
      <c r="Z1265" s="1">
        <f t="shared" si="262"/>
        <v>5.2631686268751476E-3</v>
      </c>
      <c r="AA1265" s="24">
        <f t="shared" si="263"/>
        <v>3.134358792605374E-3</v>
      </c>
    </row>
    <row r="1266" spans="1:27" x14ac:dyDescent="0.2">
      <c r="A1266" s="18">
        <v>43861</v>
      </c>
      <c r="B1266" s="1">
        <v>308.77719116210938</v>
      </c>
      <c r="C1266" s="2">
        <v>169.76629638671881</v>
      </c>
      <c r="D1266" s="2">
        <v>2008.719970703125</v>
      </c>
      <c r="E1266" s="2">
        <v>1434.22998046875</v>
      </c>
      <c r="F1266" s="2">
        <v>201.9100036621094</v>
      </c>
      <c r="G1266" s="2">
        <v>345.08999633789062</v>
      </c>
      <c r="H1266" s="2">
        <v>236.2886657714844</v>
      </c>
      <c r="I1266" s="2">
        <v>138.33137512207031</v>
      </c>
      <c r="J1266" s="2">
        <v>227.05000305175781</v>
      </c>
      <c r="K1266" s="2">
        <v>2246.60009765625</v>
      </c>
      <c r="L1266" s="2">
        <v>9350.529296875</v>
      </c>
      <c r="M1266" s="2">
        <v>1.5099999904632571</v>
      </c>
      <c r="N1266" s="3">
        <v>3225.52001953125</v>
      </c>
      <c r="O1266" s="1">
        <f t="shared" si="251"/>
        <v>-4.4338742727825231E-2</v>
      </c>
      <c r="P1266" s="1">
        <f t="shared" si="252"/>
        <v>-1.4758689554610571E-2</v>
      </c>
      <c r="Q1266" s="1">
        <f t="shared" si="253"/>
        <v>7.379130210874485E-2</v>
      </c>
      <c r="R1266" s="1">
        <f t="shared" si="254"/>
        <v>-1.4843654425564345E-2</v>
      </c>
      <c r="S1266" s="1">
        <f t="shared" si="255"/>
        <v>-3.6367084243692616E-2</v>
      </c>
      <c r="T1266" s="1">
        <f t="shared" si="256"/>
        <v>-7.6206187694958238E-3</v>
      </c>
      <c r="U1266" s="1">
        <f t="shared" si="257"/>
        <v>-3.8159541866860991E-2</v>
      </c>
      <c r="V1266" s="1">
        <f t="shared" si="258"/>
        <v>-3.2415423061332382E-2</v>
      </c>
      <c r="W1266" s="1">
        <f t="shared" si="259"/>
        <v>-1.4154811086768415E-2</v>
      </c>
      <c r="X1266" s="1">
        <f t="shared" si="260"/>
        <v>4.0221664315382988E-3</v>
      </c>
      <c r="Y1266" s="1">
        <f t="shared" si="261"/>
        <v>-1.6664631518128026E-2</v>
      </c>
      <c r="Z1266" s="1">
        <f t="shared" si="262"/>
        <v>-1.1780109103025627E-2</v>
      </c>
      <c r="AA1266" s="24">
        <f t="shared" si="263"/>
        <v>-1.770582037552626E-2</v>
      </c>
    </row>
    <row r="1267" spans="1:27" x14ac:dyDescent="0.2">
      <c r="A1267" s="18">
        <v>43864</v>
      </c>
      <c r="B1267" s="1">
        <v>307.92919921875</v>
      </c>
      <c r="C1267" s="2">
        <v>173.9049987792969</v>
      </c>
      <c r="D1267" s="2">
        <v>2004.199951171875</v>
      </c>
      <c r="E1267" s="2">
        <v>1485.93994140625</v>
      </c>
      <c r="F1267" s="2">
        <v>204.19000244140619</v>
      </c>
      <c r="G1267" s="2">
        <v>358</v>
      </c>
      <c r="H1267" s="2">
        <v>240.18634033203119</v>
      </c>
      <c r="I1267" s="2">
        <v>141.3212585449219</v>
      </c>
      <c r="J1267" s="2">
        <v>230.50999450683591</v>
      </c>
      <c r="K1267" s="2">
        <v>2255.39990234375</v>
      </c>
      <c r="L1267" s="2">
        <v>9293.521484375</v>
      </c>
      <c r="M1267" s="2">
        <v>1.51800000667572</v>
      </c>
      <c r="N1267" s="3">
        <v>3248.919921875</v>
      </c>
      <c r="O1267" s="1">
        <f t="shared" si="251"/>
        <v>-2.7462907482508347E-3</v>
      </c>
      <c r="P1267" s="1">
        <f t="shared" si="252"/>
        <v>2.4378822420384028E-2</v>
      </c>
      <c r="Q1267" s="1">
        <f t="shared" si="253"/>
        <v>-2.2501989312466719E-3</v>
      </c>
      <c r="R1267" s="1">
        <f t="shared" si="254"/>
        <v>3.6054162611075524E-2</v>
      </c>
      <c r="S1267" s="1">
        <f t="shared" si="255"/>
        <v>1.1292153622622481E-2</v>
      </c>
      <c r="T1267" s="1">
        <f t="shared" si="256"/>
        <v>3.7410541595267466E-2</v>
      </c>
      <c r="U1267" s="1">
        <f t="shared" si="257"/>
        <v>1.649539366529007E-2</v>
      </c>
      <c r="V1267" s="1">
        <f t="shared" si="258"/>
        <v>2.1613921066086172E-2</v>
      </c>
      <c r="W1267" s="1">
        <f t="shared" si="259"/>
        <v>1.523889631610964E-2</v>
      </c>
      <c r="X1267" s="1">
        <f t="shared" si="260"/>
        <v>3.9169430717467257E-3</v>
      </c>
      <c r="Y1267" s="1">
        <f t="shared" si="261"/>
        <v>-6.0967471134550921E-3</v>
      </c>
      <c r="Z1267" s="1">
        <f t="shared" si="262"/>
        <v>5.2980240152242786E-3</v>
      </c>
      <c r="AA1267" s="24">
        <f t="shared" si="263"/>
        <v>7.2546138923517134E-3</v>
      </c>
    </row>
    <row r="1268" spans="1:27" x14ac:dyDescent="0.2">
      <c r="A1268" s="18">
        <v>43865</v>
      </c>
      <c r="B1268" s="1">
        <v>318.09506225585938</v>
      </c>
      <c r="C1268" s="2">
        <v>179.6293640136719</v>
      </c>
      <c r="D1268" s="2">
        <v>2049.669921875</v>
      </c>
      <c r="E1268" s="2">
        <v>1447.069946289062</v>
      </c>
      <c r="F1268" s="2">
        <v>209.83000183105469</v>
      </c>
      <c r="G1268" s="2">
        <v>369.010009765625</v>
      </c>
      <c r="H1268" s="2">
        <v>246.9822692871094</v>
      </c>
      <c r="I1268" s="2">
        <v>143.882568359375</v>
      </c>
      <c r="J1268" s="2">
        <v>239.6600036621094</v>
      </c>
      <c r="K1268" s="2">
        <v>2357.5</v>
      </c>
      <c r="L1268" s="2">
        <v>9180.962890625</v>
      </c>
      <c r="M1268" s="2">
        <v>1.5379999876022341</v>
      </c>
      <c r="N1268" s="3">
        <v>3297.590087890625</v>
      </c>
      <c r="O1268" s="1">
        <f t="shared" si="251"/>
        <v>3.3013637754721881E-2</v>
      </c>
      <c r="P1268" s="1">
        <f t="shared" si="252"/>
        <v>3.2916622722500399E-2</v>
      </c>
      <c r="Q1268" s="1">
        <f t="shared" si="253"/>
        <v>2.2687342486231721E-2</v>
      </c>
      <c r="R1268" s="1">
        <f t="shared" si="254"/>
        <v>-2.6158523661731881E-2</v>
      </c>
      <c r="S1268" s="1">
        <f t="shared" si="255"/>
        <v>2.7621329752747892E-2</v>
      </c>
      <c r="T1268" s="1">
        <f t="shared" si="256"/>
        <v>3.0754217222416225E-2</v>
      </c>
      <c r="U1268" s="1">
        <f t="shared" si="257"/>
        <v>2.8294402361448201E-2</v>
      </c>
      <c r="V1268" s="1">
        <f t="shared" si="258"/>
        <v>1.8124023525016408E-2</v>
      </c>
      <c r="W1268" s="1">
        <f t="shared" si="259"/>
        <v>3.9694630919797858E-2</v>
      </c>
      <c r="X1268" s="1">
        <f t="shared" si="260"/>
        <v>4.5269177120274895E-2</v>
      </c>
      <c r="Y1268" s="1">
        <f t="shared" si="261"/>
        <v>-1.2111511652417528E-2</v>
      </c>
      <c r="Z1268" s="1">
        <f t="shared" si="262"/>
        <v>1.3175217943715456E-2</v>
      </c>
      <c r="AA1268" s="24">
        <f t="shared" si="263"/>
        <v>1.4980414164082134E-2</v>
      </c>
    </row>
    <row r="1269" spans="1:27" x14ac:dyDescent="0.2">
      <c r="A1269" s="18">
        <v>43866</v>
      </c>
      <c r="B1269" s="1">
        <v>320.68893432617188</v>
      </c>
      <c r="C1269" s="2">
        <v>179.40995788574219</v>
      </c>
      <c r="D1269" s="2">
        <v>2039.869995117188</v>
      </c>
      <c r="E1269" s="2">
        <v>1448.22998046875</v>
      </c>
      <c r="F1269" s="2">
        <v>210.11000061035159</v>
      </c>
      <c r="G1269" s="2">
        <v>369.67001342773438</v>
      </c>
      <c r="H1269" s="2">
        <v>250.61009216308591</v>
      </c>
      <c r="I1269" s="2">
        <v>150.53004455566409</v>
      </c>
      <c r="J1269" s="2">
        <v>240.75999450683591</v>
      </c>
      <c r="K1269" s="2">
        <v>2348.60009765625</v>
      </c>
      <c r="L1269" s="2">
        <v>9613.423828125</v>
      </c>
      <c r="M1269" s="2">
        <v>1.5199999809265139</v>
      </c>
      <c r="N1269" s="3">
        <v>3334.68994140625</v>
      </c>
      <c r="O1269" s="1">
        <f t="shared" si="251"/>
        <v>8.1543927526486204E-3</v>
      </c>
      <c r="P1269" s="1">
        <f t="shared" si="252"/>
        <v>-1.2214379822277355E-3</v>
      </c>
      <c r="Q1269" s="1">
        <f t="shared" si="253"/>
        <v>-4.781221919306522E-3</v>
      </c>
      <c r="R1269" s="1">
        <f t="shared" si="254"/>
        <v>8.0164347456923579E-4</v>
      </c>
      <c r="S1269" s="1">
        <f t="shared" si="255"/>
        <v>1.3344077436663326E-3</v>
      </c>
      <c r="T1269" s="1">
        <f t="shared" si="256"/>
        <v>1.7885792922760491E-3</v>
      </c>
      <c r="U1269" s="1">
        <f t="shared" si="257"/>
        <v>1.4688596418066302E-2</v>
      </c>
      <c r="V1269" s="1">
        <f t="shared" si="258"/>
        <v>4.6200705701094469E-2</v>
      </c>
      <c r="W1269" s="1">
        <f t="shared" si="259"/>
        <v>4.5897973292088334E-3</v>
      </c>
      <c r="X1269" s="1">
        <f t="shared" si="260"/>
        <v>-3.7751441542948072E-3</v>
      </c>
      <c r="Y1269" s="1">
        <f t="shared" si="261"/>
        <v>4.7104093835473426E-2</v>
      </c>
      <c r="Z1269" s="1">
        <f t="shared" si="262"/>
        <v>-1.170351548817794E-2</v>
      </c>
      <c r="AA1269" s="24">
        <f t="shared" si="263"/>
        <v>1.125059589785371E-2</v>
      </c>
    </row>
    <row r="1270" spans="1:27" x14ac:dyDescent="0.2">
      <c r="A1270" s="18">
        <v>43867</v>
      </c>
      <c r="B1270" s="1">
        <v>324.44000244140619</v>
      </c>
      <c r="C1270" s="2">
        <v>183.12980651855469</v>
      </c>
      <c r="D1270" s="2">
        <v>2050.22998046875</v>
      </c>
      <c r="E1270" s="2">
        <v>1476.22998046875</v>
      </c>
      <c r="F1270" s="2">
        <v>210.8500061035156</v>
      </c>
      <c r="G1270" s="2">
        <v>366.95001220703119</v>
      </c>
      <c r="H1270" s="2">
        <v>254.0980224609375</v>
      </c>
      <c r="I1270" s="2">
        <v>148.75605773925781</v>
      </c>
      <c r="J1270" s="2">
        <v>239.1199951171875</v>
      </c>
      <c r="K1270" s="2">
        <v>2259.10009765625</v>
      </c>
      <c r="L1270" s="2">
        <v>9729.8017578125</v>
      </c>
      <c r="M1270" s="2">
        <v>1.529999971389771</v>
      </c>
      <c r="N1270" s="3">
        <v>3345.780029296875</v>
      </c>
      <c r="O1270" s="1">
        <f t="shared" si="251"/>
        <v>1.1696905361315402E-2</v>
      </c>
      <c r="P1270" s="1">
        <f t="shared" si="252"/>
        <v>2.0733791349427211E-2</v>
      </c>
      <c r="Q1270" s="1">
        <f t="shared" si="253"/>
        <v>5.0787478497946736E-3</v>
      </c>
      <c r="R1270" s="1">
        <f t="shared" si="254"/>
        <v>1.9333945835686484E-2</v>
      </c>
      <c r="S1270" s="1">
        <f t="shared" si="255"/>
        <v>3.5219908191630456E-3</v>
      </c>
      <c r="T1270" s="1">
        <f t="shared" si="256"/>
        <v>-7.3579168499013914E-3</v>
      </c>
      <c r="U1270" s="1">
        <f t="shared" si="257"/>
        <v>1.3917756734161291E-2</v>
      </c>
      <c r="V1270" s="1">
        <f t="shared" si="258"/>
        <v>-1.1784935171199495E-2</v>
      </c>
      <c r="W1270" s="1">
        <f t="shared" si="259"/>
        <v>-6.8117603716004727E-3</v>
      </c>
      <c r="X1270" s="1">
        <f t="shared" si="260"/>
        <v>-3.8107807322887877E-2</v>
      </c>
      <c r="Y1270" s="1">
        <f t="shared" si="261"/>
        <v>1.2105773319493585E-2</v>
      </c>
      <c r="Z1270" s="1">
        <f t="shared" si="262"/>
        <v>6.5789411768029105E-3</v>
      </c>
      <c r="AA1270" s="24">
        <f t="shared" si="263"/>
        <v>3.3256728767856458E-3</v>
      </c>
    </row>
    <row r="1271" spans="1:27" x14ac:dyDescent="0.2">
      <c r="A1271" s="18">
        <v>43868</v>
      </c>
      <c r="B1271" s="1">
        <v>320.02999877929688</v>
      </c>
      <c r="C1271" s="2">
        <v>183.38909912109381</v>
      </c>
      <c r="D1271" s="2">
        <v>2079.280029296875</v>
      </c>
      <c r="E1271" s="2">
        <v>1479.22998046875</v>
      </c>
      <c r="F1271" s="2">
        <v>212.33000183105469</v>
      </c>
      <c r="G1271" s="2">
        <v>366.76998901367188</v>
      </c>
      <c r="H1271" s="2">
        <v>251.4396057128906</v>
      </c>
      <c r="I1271" s="2">
        <v>145.43730163574219</v>
      </c>
      <c r="J1271" s="2">
        <v>240.05999755859381</v>
      </c>
      <c r="K1271" s="2">
        <v>2232.10009765625</v>
      </c>
      <c r="L1271" s="2">
        <v>9795.943359375</v>
      </c>
      <c r="M1271" s="2">
        <v>1.51800000667572</v>
      </c>
      <c r="N1271" s="3">
        <v>3327.7099609375</v>
      </c>
      <c r="O1271" s="1">
        <f t="shared" si="251"/>
        <v>-1.3592663139329608E-2</v>
      </c>
      <c r="P1271" s="1">
        <f t="shared" si="252"/>
        <v>1.4158951372715833E-3</v>
      </c>
      <c r="Q1271" s="1">
        <f t="shared" si="253"/>
        <v>1.416916594960882E-2</v>
      </c>
      <c r="R1271" s="1">
        <f t="shared" si="254"/>
        <v>2.0322036807891575E-3</v>
      </c>
      <c r="S1271" s="1">
        <f t="shared" si="255"/>
        <v>7.0191875015288563E-3</v>
      </c>
      <c r="T1271" s="1">
        <f t="shared" si="256"/>
        <v>-4.9059323442057767E-4</v>
      </c>
      <c r="U1271" s="1">
        <f t="shared" si="257"/>
        <v>-1.0462170158980988E-2</v>
      </c>
      <c r="V1271" s="1">
        <f t="shared" si="258"/>
        <v>-2.2310056840393E-2</v>
      </c>
      <c r="W1271" s="1">
        <f t="shared" si="259"/>
        <v>3.931090919208291E-3</v>
      </c>
      <c r="X1271" s="1">
        <f t="shared" si="260"/>
        <v>-1.1951661649703627E-2</v>
      </c>
      <c r="Y1271" s="1">
        <f t="shared" si="261"/>
        <v>6.7978365036462929E-3</v>
      </c>
      <c r="Z1271" s="1">
        <f t="shared" si="262"/>
        <v>-7.8431143388524305E-3</v>
      </c>
      <c r="AA1271" s="24">
        <f t="shared" si="263"/>
        <v>-5.4008536727301326E-3</v>
      </c>
    </row>
    <row r="1272" spans="1:27" x14ac:dyDescent="0.2">
      <c r="A1272" s="18">
        <v>43871</v>
      </c>
      <c r="B1272" s="1">
        <v>321.54998779296881</v>
      </c>
      <c r="C1272" s="2">
        <v>188.18598937988281</v>
      </c>
      <c r="D1272" s="2">
        <v>2133.909912109375</v>
      </c>
      <c r="E1272" s="2">
        <v>1508.680053710938</v>
      </c>
      <c r="F1272" s="2">
        <v>213.05999755859381</v>
      </c>
      <c r="G1272" s="2">
        <v>371.07000732421881</v>
      </c>
      <c r="H1272" s="2">
        <v>262.81280517578119</v>
      </c>
      <c r="I1272" s="2">
        <v>146.18476867675781</v>
      </c>
      <c r="J1272" s="2">
        <v>244.75</v>
      </c>
      <c r="K1272" s="2">
        <v>2271.699951171875</v>
      </c>
      <c r="L1272" s="2">
        <v>9856.611328125</v>
      </c>
      <c r="M1272" s="2">
        <v>1.5199999809265139</v>
      </c>
      <c r="N1272" s="3">
        <v>3352.090087890625</v>
      </c>
      <c r="O1272" s="1">
        <f t="shared" si="251"/>
        <v>4.7495204183034545E-3</v>
      </c>
      <c r="P1272" s="1">
        <f t="shared" si="252"/>
        <v>2.6156899629140806E-2</v>
      </c>
      <c r="Q1272" s="1">
        <f t="shared" si="253"/>
        <v>2.6273461026302236E-2</v>
      </c>
      <c r="R1272" s="1">
        <f t="shared" si="254"/>
        <v>1.9909056489549881E-2</v>
      </c>
      <c r="S1272" s="1">
        <f t="shared" si="255"/>
        <v>3.4380244018457073E-3</v>
      </c>
      <c r="T1272" s="1">
        <f t="shared" si="256"/>
        <v>1.1724018974700323E-2</v>
      </c>
      <c r="U1272" s="1">
        <f t="shared" si="257"/>
        <v>4.5232330963313805E-2</v>
      </c>
      <c r="V1272" s="1">
        <f t="shared" si="258"/>
        <v>5.1394451946564779E-3</v>
      </c>
      <c r="W1272" s="1">
        <f t="shared" si="259"/>
        <v>1.9536792839720984E-2</v>
      </c>
      <c r="X1272" s="1">
        <f t="shared" si="260"/>
        <v>1.774107422745308E-2</v>
      </c>
      <c r="Y1272" s="1">
        <f t="shared" si="261"/>
        <v>6.1931726761097483E-3</v>
      </c>
      <c r="Z1272" s="1">
        <f t="shared" si="262"/>
        <v>1.3175060882730794E-3</v>
      </c>
      <c r="AA1272" s="24">
        <f t="shared" si="263"/>
        <v>7.3263978048905276E-3</v>
      </c>
    </row>
    <row r="1273" spans="1:27" x14ac:dyDescent="0.2">
      <c r="A1273" s="18">
        <v>43872</v>
      </c>
      <c r="B1273" s="1">
        <v>319.6099853515625</v>
      </c>
      <c r="C1273" s="2">
        <v>183.93760681152341</v>
      </c>
      <c r="D1273" s="2">
        <v>2150.800048828125</v>
      </c>
      <c r="E1273" s="2">
        <v>1508.7900390625</v>
      </c>
      <c r="F1273" s="2">
        <v>207.19000244140619</v>
      </c>
      <c r="G1273" s="2">
        <v>373.69000244140619</v>
      </c>
      <c r="H1273" s="2">
        <v>267.72988891601562</v>
      </c>
      <c r="I1273" s="2">
        <v>149.0550537109375</v>
      </c>
      <c r="J1273" s="2">
        <v>247.80999755859381</v>
      </c>
      <c r="K1273" s="2">
        <v>2287.60009765625</v>
      </c>
      <c r="L1273" s="2">
        <v>10208.236328125</v>
      </c>
      <c r="M1273" s="2">
        <v>1.5379999876022341</v>
      </c>
      <c r="N1273" s="3">
        <v>3357.75</v>
      </c>
      <c r="O1273" s="1">
        <f t="shared" si="251"/>
        <v>-6.0332841394955539E-3</v>
      </c>
      <c r="P1273" s="1">
        <f t="shared" si="252"/>
        <v>-2.2575445612921685E-2</v>
      </c>
      <c r="Q1273" s="1">
        <f t="shared" si="253"/>
        <v>7.9151123591969519E-3</v>
      </c>
      <c r="R1273" s="1">
        <f t="shared" si="254"/>
        <v>7.2901707218520073E-5</v>
      </c>
      <c r="S1273" s="1">
        <f t="shared" si="255"/>
        <v>-2.7550902020325507E-2</v>
      </c>
      <c r="T1273" s="1">
        <f t="shared" si="256"/>
        <v>7.0606491106088853E-3</v>
      </c>
      <c r="U1273" s="1">
        <f t="shared" si="257"/>
        <v>1.870945267277091E-2</v>
      </c>
      <c r="V1273" s="1">
        <f t="shared" si="258"/>
        <v>1.9634638137482341E-2</v>
      </c>
      <c r="W1273" s="1">
        <f t="shared" si="259"/>
        <v>1.2502543651047304E-2</v>
      </c>
      <c r="X1273" s="1">
        <f t="shared" si="260"/>
        <v>6.9992282546702533E-3</v>
      </c>
      <c r="Y1273" s="1">
        <f t="shared" si="261"/>
        <v>3.5674025108068053E-2</v>
      </c>
      <c r="Z1273" s="1">
        <f t="shared" si="262"/>
        <v>1.1842109803678058E-2</v>
      </c>
      <c r="AA1273" s="24">
        <f t="shared" si="263"/>
        <v>1.6884725532351208E-3</v>
      </c>
    </row>
    <row r="1274" spans="1:27" x14ac:dyDescent="0.2">
      <c r="A1274" s="18">
        <v>43873</v>
      </c>
      <c r="B1274" s="1">
        <v>327.20001220703119</v>
      </c>
      <c r="C1274" s="2">
        <v>184.20686340332031</v>
      </c>
      <c r="D1274" s="2">
        <v>2160</v>
      </c>
      <c r="E1274" s="2">
        <v>1518.27001953125</v>
      </c>
      <c r="F1274" s="2">
        <v>210.75999450683591</v>
      </c>
      <c r="G1274" s="2">
        <v>380.010009765625</v>
      </c>
      <c r="H1274" s="2">
        <v>272.37710571289062</v>
      </c>
      <c r="I1274" s="2">
        <v>150.0516662597656</v>
      </c>
      <c r="J1274" s="2">
        <v>242.21000671386719</v>
      </c>
      <c r="K1274" s="2">
        <v>2344.39990234375</v>
      </c>
      <c r="L1274" s="2">
        <v>10326.0546875</v>
      </c>
      <c r="M1274" s="2">
        <v>1.5349999666213989</v>
      </c>
      <c r="N1274" s="3">
        <v>3379.449951171875</v>
      </c>
      <c r="O1274" s="1">
        <f t="shared" si="251"/>
        <v>2.3747777614394172E-2</v>
      </c>
      <c r="P1274" s="1">
        <f t="shared" si="252"/>
        <v>1.4638474233972243E-3</v>
      </c>
      <c r="Q1274" s="1">
        <f t="shared" si="253"/>
        <v>4.2774553482494149E-3</v>
      </c>
      <c r="R1274" s="1">
        <f t="shared" si="254"/>
        <v>6.2831674542604965E-3</v>
      </c>
      <c r="S1274" s="1">
        <f t="shared" si="255"/>
        <v>1.7230522821386263E-2</v>
      </c>
      <c r="T1274" s="1">
        <f t="shared" si="256"/>
        <v>1.6912433522247472E-2</v>
      </c>
      <c r="U1274" s="1">
        <f t="shared" si="257"/>
        <v>1.7357855769076336E-2</v>
      </c>
      <c r="V1274" s="1">
        <f t="shared" si="258"/>
        <v>6.686204352123637E-3</v>
      </c>
      <c r="W1274" s="1">
        <f t="shared" si="259"/>
        <v>-2.2597921390974274E-2</v>
      </c>
      <c r="X1274" s="1">
        <f t="shared" si="260"/>
        <v>2.4829429210854626E-2</v>
      </c>
      <c r="Y1274" s="1">
        <f t="shared" si="261"/>
        <v>1.1541499979814906E-2</v>
      </c>
      <c r="Z1274" s="1">
        <f t="shared" si="262"/>
        <v>-1.9505988329117097E-3</v>
      </c>
      <c r="AA1274" s="24">
        <f t="shared" si="263"/>
        <v>6.4626464661976524E-3</v>
      </c>
    </row>
    <row r="1275" spans="1:27" x14ac:dyDescent="0.2">
      <c r="A1275" s="18">
        <v>43874</v>
      </c>
      <c r="B1275" s="1">
        <v>324.8699951171875</v>
      </c>
      <c r="C1275" s="2">
        <v>183.2095947265625</v>
      </c>
      <c r="D1275" s="2">
        <v>2149.8701171875</v>
      </c>
      <c r="E1275" s="2">
        <v>1514.660034179688</v>
      </c>
      <c r="F1275" s="2">
        <v>213.13999938964841</v>
      </c>
      <c r="G1275" s="2">
        <v>381.39999389648438</v>
      </c>
      <c r="H1275" s="2">
        <v>270.61813354492188</v>
      </c>
      <c r="I1275" s="2">
        <v>150.37059020996091</v>
      </c>
      <c r="J1275" s="2">
        <v>240.0899963378906</v>
      </c>
      <c r="K1275" s="2">
        <v>2372.89990234375</v>
      </c>
      <c r="L1275" s="2">
        <v>10214.3798828125</v>
      </c>
      <c r="M1275" s="2">
        <v>1.544999957084656</v>
      </c>
      <c r="N1275" s="3">
        <v>3373.93994140625</v>
      </c>
      <c r="O1275" s="1">
        <f t="shared" si="251"/>
        <v>-7.1210788597690922E-3</v>
      </c>
      <c r="P1275" s="1">
        <f t="shared" si="252"/>
        <v>-5.4138518963557924E-3</v>
      </c>
      <c r="Q1275" s="1">
        <f t="shared" si="253"/>
        <v>-4.6897605613426263E-3</v>
      </c>
      <c r="R1275" s="1">
        <f t="shared" si="254"/>
        <v>-2.3776965263903049E-3</v>
      </c>
      <c r="S1275" s="1">
        <f t="shared" si="255"/>
        <v>1.1292488825412672E-2</v>
      </c>
      <c r="T1275" s="1">
        <f t="shared" si="256"/>
        <v>3.6577566251916327E-3</v>
      </c>
      <c r="U1275" s="1">
        <f t="shared" si="257"/>
        <v>-6.4578561526491551E-3</v>
      </c>
      <c r="V1275" s="1">
        <f t="shared" si="258"/>
        <v>2.1254275820117297E-3</v>
      </c>
      <c r="W1275" s="1">
        <f t="shared" si="259"/>
        <v>-8.7527778259014477E-3</v>
      </c>
      <c r="X1275" s="1">
        <f t="shared" si="260"/>
        <v>1.2156629068064584E-2</v>
      </c>
      <c r="Y1275" s="1">
        <f t="shared" si="261"/>
        <v>-1.0814856987217514E-2</v>
      </c>
      <c r="Z1275" s="1">
        <f t="shared" si="262"/>
        <v>6.5146519092553756E-3</v>
      </c>
      <c r="AA1275" s="24">
        <f t="shared" si="263"/>
        <v>-1.6304457368023773E-3</v>
      </c>
    </row>
    <row r="1276" spans="1:27" x14ac:dyDescent="0.2">
      <c r="A1276" s="18">
        <v>43875</v>
      </c>
      <c r="B1276" s="1">
        <v>324.95001220703119</v>
      </c>
      <c r="C1276" s="2">
        <v>184.8451232910156</v>
      </c>
      <c r="D1276" s="2">
        <v>2134.8701171875</v>
      </c>
      <c r="E1276" s="2">
        <v>1520.739990234375</v>
      </c>
      <c r="F1276" s="2">
        <v>214.17999267578119</v>
      </c>
      <c r="G1276" s="2">
        <v>380.39999389648438</v>
      </c>
      <c r="H1276" s="2">
        <v>289.61679077148438</v>
      </c>
      <c r="I1276" s="2">
        <v>149.06501770019531</v>
      </c>
      <c r="J1276" s="2">
        <v>243.82000732421881</v>
      </c>
      <c r="K1276" s="2">
        <v>2338.60009765625</v>
      </c>
      <c r="L1276" s="2">
        <v>10312.1162109375</v>
      </c>
      <c r="M1276" s="2">
        <v>1.5349999666213989</v>
      </c>
      <c r="N1276" s="3">
        <v>3380.159912109375</v>
      </c>
      <c r="O1276" s="1">
        <f t="shared" si="251"/>
        <v>2.4630495597111057E-4</v>
      </c>
      <c r="P1276" s="1">
        <f t="shared" si="252"/>
        <v>8.9270901280802395E-3</v>
      </c>
      <c r="Q1276" s="1">
        <f t="shared" si="253"/>
        <v>-6.9771656808845783E-3</v>
      </c>
      <c r="R1276" s="1">
        <f t="shared" si="254"/>
        <v>4.0140730708457806E-3</v>
      </c>
      <c r="S1276" s="1">
        <f t="shared" si="255"/>
        <v>4.8793904903392527E-3</v>
      </c>
      <c r="T1276" s="1">
        <f t="shared" si="256"/>
        <v>-2.6219192868456309E-3</v>
      </c>
      <c r="U1276" s="1">
        <f t="shared" si="257"/>
        <v>7.0204671718381961E-2</v>
      </c>
      <c r="V1276" s="1">
        <f t="shared" si="258"/>
        <v>-8.6823660660149127E-3</v>
      </c>
      <c r="W1276" s="1">
        <f t="shared" si="259"/>
        <v>1.5535886722572112E-2</v>
      </c>
      <c r="X1276" s="1">
        <f t="shared" si="260"/>
        <v>-1.4454804711156011E-2</v>
      </c>
      <c r="Y1276" s="1">
        <f t="shared" si="261"/>
        <v>9.5685033498174032E-3</v>
      </c>
      <c r="Z1276" s="1">
        <f t="shared" si="262"/>
        <v>-6.4724859165217197E-3</v>
      </c>
      <c r="AA1276" s="24">
        <f t="shared" si="263"/>
        <v>1.8435333204338544E-3</v>
      </c>
    </row>
    <row r="1277" spans="1:27" x14ac:dyDescent="0.2">
      <c r="A1277" s="18">
        <v>43879</v>
      </c>
      <c r="B1277" s="1">
        <v>319</v>
      </c>
      <c r="C1277" s="2">
        <v>186.7200012207031</v>
      </c>
      <c r="D1277" s="2">
        <v>2155.669921875</v>
      </c>
      <c r="E1277" s="2">
        <v>1519.670043945312</v>
      </c>
      <c r="F1277" s="2">
        <v>217.80000305175781</v>
      </c>
      <c r="G1277" s="2">
        <v>387.77999877929688</v>
      </c>
      <c r="H1277" s="2">
        <v>296.39273071289062</v>
      </c>
      <c r="I1277" s="2">
        <v>147.72953796386719</v>
      </c>
      <c r="J1277" s="2">
        <v>245.92999267578119</v>
      </c>
      <c r="K1277" s="2">
        <v>2519.5</v>
      </c>
      <c r="L1277" s="2">
        <v>10141.99609375</v>
      </c>
      <c r="M1277" s="2">
        <v>1.5349999666213989</v>
      </c>
      <c r="N1277" s="3">
        <v>3370.2900390625</v>
      </c>
      <c r="O1277" s="1">
        <f t="shared" si="251"/>
        <v>-1.8310546187148113E-2</v>
      </c>
      <c r="P1277" s="1">
        <f t="shared" si="252"/>
        <v>1.0142966697237243E-2</v>
      </c>
      <c r="Q1277" s="1">
        <f t="shared" si="253"/>
        <v>9.7428899866291996E-3</v>
      </c>
      <c r="R1277" s="1">
        <f t="shared" si="254"/>
        <v>-7.0356950953731623E-4</v>
      </c>
      <c r="S1277" s="1">
        <f t="shared" si="255"/>
        <v>1.6901720514373553E-2</v>
      </c>
      <c r="T1277" s="1">
        <f t="shared" si="256"/>
        <v>1.9400644062104622E-2</v>
      </c>
      <c r="U1277" s="1">
        <f t="shared" si="257"/>
        <v>2.3396226176515711E-2</v>
      </c>
      <c r="V1277" s="1">
        <f t="shared" si="258"/>
        <v>-8.9590418793904503E-3</v>
      </c>
      <c r="W1277" s="1">
        <f t="shared" si="259"/>
        <v>8.6538646878007164E-3</v>
      </c>
      <c r="X1277" s="1">
        <f t="shared" si="260"/>
        <v>7.7353927473554851E-2</v>
      </c>
      <c r="Y1277" s="1">
        <f t="shared" si="261"/>
        <v>-1.6497110167073448E-2</v>
      </c>
      <c r="Z1277" s="1">
        <f t="shared" si="262"/>
        <v>0</v>
      </c>
      <c r="AA1277" s="24">
        <f t="shared" si="263"/>
        <v>-2.9199426368901049E-3</v>
      </c>
    </row>
    <row r="1278" spans="1:27" x14ac:dyDescent="0.2">
      <c r="A1278" s="18">
        <v>43880</v>
      </c>
      <c r="B1278" s="1">
        <v>323.6199951171875</v>
      </c>
      <c r="C1278" s="2">
        <v>187.2799987792969</v>
      </c>
      <c r="D1278" s="2">
        <v>2170.219970703125</v>
      </c>
      <c r="E1278" s="2">
        <v>1526.68994140625</v>
      </c>
      <c r="F1278" s="2">
        <v>217.49000549316409</v>
      </c>
      <c r="G1278" s="2">
        <v>386.19000244140619</v>
      </c>
      <c r="H1278" s="2">
        <v>314.51190185546881</v>
      </c>
      <c r="I1278" s="2">
        <v>149.57328796386719</v>
      </c>
      <c r="J1278" s="2">
        <v>247.7799987792969</v>
      </c>
      <c r="K1278" s="2">
        <v>2593.10009765625</v>
      </c>
      <c r="L1278" s="2">
        <v>9633.38671875</v>
      </c>
      <c r="M1278" s="2">
        <v>1.5429999828338621</v>
      </c>
      <c r="N1278" s="3">
        <v>3386.14990234375</v>
      </c>
      <c r="O1278" s="1">
        <f t="shared" si="251"/>
        <v>1.4482743314067292E-2</v>
      </c>
      <c r="P1278" s="1">
        <f t="shared" si="252"/>
        <v>2.9991300071376958E-3</v>
      </c>
      <c r="Q1278" s="1">
        <f t="shared" si="253"/>
        <v>6.7496645383766651E-3</v>
      </c>
      <c r="R1278" s="1">
        <f t="shared" si="254"/>
        <v>4.6193563457452846E-3</v>
      </c>
      <c r="S1278" s="1">
        <f t="shared" si="255"/>
        <v>-1.4233129212585238E-3</v>
      </c>
      <c r="T1278" s="1">
        <f t="shared" si="256"/>
        <v>-4.1002536048684313E-3</v>
      </c>
      <c r="U1278" s="1">
        <f t="shared" si="257"/>
        <v>6.1132306109524137E-2</v>
      </c>
      <c r="V1278" s="1">
        <f t="shared" si="258"/>
        <v>1.2480577854721009E-2</v>
      </c>
      <c r="W1278" s="1">
        <f t="shared" si="259"/>
        <v>7.5224907844186895E-3</v>
      </c>
      <c r="X1278" s="1">
        <f t="shared" si="260"/>
        <v>2.9212184027088695E-2</v>
      </c>
      <c r="Y1278" s="1">
        <f t="shared" si="261"/>
        <v>-5.0148843511528263E-2</v>
      </c>
      <c r="Z1278" s="1">
        <f t="shared" si="262"/>
        <v>5.2117370595594625E-3</v>
      </c>
      <c r="AA1278" s="24">
        <f t="shared" si="263"/>
        <v>4.7057858811645481E-3</v>
      </c>
    </row>
    <row r="1279" spans="1:27" x14ac:dyDescent="0.2">
      <c r="A1279" s="18">
        <v>43881</v>
      </c>
      <c r="B1279" s="1">
        <v>320.29998779296881</v>
      </c>
      <c r="C1279" s="2">
        <v>184.41999816894531</v>
      </c>
      <c r="D1279" s="2">
        <v>2153.10009765625</v>
      </c>
      <c r="E1279" s="2">
        <v>1518.150024414062</v>
      </c>
      <c r="F1279" s="2">
        <v>214.58000183105469</v>
      </c>
      <c r="G1279" s="2">
        <v>386</v>
      </c>
      <c r="H1279" s="2">
        <v>308.51547241210938</v>
      </c>
      <c r="I1279" s="2">
        <v>147.60993957519531</v>
      </c>
      <c r="J1279" s="2">
        <v>245.1000061035156</v>
      </c>
      <c r="K1279" s="2">
        <v>2595.800048828125</v>
      </c>
      <c r="L1279" s="2">
        <v>9608.4755859375</v>
      </c>
      <c r="M1279" s="2">
        <v>1.5379999876022341</v>
      </c>
      <c r="N1279" s="3">
        <v>3373.22998046875</v>
      </c>
      <c r="O1279" s="1">
        <f t="shared" si="251"/>
        <v>-1.0258968463974116E-2</v>
      </c>
      <c r="P1279" s="1">
        <f t="shared" si="252"/>
        <v>-1.5271254960451008E-2</v>
      </c>
      <c r="Q1279" s="1">
        <f t="shared" si="253"/>
        <v>-7.8885427643209383E-3</v>
      </c>
      <c r="R1279" s="1">
        <f t="shared" si="254"/>
        <v>-5.5937468116949995E-3</v>
      </c>
      <c r="S1279" s="1">
        <f t="shared" si="255"/>
        <v>-1.3379942013937107E-2</v>
      </c>
      <c r="T1279" s="1">
        <f t="shared" si="256"/>
        <v>-4.919921287579454E-4</v>
      </c>
      <c r="U1279" s="1">
        <f t="shared" si="257"/>
        <v>-1.9065826787423301E-2</v>
      </c>
      <c r="V1279" s="1">
        <f t="shared" si="258"/>
        <v>-1.3126330345470283E-2</v>
      </c>
      <c r="W1279" s="1">
        <f t="shared" si="259"/>
        <v>-1.0816016986780475E-2</v>
      </c>
      <c r="X1279" s="1">
        <f t="shared" si="260"/>
        <v>1.0412059196307499E-3</v>
      </c>
      <c r="Y1279" s="1">
        <f t="shared" si="261"/>
        <v>-2.5859164113087862E-3</v>
      </c>
      <c r="Z1279" s="1">
        <f t="shared" si="262"/>
        <v>-3.2404376456602879E-3</v>
      </c>
      <c r="AA1279" s="24">
        <f t="shared" si="263"/>
        <v>-3.8155197636281502E-3</v>
      </c>
    </row>
    <row r="1280" spans="1:27" x14ac:dyDescent="0.2">
      <c r="A1280" s="18">
        <v>43882</v>
      </c>
      <c r="B1280" s="1">
        <v>313.04998779296881</v>
      </c>
      <c r="C1280" s="2">
        <v>178.5899963378906</v>
      </c>
      <c r="D1280" s="2">
        <v>2095.969970703125</v>
      </c>
      <c r="E1280" s="2">
        <v>1485.109985351562</v>
      </c>
      <c r="F1280" s="2">
        <v>210.17999267578119</v>
      </c>
      <c r="G1280" s="2">
        <v>380.07000732421881</v>
      </c>
      <c r="H1280" s="2">
        <v>293.89422607421881</v>
      </c>
      <c r="I1280" s="2">
        <v>147.50032043457031</v>
      </c>
      <c r="J1280" s="2">
        <v>246.28999328613281</v>
      </c>
      <c r="K1280" s="2">
        <v>2627.300048828125</v>
      </c>
      <c r="L1280" s="2">
        <v>9686.44140625</v>
      </c>
      <c r="M1280" s="2">
        <v>1.51800000667572</v>
      </c>
      <c r="N1280" s="3">
        <v>3337.75</v>
      </c>
      <c r="O1280" s="1">
        <f t="shared" si="251"/>
        <v>-2.2635030522343169E-2</v>
      </c>
      <c r="P1280" s="1">
        <f t="shared" si="252"/>
        <v>-3.1612633602316365E-2</v>
      </c>
      <c r="Q1280" s="1">
        <f t="shared" si="253"/>
        <v>-2.6533892695148609E-2</v>
      </c>
      <c r="R1280" s="1">
        <f t="shared" si="254"/>
        <v>-2.1763355749542579E-2</v>
      </c>
      <c r="S1280" s="1">
        <f t="shared" si="255"/>
        <v>-2.050521538692951E-2</v>
      </c>
      <c r="T1280" s="1">
        <f t="shared" si="256"/>
        <v>-1.5362675325858E-2</v>
      </c>
      <c r="U1280" s="1">
        <f t="shared" si="257"/>
        <v>-4.7392262772350646E-2</v>
      </c>
      <c r="V1280" s="1">
        <f t="shared" si="258"/>
        <v>-7.4262709503492008E-4</v>
      </c>
      <c r="W1280" s="1">
        <f t="shared" si="259"/>
        <v>4.8551087433046369E-3</v>
      </c>
      <c r="X1280" s="1">
        <f t="shared" si="260"/>
        <v>1.2134987058891822E-2</v>
      </c>
      <c r="Y1280" s="1">
        <f t="shared" si="261"/>
        <v>8.1142757365806339E-3</v>
      </c>
      <c r="Z1280" s="1">
        <f t="shared" si="262"/>
        <v>-1.3003888873688751E-2</v>
      </c>
      <c r="AA1280" s="24">
        <f t="shared" si="263"/>
        <v>-1.051810302712286E-2</v>
      </c>
    </row>
    <row r="1281" spans="1:27" x14ac:dyDescent="0.2">
      <c r="A1281" s="18">
        <v>43885</v>
      </c>
      <c r="B1281" s="1">
        <v>298.17999267578119</v>
      </c>
      <c r="C1281" s="2">
        <v>170.88999938964841</v>
      </c>
      <c r="D1281" s="2">
        <v>2009.2900390625</v>
      </c>
      <c r="E1281" s="2">
        <v>1421.589965820312</v>
      </c>
      <c r="F1281" s="2">
        <v>200.7200012207031</v>
      </c>
      <c r="G1281" s="2">
        <v>368.70001220703119</v>
      </c>
      <c r="H1281" s="2">
        <v>273.11663818359381</v>
      </c>
      <c r="I1281" s="2">
        <v>139.54725646972659</v>
      </c>
      <c r="J1281" s="2">
        <v>237.00999450683591</v>
      </c>
      <c r="K1281" s="2">
        <v>2543.199951171875</v>
      </c>
      <c r="L1281" s="2">
        <v>9650.1748046875</v>
      </c>
      <c r="M1281" s="2">
        <v>1.503000020980835</v>
      </c>
      <c r="N1281" s="3">
        <v>3225.889892578125</v>
      </c>
      <c r="O1281" s="1">
        <f t="shared" si="251"/>
        <v>-4.7500385551912827E-2</v>
      </c>
      <c r="P1281" s="1">
        <f t="shared" si="252"/>
        <v>-4.3115499782383493E-2</v>
      </c>
      <c r="Q1281" s="1">
        <f t="shared" si="253"/>
        <v>-4.1355521716538224E-2</v>
      </c>
      <c r="R1281" s="1">
        <f t="shared" si="254"/>
        <v>-4.277125610748167E-2</v>
      </c>
      <c r="S1281" s="1">
        <f t="shared" si="255"/>
        <v>-4.5009000783775122E-2</v>
      </c>
      <c r="T1281" s="1">
        <f t="shared" si="256"/>
        <v>-2.9915528450232154E-2</v>
      </c>
      <c r="U1281" s="1">
        <f t="shared" si="257"/>
        <v>-7.0697502867504203E-2</v>
      </c>
      <c r="V1281" s="1">
        <f t="shared" si="258"/>
        <v>-5.3918960592167831E-2</v>
      </c>
      <c r="W1281" s="1">
        <f t="shared" si="259"/>
        <v>-3.7679154786104729E-2</v>
      </c>
      <c r="X1281" s="1">
        <f t="shared" si="260"/>
        <v>-3.2010084913507209E-2</v>
      </c>
      <c r="Y1281" s="1">
        <f t="shared" si="261"/>
        <v>-3.7440583225021307E-3</v>
      </c>
      <c r="Z1281" s="1">
        <f t="shared" si="262"/>
        <v>-9.8814134577862589E-3</v>
      </c>
      <c r="AA1281" s="24">
        <f t="shared" si="263"/>
        <v>-3.3513626671223151E-2</v>
      </c>
    </row>
    <row r="1282" spans="1:27" x14ac:dyDescent="0.2">
      <c r="A1282" s="18">
        <v>43886</v>
      </c>
      <c r="B1282" s="1">
        <v>288.07998657226562</v>
      </c>
      <c r="C1282" s="2">
        <v>168.07000732421881</v>
      </c>
      <c r="D1282" s="2">
        <v>1972.739990234375</v>
      </c>
      <c r="E1282" s="2">
        <v>1388.449951171875</v>
      </c>
      <c r="F1282" s="2">
        <v>196.77000427246091</v>
      </c>
      <c r="G1282" s="2">
        <v>360.08999633789062</v>
      </c>
      <c r="H1282" s="2">
        <v>261.89334106445312</v>
      </c>
      <c r="I1282" s="2">
        <v>132.55096435546881</v>
      </c>
      <c r="J1282" s="2">
        <v>230</v>
      </c>
      <c r="K1282" s="2">
        <v>2669.699951171875</v>
      </c>
      <c r="L1282" s="2">
        <v>9341.705078125</v>
      </c>
      <c r="M1282" s="2">
        <v>1.4900000095367429</v>
      </c>
      <c r="N1282" s="3">
        <v>3128.2099609375</v>
      </c>
      <c r="O1282" s="1">
        <f t="shared" si="251"/>
        <v>-3.3872179058296426E-2</v>
      </c>
      <c r="P1282" s="1">
        <f t="shared" si="252"/>
        <v>-1.6501796919079492E-2</v>
      </c>
      <c r="Q1282" s="1">
        <f t="shared" si="253"/>
        <v>-1.8190529051335225E-2</v>
      </c>
      <c r="R1282" s="1">
        <f t="shared" si="254"/>
        <v>-2.3311936244087117E-2</v>
      </c>
      <c r="S1282" s="1">
        <f t="shared" si="255"/>
        <v>-1.9679139718113747E-2</v>
      </c>
      <c r="T1282" s="1">
        <f t="shared" si="256"/>
        <v>-2.3352361226139262E-2</v>
      </c>
      <c r="U1282" s="1">
        <f t="shared" si="257"/>
        <v>-4.1093421454595491E-2</v>
      </c>
      <c r="V1282" s="1">
        <f t="shared" si="258"/>
        <v>-5.0135647889111734E-2</v>
      </c>
      <c r="W1282" s="1">
        <f t="shared" si="259"/>
        <v>-2.9576788613586147E-2</v>
      </c>
      <c r="X1282" s="1">
        <f t="shared" si="260"/>
        <v>4.9740485384057287E-2</v>
      </c>
      <c r="Y1282" s="1">
        <f t="shared" si="261"/>
        <v>-3.1965195740564556E-2</v>
      </c>
      <c r="Z1282" s="1">
        <f t="shared" si="262"/>
        <v>-8.6493754242321641E-3</v>
      </c>
      <c r="AA1282" s="24">
        <f t="shared" si="263"/>
        <v>-3.0279995565056117E-2</v>
      </c>
    </row>
    <row r="1283" spans="1:27" x14ac:dyDescent="0.2">
      <c r="A1283" s="18">
        <v>43887</v>
      </c>
      <c r="B1283" s="1">
        <v>292.64999389648438</v>
      </c>
      <c r="C1283" s="2">
        <v>170.16999816894531</v>
      </c>
      <c r="D1283" s="2">
        <v>1979.589965820312</v>
      </c>
      <c r="E1283" s="2">
        <v>1393.180053710938</v>
      </c>
      <c r="F1283" s="2">
        <v>197.19999694824219</v>
      </c>
      <c r="G1283" s="2">
        <v>379.239990234375</v>
      </c>
      <c r="H1283" s="2">
        <v>267.489990234375</v>
      </c>
      <c r="I1283" s="2">
        <v>127.93658447265619</v>
      </c>
      <c r="J1283" s="2">
        <v>232.03999328613281</v>
      </c>
      <c r="K1283" s="2">
        <v>2714.699951171875</v>
      </c>
      <c r="L1283" s="2">
        <v>8820.5224609375</v>
      </c>
      <c r="M1283" s="2">
        <v>1.4780000448226931</v>
      </c>
      <c r="N1283" s="3">
        <v>3116.389892578125</v>
      </c>
      <c r="O1283" s="1">
        <f t="shared" si="251"/>
        <v>1.5863675150069367E-2</v>
      </c>
      <c r="P1283" s="1">
        <f t="shared" si="252"/>
        <v>1.2494738818422668E-2</v>
      </c>
      <c r="Q1283" s="1">
        <f t="shared" si="253"/>
        <v>3.4723154697762215E-3</v>
      </c>
      <c r="R1283" s="1">
        <f t="shared" si="254"/>
        <v>3.4067504810459948E-3</v>
      </c>
      <c r="S1283" s="1">
        <f t="shared" si="255"/>
        <v>2.185255203765113E-3</v>
      </c>
      <c r="T1283" s="1">
        <f t="shared" si="256"/>
        <v>5.3181132748033821E-2</v>
      </c>
      <c r="U1283" s="1">
        <f t="shared" si="257"/>
        <v>2.1369955979692268E-2</v>
      </c>
      <c r="V1283" s="1">
        <f t="shared" si="258"/>
        <v>-3.4812118533049663E-2</v>
      </c>
      <c r="W1283" s="1">
        <f t="shared" si="259"/>
        <v>8.8695360266644041E-3</v>
      </c>
      <c r="X1283" s="1">
        <f t="shared" si="260"/>
        <v>1.6855826805648011E-2</v>
      </c>
      <c r="Y1283" s="1">
        <f t="shared" si="261"/>
        <v>-5.5790951740483319E-2</v>
      </c>
      <c r="Z1283" s="1">
        <f t="shared" si="262"/>
        <v>-8.0536675417746117E-3</v>
      </c>
      <c r="AA1283" s="24">
        <f t="shared" si="263"/>
        <v>-3.7785406053220116E-3</v>
      </c>
    </row>
    <row r="1284" spans="1:27" x14ac:dyDescent="0.2">
      <c r="A1284" s="18">
        <v>43888</v>
      </c>
      <c r="B1284" s="1">
        <v>273.51998901367188</v>
      </c>
      <c r="C1284" s="2">
        <v>158.17999267578119</v>
      </c>
      <c r="D1284" s="2">
        <v>1884.300048828125</v>
      </c>
      <c r="E1284" s="2">
        <v>1318.089965820312</v>
      </c>
      <c r="F1284" s="2">
        <v>189.75</v>
      </c>
      <c r="G1284" s="2">
        <v>371.70999145507812</v>
      </c>
      <c r="H1284" s="2">
        <v>252.6000061035156</v>
      </c>
      <c r="I1284" s="2">
        <v>126.9300003051758</v>
      </c>
      <c r="J1284" s="2">
        <v>223.30000305175781</v>
      </c>
      <c r="K1284" s="2">
        <v>2784.10009765625</v>
      </c>
      <c r="L1284" s="2">
        <v>8784.494140625</v>
      </c>
      <c r="M1284" s="2">
        <v>1.3949999809265139</v>
      </c>
      <c r="N1284" s="3">
        <v>2978.760009765625</v>
      </c>
      <c r="O1284" s="1">
        <f t="shared" si="251"/>
        <v>-6.5368205302540061E-2</v>
      </c>
      <c r="P1284" s="1">
        <f t="shared" si="252"/>
        <v>-7.0458985850492928E-2</v>
      </c>
      <c r="Q1284" s="1">
        <f t="shared" si="253"/>
        <v>-4.8136189128792806E-2</v>
      </c>
      <c r="R1284" s="1">
        <f t="shared" si="254"/>
        <v>-5.3898336895229382E-2</v>
      </c>
      <c r="S1284" s="1">
        <f t="shared" si="255"/>
        <v>-3.7778889774514268E-2</v>
      </c>
      <c r="T1284" s="1">
        <f t="shared" si="256"/>
        <v>-1.9855497767108488E-2</v>
      </c>
      <c r="U1284" s="1">
        <f t="shared" si="257"/>
        <v>-5.5665575066240036E-2</v>
      </c>
      <c r="V1284" s="1">
        <f t="shared" si="258"/>
        <v>-7.8678368007826238E-3</v>
      </c>
      <c r="W1284" s="1">
        <f t="shared" si="259"/>
        <v>-3.7665878672895614E-2</v>
      </c>
      <c r="X1284" s="1">
        <f t="shared" si="260"/>
        <v>2.5564573519226919E-2</v>
      </c>
      <c r="Y1284" s="1">
        <f t="shared" si="261"/>
        <v>-4.0846016176541156E-3</v>
      </c>
      <c r="Z1284" s="1">
        <f t="shared" si="262"/>
        <v>-5.6157010405325281E-2</v>
      </c>
      <c r="AA1284" s="24">
        <f t="shared" si="263"/>
        <v>-4.416324258407911E-2</v>
      </c>
    </row>
    <row r="1285" spans="1:27" x14ac:dyDescent="0.2">
      <c r="A1285" s="18">
        <v>43889</v>
      </c>
      <c r="B1285" s="1">
        <v>273.3599853515625</v>
      </c>
      <c r="C1285" s="2">
        <v>162.00999450683591</v>
      </c>
      <c r="D1285" s="2">
        <v>1883.75</v>
      </c>
      <c r="E1285" s="2">
        <v>1339.329956054688</v>
      </c>
      <c r="F1285" s="2">
        <v>192.4700012207031</v>
      </c>
      <c r="G1285" s="2">
        <v>369.02999877929688</v>
      </c>
      <c r="H1285" s="2">
        <v>270.07000732421881</v>
      </c>
      <c r="I1285" s="2">
        <v>127.0100021362305</v>
      </c>
      <c r="J1285" s="2">
        <v>224.0299987792969</v>
      </c>
      <c r="K1285" s="2">
        <v>2744.699951171875</v>
      </c>
      <c r="L1285" s="2">
        <v>8672.455078125</v>
      </c>
      <c r="M1285" s="2">
        <v>1.2300000190734861</v>
      </c>
      <c r="N1285" s="3">
        <v>2954.219970703125</v>
      </c>
      <c r="O1285" s="1">
        <f t="shared" si="251"/>
        <v>-5.8497977674820678E-4</v>
      </c>
      <c r="P1285" s="1">
        <f t="shared" si="252"/>
        <v>2.4212934684508358E-2</v>
      </c>
      <c r="Q1285" s="1">
        <f t="shared" si="253"/>
        <v>-2.9191148642548903E-4</v>
      </c>
      <c r="R1285" s="1">
        <f t="shared" si="254"/>
        <v>1.6114218896399191E-2</v>
      </c>
      <c r="S1285" s="1">
        <f t="shared" si="255"/>
        <v>1.4334657289607922E-2</v>
      </c>
      <c r="T1285" s="1">
        <f t="shared" si="256"/>
        <v>-7.209902174784899E-3</v>
      </c>
      <c r="U1285" s="1">
        <f t="shared" si="257"/>
        <v>6.9160731585825808E-2</v>
      </c>
      <c r="V1285" s="1">
        <f t="shared" si="258"/>
        <v>6.3028307620216495E-4</v>
      </c>
      <c r="W1285" s="1">
        <f t="shared" si="259"/>
        <v>3.26912547049929E-3</v>
      </c>
      <c r="X1285" s="1">
        <f t="shared" si="260"/>
        <v>-1.415184264299385E-2</v>
      </c>
      <c r="Y1285" s="1">
        <f t="shared" si="261"/>
        <v>-1.2754184897438958E-2</v>
      </c>
      <c r="Z1285" s="1">
        <f t="shared" si="262"/>
        <v>-0.11827954416417996</v>
      </c>
      <c r="AA1285" s="24">
        <f t="shared" si="263"/>
        <v>-8.2383404443618913E-3</v>
      </c>
    </row>
    <row r="1286" spans="1:27" x14ac:dyDescent="0.2">
      <c r="A1286" s="18">
        <v>43892</v>
      </c>
      <c r="B1286" s="1">
        <v>298.80999755859381</v>
      </c>
      <c r="C1286" s="2">
        <v>172.78999328613281</v>
      </c>
      <c r="D1286" s="2">
        <v>1953.949951171875</v>
      </c>
      <c r="E1286" s="2">
        <v>1389.109985351562</v>
      </c>
      <c r="F1286" s="2">
        <v>196.44000244140619</v>
      </c>
      <c r="G1286" s="2">
        <v>381.04998779296881</v>
      </c>
      <c r="H1286" s="2">
        <v>276.42999267578119</v>
      </c>
      <c r="I1286" s="2">
        <v>135.05000305175781</v>
      </c>
      <c r="J1286" s="2">
        <v>232.28999328613281</v>
      </c>
      <c r="K1286" s="2">
        <v>2508.800048828125</v>
      </c>
      <c r="L1286" s="2">
        <v>8869.669921875</v>
      </c>
      <c r="M1286" s="2">
        <v>1.1349999904632571</v>
      </c>
      <c r="N1286" s="3">
        <v>3090.22998046875</v>
      </c>
      <c r="O1286" s="1">
        <f t="shared" ref="O1286:O1318" si="264">(B1286/B1285)-1</f>
        <v>9.3100722749529741E-2</v>
      </c>
      <c r="P1286" s="1">
        <f t="shared" si="252"/>
        <v>6.6539097245892798E-2</v>
      </c>
      <c r="Q1286" s="1">
        <f t="shared" si="253"/>
        <v>3.7266065651957447E-2</v>
      </c>
      <c r="R1286" s="1">
        <f t="shared" si="254"/>
        <v>3.716786074397449E-2</v>
      </c>
      <c r="S1286" s="1">
        <f t="shared" si="255"/>
        <v>2.062659736854644E-2</v>
      </c>
      <c r="T1286" s="1">
        <f t="shared" si="256"/>
        <v>3.2571847962042266E-2</v>
      </c>
      <c r="U1286" s="1">
        <f t="shared" si="257"/>
        <v>2.354939526449229E-2</v>
      </c>
      <c r="V1286" s="1">
        <f t="shared" si="258"/>
        <v>6.3302108340283603E-2</v>
      </c>
      <c r="W1286" s="1">
        <f t="shared" si="259"/>
        <v>3.6870037726390636E-2</v>
      </c>
      <c r="X1286" s="1">
        <f t="shared" si="260"/>
        <v>-8.5947428331111464E-2</v>
      </c>
      <c r="Y1286" s="1">
        <f t="shared" si="261"/>
        <v>2.2740370745470306E-2</v>
      </c>
      <c r="Z1286" s="1">
        <f t="shared" si="262"/>
        <v>-7.7235794420384751E-2</v>
      </c>
      <c r="AA1286" s="24">
        <f t="shared" si="263"/>
        <v>4.6039229006110016E-2</v>
      </c>
    </row>
    <row r="1287" spans="1:27" x14ac:dyDescent="0.2">
      <c r="A1287" s="18">
        <v>43893</v>
      </c>
      <c r="B1287" s="1">
        <v>289.32000732421881</v>
      </c>
      <c r="C1287" s="2">
        <v>164.50999450683591</v>
      </c>
      <c r="D1287" s="2">
        <v>1908.989990234375</v>
      </c>
      <c r="E1287" s="2">
        <v>1341.390014648438</v>
      </c>
      <c r="F1287" s="2">
        <v>185.88999938964841</v>
      </c>
      <c r="G1287" s="2">
        <v>368.76998901367188</v>
      </c>
      <c r="H1287" s="2">
        <v>265.8900146484375</v>
      </c>
      <c r="I1287" s="2">
        <v>128.77000427246091</v>
      </c>
      <c r="J1287" s="2">
        <v>228.25999450683591</v>
      </c>
      <c r="K1287" s="2">
        <v>2445.39990234375</v>
      </c>
      <c r="L1287" s="2">
        <v>8787.7861328125</v>
      </c>
      <c r="M1287" s="2">
        <v>0.9179999828338623</v>
      </c>
      <c r="N1287" s="3">
        <v>3003.3701171875</v>
      </c>
      <c r="O1287" s="1">
        <f t="shared" si="264"/>
        <v>-3.1759279515117589E-2</v>
      </c>
      <c r="P1287" s="1">
        <f t="shared" si="252"/>
        <v>-4.7919434579672515E-2</v>
      </c>
      <c r="Q1287" s="1">
        <f t="shared" si="253"/>
        <v>-2.3009781243647165E-2</v>
      </c>
      <c r="R1287" s="1">
        <f t="shared" si="254"/>
        <v>-3.4352910285247784E-2</v>
      </c>
      <c r="S1287" s="1">
        <f t="shared" si="255"/>
        <v>-5.37059810661763E-2</v>
      </c>
      <c r="T1287" s="1">
        <f t="shared" si="256"/>
        <v>-3.2226739726255782E-2</v>
      </c>
      <c r="U1287" s="1">
        <f t="shared" si="257"/>
        <v>-3.812892344032226E-2</v>
      </c>
      <c r="V1287" s="1">
        <f t="shared" si="258"/>
        <v>-4.6501285726666008E-2</v>
      </c>
      <c r="W1287" s="1">
        <f t="shared" si="259"/>
        <v>-1.7348998647276126E-2</v>
      </c>
      <c r="X1287" s="1">
        <f t="shared" si="260"/>
        <v>-2.5271103814745843E-2</v>
      </c>
      <c r="Y1287" s="1">
        <f t="shared" si="261"/>
        <v>-9.2318868440135482E-3</v>
      </c>
      <c r="Z1287" s="1">
        <f t="shared" si="262"/>
        <v>-0.19118943564116231</v>
      </c>
      <c r="AA1287" s="24">
        <f t="shared" si="263"/>
        <v>-2.8107896121075893E-2</v>
      </c>
    </row>
    <row r="1288" spans="1:27" x14ac:dyDescent="0.2">
      <c r="A1288" s="18">
        <v>43894</v>
      </c>
      <c r="B1288" s="1">
        <v>302.739990234375</v>
      </c>
      <c r="C1288" s="2">
        <v>170.55000305175781</v>
      </c>
      <c r="D1288" s="2">
        <v>1975.829956054688</v>
      </c>
      <c r="E1288" s="2">
        <v>1386.52001953125</v>
      </c>
      <c r="F1288" s="2">
        <v>191.75999450683591</v>
      </c>
      <c r="G1288" s="2">
        <v>383.79000854492188</v>
      </c>
      <c r="H1288" s="2">
        <v>284.510009765625</v>
      </c>
      <c r="I1288" s="2">
        <v>135.22999572753909</v>
      </c>
      <c r="J1288" s="2">
        <v>245.32000732421881</v>
      </c>
      <c r="K1288" s="2">
        <v>2405.199951171875</v>
      </c>
      <c r="L1288" s="2">
        <v>8755.24609375</v>
      </c>
      <c r="M1288" s="2">
        <v>0.67500001192092896</v>
      </c>
      <c r="N1288" s="3">
        <v>3130.1201171875</v>
      </c>
      <c r="O1288" s="1">
        <f t="shared" si="264"/>
        <v>4.6384565776391051E-2</v>
      </c>
      <c r="P1288" s="1">
        <f t="shared" si="252"/>
        <v>3.671514647501195E-2</v>
      </c>
      <c r="Q1288" s="1">
        <f t="shared" si="253"/>
        <v>3.501326154785489E-2</v>
      </c>
      <c r="R1288" s="1">
        <f t="shared" si="254"/>
        <v>3.3644208164647749E-2</v>
      </c>
      <c r="S1288" s="1">
        <f t="shared" si="255"/>
        <v>3.1577788673199603E-2</v>
      </c>
      <c r="T1288" s="1">
        <f t="shared" si="256"/>
        <v>4.0730048482044756E-2</v>
      </c>
      <c r="U1288" s="1">
        <f t="shared" si="257"/>
        <v>7.0028937122016632E-2</v>
      </c>
      <c r="V1288" s="1">
        <f t="shared" si="258"/>
        <v>5.0166896332547006E-2</v>
      </c>
      <c r="W1288" s="1">
        <f t="shared" si="259"/>
        <v>7.4739390291503671E-2</v>
      </c>
      <c r="X1288" s="1">
        <f t="shared" si="260"/>
        <v>-1.6439009068965005E-2</v>
      </c>
      <c r="Y1288" s="1">
        <f t="shared" si="261"/>
        <v>-3.7028710724991143E-3</v>
      </c>
      <c r="Z1288" s="1">
        <f t="shared" si="262"/>
        <v>-0.26470585561754956</v>
      </c>
      <c r="AA1288" s="24">
        <f t="shared" si="263"/>
        <v>4.2202590774491178E-2</v>
      </c>
    </row>
    <row r="1289" spans="1:27" x14ac:dyDescent="0.2">
      <c r="A1289" s="18">
        <v>43895</v>
      </c>
      <c r="B1289" s="1">
        <v>292.92001342773438</v>
      </c>
      <c r="C1289" s="2">
        <v>166.27000427246091</v>
      </c>
      <c r="D1289" s="2">
        <v>1924.030029296875</v>
      </c>
      <c r="E1289" s="2">
        <v>1319.0400390625</v>
      </c>
      <c r="F1289" s="2">
        <v>185.16999816894531</v>
      </c>
      <c r="G1289" s="2">
        <v>372.77999877929688</v>
      </c>
      <c r="H1289" s="2">
        <v>273.29000854492188</v>
      </c>
      <c r="I1289" s="2">
        <v>127.8300018310547</v>
      </c>
      <c r="J1289" s="2">
        <v>237.30999755859381</v>
      </c>
      <c r="K1289" s="2">
        <v>2402.699951171875</v>
      </c>
      <c r="L1289" s="2">
        <v>9078.7626953125</v>
      </c>
      <c r="M1289" s="2">
        <v>0.59500002861022949</v>
      </c>
      <c r="N1289" s="3">
        <v>3023.93994140625</v>
      </c>
      <c r="O1289" s="1">
        <f t="shared" si="264"/>
        <v>-3.2436999152435031E-2</v>
      </c>
      <c r="P1289" s="1">
        <f t="shared" si="252"/>
        <v>-2.5095272370051047E-2</v>
      </c>
      <c r="Q1289" s="1">
        <f t="shared" si="253"/>
        <v>-2.6216793909353608E-2</v>
      </c>
      <c r="R1289" s="1">
        <f t="shared" si="254"/>
        <v>-4.8668594407719645E-2</v>
      </c>
      <c r="S1289" s="1">
        <f t="shared" si="255"/>
        <v>-3.4365855896265507E-2</v>
      </c>
      <c r="T1289" s="1">
        <f t="shared" si="256"/>
        <v>-2.868758831780871E-2</v>
      </c>
      <c r="U1289" s="1">
        <f t="shared" si="257"/>
        <v>-3.9436226619745218E-2</v>
      </c>
      <c r="V1289" s="1">
        <f t="shared" si="258"/>
        <v>-5.4721542041559101E-2</v>
      </c>
      <c r="W1289" s="1">
        <f t="shared" si="259"/>
        <v>-3.2651269878036682E-2</v>
      </c>
      <c r="X1289" s="1">
        <f t="shared" si="260"/>
        <v>-1.039414622797552E-3</v>
      </c>
      <c r="Y1289" s="1">
        <f t="shared" si="261"/>
        <v>3.6951171685904338E-2</v>
      </c>
      <c r="Z1289" s="1">
        <f t="shared" si="262"/>
        <v>-0.11851849170051698</v>
      </c>
      <c r="AA1289" s="24">
        <f t="shared" si="263"/>
        <v>-3.3922077046888544E-2</v>
      </c>
    </row>
    <row r="1290" spans="1:27" x14ac:dyDescent="0.2">
      <c r="A1290" s="18">
        <v>43896</v>
      </c>
      <c r="B1290" s="1">
        <v>289.02999877929688</v>
      </c>
      <c r="C1290" s="2">
        <v>161.57000732421881</v>
      </c>
      <c r="D1290" s="2">
        <v>1901.089965820312</v>
      </c>
      <c r="E1290" s="2">
        <v>1298.410034179688</v>
      </c>
      <c r="F1290" s="2">
        <v>181.0899963378906</v>
      </c>
      <c r="G1290" s="2">
        <v>368.97000122070312</v>
      </c>
      <c r="H1290" s="2">
        <v>266.04000854492188</v>
      </c>
      <c r="I1290" s="2">
        <v>127.1999969482422</v>
      </c>
      <c r="J1290" s="2">
        <v>233.5</v>
      </c>
      <c r="K1290" s="2">
        <v>2487.10009765625</v>
      </c>
      <c r="L1290" s="2">
        <v>9122.5458984375</v>
      </c>
      <c r="M1290" s="2">
        <v>0.41499999165534968</v>
      </c>
      <c r="N1290" s="3">
        <v>2972.3701171875</v>
      </c>
      <c r="O1290" s="1">
        <f t="shared" si="264"/>
        <v>-1.3280125870939186E-2</v>
      </c>
      <c r="P1290" s="1">
        <f t="shared" si="252"/>
        <v>-2.8267257036575177E-2</v>
      </c>
      <c r="Q1290" s="1">
        <f t="shared" si="253"/>
        <v>-1.1922923825126719E-2</v>
      </c>
      <c r="R1290" s="1">
        <f t="shared" si="254"/>
        <v>-1.5640165781074189E-2</v>
      </c>
      <c r="S1290" s="1">
        <f t="shared" si="255"/>
        <v>-2.2033816878543222E-2</v>
      </c>
      <c r="T1290" s="1">
        <f t="shared" si="256"/>
        <v>-1.0220498876200246E-2</v>
      </c>
      <c r="U1290" s="1">
        <f t="shared" si="257"/>
        <v>-2.6528595167460312E-2</v>
      </c>
      <c r="V1290" s="1">
        <f t="shared" si="258"/>
        <v>-4.9284586856623847E-3</v>
      </c>
      <c r="W1290" s="1">
        <f t="shared" si="259"/>
        <v>-1.6054939099871213E-2</v>
      </c>
      <c r="X1290" s="1">
        <f t="shared" si="260"/>
        <v>3.512721030489474E-2</v>
      </c>
      <c r="Y1290" s="1">
        <f t="shared" si="261"/>
        <v>4.822595830994203E-3</v>
      </c>
      <c r="Z1290" s="1">
        <f t="shared" si="262"/>
        <v>-0.30252105596585377</v>
      </c>
      <c r="AA1290" s="24">
        <f t="shared" si="263"/>
        <v>-1.7053852000370129E-2</v>
      </c>
    </row>
    <row r="1291" spans="1:27" x14ac:dyDescent="0.2">
      <c r="A1291" s="18">
        <v>43899</v>
      </c>
      <c r="B1291" s="1">
        <v>266.17001342773438</v>
      </c>
      <c r="C1291" s="2">
        <v>150.6199951171875</v>
      </c>
      <c r="D1291" s="2">
        <v>1800.609985351562</v>
      </c>
      <c r="E1291" s="2">
        <v>1215.56005859375</v>
      </c>
      <c r="F1291" s="2">
        <v>169.5</v>
      </c>
      <c r="G1291" s="2">
        <v>346.489990234375</v>
      </c>
      <c r="H1291" s="2">
        <v>245.44000244140619</v>
      </c>
      <c r="I1291" s="2">
        <v>116.7399978637695</v>
      </c>
      <c r="J1291" s="2">
        <v>219.6499938964844</v>
      </c>
      <c r="K1291" s="2">
        <v>2456.89990234375</v>
      </c>
      <c r="L1291" s="2">
        <v>7923.64453125</v>
      </c>
      <c r="M1291" s="2">
        <v>0.33000001311302191</v>
      </c>
      <c r="N1291" s="3">
        <v>2746.56005859375</v>
      </c>
      <c r="O1291" s="1">
        <f t="shared" si="264"/>
        <v>-7.9092085417120872E-2</v>
      </c>
      <c r="P1291" s="1">
        <f t="shared" si="252"/>
        <v>-6.7772554995669254E-2</v>
      </c>
      <c r="Q1291" s="1">
        <f t="shared" si="253"/>
        <v>-5.2853879761231237E-2</v>
      </c>
      <c r="R1291" s="1">
        <f t="shared" si="254"/>
        <v>-6.3808791833837808E-2</v>
      </c>
      <c r="S1291" s="1">
        <f t="shared" si="255"/>
        <v>-6.400130637953716E-2</v>
      </c>
      <c r="T1291" s="1">
        <f t="shared" si="256"/>
        <v>-6.0926392151001707E-2</v>
      </c>
      <c r="U1291" s="1">
        <f t="shared" si="257"/>
        <v>-7.7431985573092055E-2</v>
      </c>
      <c r="V1291" s="1">
        <f t="shared" si="258"/>
        <v>-8.2232699177885116E-2</v>
      </c>
      <c r="W1291" s="1">
        <f t="shared" si="259"/>
        <v>-5.9314801299852671E-2</v>
      </c>
      <c r="X1291" s="1">
        <f t="shared" si="260"/>
        <v>-1.2142734158934521E-2</v>
      </c>
      <c r="Y1291" s="1">
        <f t="shared" si="261"/>
        <v>-0.13142179612303695</v>
      </c>
      <c r="Z1291" s="1">
        <f t="shared" si="262"/>
        <v>-0.20481922952162079</v>
      </c>
      <c r="AA1291" s="24">
        <f t="shared" si="263"/>
        <v>-7.596969747745097E-2</v>
      </c>
    </row>
    <row r="1292" spans="1:27" x14ac:dyDescent="0.2">
      <c r="A1292" s="18">
        <v>43900</v>
      </c>
      <c r="B1292" s="1">
        <v>285.33999633789062</v>
      </c>
      <c r="C1292" s="2">
        <v>160.91999816894531</v>
      </c>
      <c r="D1292" s="2">
        <v>1891.819946289062</v>
      </c>
      <c r="E1292" s="2">
        <v>1280.390014648438</v>
      </c>
      <c r="F1292" s="2">
        <v>178.19000244140619</v>
      </c>
      <c r="G1292" s="2">
        <v>364.1300048828125</v>
      </c>
      <c r="H1292" s="2">
        <v>261.07998657226562</v>
      </c>
      <c r="I1292" s="2">
        <v>120.870002746582</v>
      </c>
      <c r="J1292" s="2">
        <v>230.50999450683591</v>
      </c>
      <c r="K1292" s="2">
        <v>2423.39990234375</v>
      </c>
      <c r="L1292" s="2">
        <v>7909.7294921875</v>
      </c>
      <c r="M1292" s="2">
        <v>0.38999998569488531</v>
      </c>
      <c r="N1292" s="3">
        <v>2882.22998046875</v>
      </c>
      <c r="O1292" s="1">
        <f t="shared" si="264"/>
        <v>7.2021572465227779E-2</v>
      </c>
      <c r="P1292" s="1">
        <f t="shared" si="252"/>
        <v>6.8384035225496076E-2</v>
      </c>
      <c r="Q1292" s="1">
        <f t="shared" si="253"/>
        <v>5.065503450470521E-2</v>
      </c>
      <c r="R1292" s="1">
        <f t="shared" si="254"/>
        <v>5.3333404298992804E-2</v>
      </c>
      <c r="S1292" s="1">
        <f t="shared" si="255"/>
        <v>5.1268450981747371E-2</v>
      </c>
      <c r="T1292" s="1">
        <f t="shared" si="256"/>
        <v>5.091060390086688E-2</v>
      </c>
      <c r="U1292" s="1">
        <f t="shared" si="257"/>
        <v>6.3722229364763683E-2</v>
      </c>
      <c r="V1292" s="1">
        <f t="shared" si="258"/>
        <v>3.5377805023022457E-2</v>
      </c>
      <c r="W1292" s="1">
        <f t="shared" si="259"/>
        <v>4.9442298712148114E-2</v>
      </c>
      <c r="X1292" s="1">
        <f t="shared" si="260"/>
        <v>-1.3635069124323218E-2</v>
      </c>
      <c r="Y1292" s="1">
        <f t="shared" si="261"/>
        <v>-1.7561412564156553E-3</v>
      </c>
      <c r="Z1292" s="1">
        <f t="shared" si="262"/>
        <v>0.18181809150811756</v>
      </c>
      <c r="AA1292" s="24">
        <f t="shared" si="263"/>
        <v>4.9396306281561442E-2</v>
      </c>
    </row>
    <row r="1293" spans="1:27" x14ac:dyDescent="0.2">
      <c r="A1293" s="18">
        <v>43901</v>
      </c>
      <c r="B1293" s="1">
        <v>275.42999267578119</v>
      </c>
      <c r="C1293" s="2">
        <v>153.6300048828125</v>
      </c>
      <c r="D1293" s="2">
        <v>1820.859985351562</v>
      </c>
      <c r="E1293" s="2">
        <v>1215.410034179688</v>
      </c>
      <c r="F1293" s="2">
        <v>170.24000549316409</v>
      </c>
      <c r="G1293" s="2">
        <v>349.92001342773438</v>
      </c>
      <c r="H1293" s="2">
        <v>246.4700012207031</v>
      </c>
      <c r="I1293" s="2">
        <v>112.5899963378906</v>
      </c>
      <c r="J1293" s="2">
        <v>220.3399963378906</v>
      </c>
      <c r="K1293" s="2">
        <v>2347.5</v>
      </c>
      <c r="L1293" s="2">
        <v>7911.43017578125</v>
      </c>
      <c r="M1293" s="2">
        <v>0.36800000071525568</v>
      </c>
      <c r="N1293" s="3">
        <v>2741.3798828125</v>
      </c>
      <c r="O1293" s="1">
        <f t="shared" si="264"/>
        <v>-3.473051023093976E-2</v>
      </c>
      <c r="P1293" s="1">
        <f t="shared" si="252"/>
        <v>-4.5301972216524988E-2</v>
      </c>
      <c r="Q1293" s="1">
        <f t="shared" si="253"/>
        <v>-3.7508834324689766E-2</v>
      </c>
      <c r="R1293" s="1">
        <f t="shared" si="254"/>
        <v>-5.0750146225243542E-2</v>
      </c>
      <c r="S1293" s="1">
        <f t="shared" si="255"/>
        <v>-4.4615280539413438E-2</v>
      </c>
      <c r="T1293" s="1">
        <f t="shared" si="256"/>
        <v>-3.9024500218407754E-2</v>
      </c>
      <c r="U1293" s="1">
        <f t="shared" si="257"/>
        <v>-5.5959805818047825E-2</v>
      </c>
      <c r="V1293" s="1">
        <f t="shared" si="258"/>
        <v>-6.8503402172095607E-2</v>
      </c>
      <c r="W1293" s="1">
        <f t="shared" si="259"/>
        <v>-4.4119554081390233E-2</v>
      </c>
      <c r="X1293" s="1">
        <f t="shared" si="260"/>
        <v>-3.1319594537552287E-2</v>
      </c>
      <c r="Y1293" s="1">
        <f t="shared" si="261"/>
        <v>2.1501160000858555E-4</v>
      </c>
      <c r="Z1293" s="1">
        <f t="shared" si="262"/>
        <v>-5.6410219965600805E-2</v>
      </c>
      <c r="AA1293" s="24">
        <f t="shared" si="263"/>
        <v>-4.8868445131273974E-2</v>
      </c>
    </row>
    <row r="1294" spans="1:27" x14ac:dyDescent="0.2">
      <c r="A1294" s="18">
        <v>43902</v>
      </c>
      <c r="B1294" s="1">
        <v>248.22999572753909</v>
      </c>
      <c r="C1294" s="2">
        <v>139.05999755859381</v>
      </c>
      <c r="D1294" s="2">
        <v>1676.609985351562</v>
      </c>
      <c r="E1294" s="2">
        <v>1114.910034179688</v>
      </c>
      <c r="F1294" s="2">
        <v>154.4700012207031</v>
      </c>
      <c r="G1294" s="2">
        <v>315.25</v>
      </c>
      <c r="H1294" s="2">
        <v>216.30999755859381</v>
      </c>
      <c r="I1294" s="2">
        <v>101.5100021362305</v>
      </c>
      <c r="J1294" s="2">
        <v>204.05999755859381</v>
      </c>
      <c r="K1294" s="2">
        <v>2259.39990234375</v>
      </c>
      <c r="L1294" s="2">
        <v>4970.7880859375</v>
      </c>
      <c r="M1294" s="2">
        <v>0.27300000190734858</v>
      </c>
      <c r="N1294" s="3">
        <v>2480.639892578125</v>
      </c>
      <c r="O1294" s="1">
        <f t="shared" si="264"/>
        <v>-9.8754666055051676E-2</v>
      </c>
      <c r="P1294" s="1">
        <f t="shared" si="252"/>
        <v>-9.4838292398236601E-2</v>
      </c>
      <c r="Q1294" s="1">
        <f t="shared" si="253"/>
        <v>-7.9220808387498787E-2</v>
      </c>
      <c r="R1294" s="1">
        <f t="shared" si="254"/>
        <v>-8.2688144061464852E-2</v>
      </c>
      <c r="S1294" s="1">
        <f t="shared" si="255"/>
        <v>-9.2633950679085419E-2</v>
      </c>
      <c r="T1294" s="1">
        <f t="shared" si="256"/>
        <v>-9.907982423787387E-2</v>
      </c>
      <c r="U1294" s="1">
        <f t="shared" si="257"/>
        <v>-0.12236784806562451</v>
      </c>
      <c r="V1294" s="1">
        <f t="shared" si="258"/>
        <v>-9.8410112461574717E-2</v>
      </c>
      <c r="W1294" s="1">
        <f t="shared" si="259"/>
        <v>-7.3885808522622831E-2</v>
      </c>
      <c r="X1294" s="1">
        <f t="shared" si="260"/>
        <v>-3.7529328075079915E-2</v>
      </c>
      <c r="Y1294" s="1">
        <f t="shared" si="261"/>
        <v>-0.37169538560117077</v>
      </c>
      <c r="Z1294" s="1">
        <f t="shared" si="262"/>
        <v>-0.25815217017190839</v>
      </c>
      <c r="AA1294" s="24">
        <f t="shared" si="263"/>
        <v>-9.5112680978336583E-2</v>
      </c>
    </row>
    <row r="1295" spans="1:27" x14ac:dyDescent="0.2">
      <c r="A1295" s="18">
        <v>43903</v>
      </c>
      <c r="B1295" s="1">
        <v>277.97000122070312</v>
      </c>
      <c r="C1295" s="2">
        <v>158.83000183105469</v>
      </c>
      <c r="D1295" s="2">
        <v>1785</v>
      </c>
      <c r="E1295" s="2">
        <v>1219.72998046875</v>
      </c>
      <c r="F1295" s="2">
        <v>170.2799987792969</v>
      </c>
      <c r="G1295" s="2">
        <v>336.29998779296881</v>
      </c>
      <c r="H1295" s="2">
        <v>240.8399963378906</v>
      </c>
      <c r="I1295" s="2">
        <v>104.2799987792969</v>
      </c>
      <c r="J1295" s="2">
        <v>220.86000061035159</v>
      </c>
      <c r="K1295" s="2">
        <v>1658</v>
      </c>
      <c r="L1295" s="2">
        <v>5563.70703125</v>
      </c>
      <c r="M1295" s="2">
        <v>0.24300000071525571</v>
      </c>
      <c r="N1295" s="3">
        <v>2711.02001953125</v>
      </c>
      <c r="O1295" s="1">
        <f t="shared" si="264"/>
        <v>0.11980826654731569</v>
      </c>
      <c r="P1295" s="1">
        <f t="shared" si="252"/>
        <v>0.14216888119914328</v>
      </c>
      <c r="Q1295" s="1">
        <f t="shared" si="253"/>
        <v>6.464831749508515E-2</v>
      </c>
      <c r="R1295" s="1">
        <f t="shared" si="254"/>
        <v>9.4016506332894378E-2</v>
      </c>
      <c r="S1295" s="1">
        <f t="shared" si="255"/>
        <v>0.10234995425425586</v>
      </c>
      <c r="T1295" s="1">
        <f t="shared" si="256"/>
        <v>6.6772364133128592E-2</v>
      </c>
      <c r="U1295" s="1">
        <f t="shared" si="257"/>
        <v>0.11340205749229004</v>
      </c>
      <c r="V1295" s="1">
        <f t="shared" si="258"/>
        <v>2.728791828167787E-2</v>
      </c>
      <c r="W1295" s="1">
        <f t="shared" si="259"/>
        <v>8.2328742785238163E-2</v>
      </c>
      <c r="X1295" s="1">
        <f t="shared" si="260"/>
        <v>-0.26617682939611442</v>
      </c>
      <c r="Y1295" s="1">
        <f t="shared" si="261"/>
        <v>0.11928067241286833</v>
      </c>
      <c r="Z1295" s="1">
        <f t="shared" si="262"/>
        <v>-0.10989011348898947</v>
      </c>
      <c r="AA1295" s="24">
        <f t="shared" si="263"/>
        <v>9.2871249729718386E-2</v>
      </c>
    </row>
    <row r="1296" spans="1:27" x14ac:dyDescent="0.2">
      <c r="A1296" s="18">
        <v>43906</v>
      </c>
      <c r="B1296" s="1">
        <v>242.21000671386719</v>
      </c>
      <c r="C1296" s="2">
        <v>135.41999816894531</v>
      </c>
      <c r="D1296" s="2">
        <v>1689.150024414062</v>
      </c>
      <c r="E1296" s="2">
        <v>1084.329956054688</v>
      </c>
      <c r="F1296" s="2">
        <v>146.00999450683591</v>
      </c>
      <c r="G1296" s="2">
        <v>298.83999633789062</v>
      </c>
      <c r="H1296" s="2">
        <v>196.3999938964844</v>
      </c>
      <c r="I1296" s="2">
        <v>84.449996948242188</v>
      </c>
      <c r="J1296" s="2">
        <v>199.77000427246091</v>
      </c>
      <c r="K1296" s="2">
        <v>1509.099975585938</v>
      </c>
      <c r="L1296" s="2">
        <v>5014.47998046875</v>
      </c>
      <c r="M1296" s="2">
        <v>0.18500000238418579</v>
      </c>
      <c r="N1296" s="3">
        <v>2386.1298828125</v>
      </c>
      <c r="O1296" s="1">
        <f t="shared" si="264"/>
        <v>-0.12864695596573805</v>
      </c>
      <c r="P1296" s="1">
        <f t="shared" si="252"/>
        <v>-0.14739031286425519</v>
      </c>
      <c r="Q1296" s="1">
        <f t="shared" si="253"/>
        <v>-5.3697465314250903E-2</v>
      </c>
      <c r="R1296" s="1">
        <f t="shared" si="254"/>
        <v>-0.11100819573363852</v>
      </c>
      <c r="S1296" s="1">
        <f t="shared" si="255"/>
        <v>-0.14252997678205181</v>
      </c>
      <c r="T1296" s="1">
        <f t="shared" si="256"/>
        <v>-0.11138861972882108</v>
      </c>
      <c r="U1296" s="1">
        <f t="shared" si="257"/>
        <v>-0.18452085665645968</v>
      </c>
      <c r="V1296" s="1">
        <f t="shared" si="258"/>
        <v>-0.19016112450311651</v>
      </c>
      <c r="W1296" s="1">
        <f t="shared" si="259"/>
        <v>-9.5490339036529925E-2</v>
      </c>
      <c r="X1296" s="1">
        <f t="shared" si="260"/>
        <v>-8.9807011106189383E-2</v>
      </c>
      <c r="Y1296" s="1">
        <f t="shared" si="261"/>
        <v>-9.8716026508292809E-2</v>
      </c>
      <c r="Z1296" s="1">
        <f t="shared" si="262"/>
        <v>-0.23868312000144221</v>
      </c>
      <c r="AA1296" s="24">
        <f t="shared" si="263"/>
        <v>-0.11984055240393443</v>
      </c>
    </row>
    <row r="1297" spans="1:27" x14ac:dyDescent="0.2">
      <c r="A1297" s="18">
        <v>43907</v>
      </c>
      <c r="B1297" s="1">
        <v>252.86000061035159</v>
      </c>
      <c r="C1297" s="2">
        <v>146.57000732421881</v>
      </c>
      <c r="D1297" s="2">
        <v>1807.839965820312</v>
      </c>
      <c r="E1297" s="2">
        <v>1119.800048828125</v>
      </c>
      <c r="F1297" s="2">
        <v>149.41999816894531</v>
      </c>
      <c r="G1297" s="2">
        <v>319.75</v>
      </c>
      <c r="H1297" s="2">
        <v>217.27000427246091</v>
      </c>
      <c r="I1297" s="2">
        <v>77.459999084472656</v>
      </c>
      <c r="J1297" s="2">
        <v>210.44000244140619</v>
      </c>
      <c r="K1297" s="2">
        <v>1514.099975585938</v>
      </c>
      <c r="L1297" s="2">
        <v>5225.62939453125</v>
      </c>
      <c r="M1297" s="2">
        <v>0.1650000065565109</v>
      </c>
      <c r="N1297" s="3">
        <v>2529.18994140625</v>
      </c>
      <c r="O1297" s="1">
        <f t="shared" si="264"/>
        <v>4.3970082165373459E-2</v>
      </c>
      <c r="P1297" s="1">
        <f t="shared" si="252"/>
        <v>8.2336503515257231E-2</v>
      </c>
      <c r="Q1297" s="1">
        <f t="shared" si="253"/>
        <v>7.0266074469863327E-2</v>
      </c>
      <c r="R1297" s="1">
        <f t="shared" si="254"/>
        <v>3.2711530817145507E-2</v>
      </c>
      <c r="S1297" s="1">
        <f t="shared" si="255"/>
        <v>2.3354590715704449E-2</v>
      </c>
      <c r="T1297" s="1">
        <f t="shared" si="256"/>
        <v>6.9970565916039451E-2</v>
      </c>
      <c r="U1297" s="1">
        <f t="shared" si="257"/>
        <v>0.10626278525739852</v>
      </c>
      <c r="V1297" s="1">
        <f t="shared" si="258"/>
        <v>-8.2770848032754474E-2</v>
      </c>
      <c r="W1297" s="1">
        <f t="shared" si="259"/>
        <v>5.341141282848838E-2</v>
      </c>
      <c r="X1297" s="1">
        <f t="shared" si="260"/>
        <v>3.3132331064140708E-3</v>
      </c>
      <c r="Y1297" s="1">
        <f t="shared" si="261"/>
        <v>4.2107938387414112E-2</v>
      </c>
      <c r="Z1297" s="1">
        <f t="shared" si="262"/>
        <v>-0.10810808416175743</v>
      </c>
      <c r="AA1297" s="24">
        <f t="shared" si="263"/>
        <v>5.9954849744024319E-2</v>
      </c>
    </row>
    <row r="1298" spans="1:27" x14ac:dyDescent="0.2">
      <c r="A1298" s="18">
        <v>43908</v>
      </c>
      <c r="B1298" s="1">
        <v>246.66999816894531</v>
      </c>
      <c r="C1298" s="2">
        <v>140.3999938964844</v>
      </c>
      <c r="D1298" s="2">
        <v>1830</v>
      </c>
      <c r="E1298" s="2">
        <v>1096.800048828125</v>
      </c>
      <c r="F1298" s="2">
        <v>146.96000671386719</v>
      </c>
      <c r="G1298" s="2">
        <v>315.47000122070312</v>
      </c>
      <c r="H1298" s="2">
        <v>202.82000732421881</v>
      </c>
      <c r="I1298" s="2">
        <v>68.129997253417969</v>
      </c>
      <c r="J1298" s="2">
        <v>212.97999572753909</v>
      </c>
      <c r="K1298" s="2">
        <v>1509.599975585938</v>
      </c>
      <c r="L1298" s="2">
        <v>5238.4384765625</v>
      </c>
      <c r="M1298" s="2">
        <v>3.0000000260770321E-3</v>
      </c>
      <c r="N1298" s="3">
        <v>2398.10009765625</v>
      </c>
      <c r="O1298" s="1">
        <f t="shared" si="264"/>
        <v>-2.4479958975183513E-2</v>
      </c>
      <c r="P1298" s="1">
        <f t="shared" si="252"/>
        <v>-4.2096016370430256E-2</v>
      </c>
      <c r="Q1298" s="1">
        <f t="shared" si="253"/>
        <v>1.225774106041122E-2</v>
      </c>
      <c r="R1298" s="1">
        <f t="shared" si="254"/>
        <v>-2.0539381136899904E-2</v>
      </c>
      <c r="S1298" s="1">
        <f t="shared" si="255"/>
        <v>-1.646360249781742E-2</v>
      </c>
      <c r="T1298" s="1">
        <f t="shared" si="256"/>
        <v>-1.3385453570905037E-2</v>
      </c>
      <c r="U1298" s="1">
        <f t="shared" si="257"/>
        <v>-6.6507095614181111E-2</v>
      </c>
      <c r="V1298" s="1">
        <f t="shared" si="258"/>
        <v>-0.12044928919867426</v>
      </c>
      <c r="W1298" s="1">
        <f t="shared" si="259"/>
        <v>1.2069916634980693E-2</v>
      </c>
      <c r="X1298" s="1">
        <f t="shared" si="260"/>
        <v>-2.9720626593753297E-3</v>
      </c>
      <c r="Y1298" s="1">
        <f t="shared" si="261"/>
        <v>2.4512036855608432E-3</v>
      </c>
      <c r="Z1298" s="1">
        <f t="shared" si="262"/>
        <v>-0.98181818238261975</v>
      </c>
      <c r="AA1298" s="24">
        <f t="shared" si="263"/>
        <v>-5.1830762729157875E-2</v>
      </c>
    </row>
    <row r="1299" spans="1:27" x14ac:dyDescent="0.2">
      <c r="A1299" s="18">
        <v>43909</v>
      </c>
      <c r="B1299" s="1">
        <v>244.7799987792969</v>
      </c>
      <c r="C1299" s="2">
        <v>142.71000671386719</v>
      </c>
      <c r="D1299" s="2">
        <v>1880.930053710938</v>
      </c>
      <c r="E1299" s="2">
        <v>1115.2900390625</v>
      </c>
      <c r="F1299" s="2">
        <v>153.1300048828125</v>
      </c>
      <c r="G1299" s="2">
        <v>332.02999877929688</v>
      </c>
      <c r="H1299" s="2">
        <v>212.9700012207031</v>
      </c>
      <c r="I1299" s="2">
        <v>83.5</v>
      </c>
      <c r="J1299" s="2">
        <v>215.69000244140619</v>
      </c>
      <c r="K1299" s="2">
        <v>1419.800048828125</v>
      </c>
      <c r="L1299" s="2">
        <v>6191.19287109375</v>
      </c>
      <c r="M1299" s="2">
        <v>-2.8000000864267349E-2</v>
      </c>
      <c r="N1299" s="3">
        <v>2409.389892578125</v>
      </c>
      <c r="O1299" s="1">
        <f t="shared" si="264"/>
        <v>-7.6620562033407058E-3</v>
      </c>
      <c r="P1299" s="1">
        <f t="shared" si="252"/>
        <v>1.6453083460145512E-2</v>
      </c>
      <c r="Q1299" s="1">
        <f t="shared" si="253"/>
        <v>2.7830630443135496E-2</v>
      </c>
      <c r="R1299" s="1">
        <f t="shared" si="254"/>
        <v>1.6858123095572886E-2</v>
      </c>
      <c r="S1299" s="1">
        <f t="shared" si="255"/>
        <v>4.1984199013806345E-2</v>
      </c>
      <c r="T1299" s="1">
        <f t="shared" si="256"/>
        <v>5.2493097583019788E-2</v>
      </c>
      <c r="U1299" s="1">
        <f t="shared" si="257"/>
        <v>5.0044342421598387E-2</v>
      </c>
      <c r="V1299" s="1">
        <f t="shared" si="258"/>
        <v>0.22559817064737864</v>
      </c>
      <c r="W1299" s="1">
        <f t="shared" si="259"/>
        <v>1.2724231234063632E-2</v>
      </c>
      <c r="X1299" s="1">
        <f t="shared" si="260"/>
        <v>-5.9485908989206138E-2</v>
      </c>
      <c r="Y1299" s="1">
        <f t="shared" si="261"/>
        <v>0.18187755736638023</v>
      </c>
      <c r="Z1299" s="1">
        <f t="shared" si="262"/>
        <v>-10.333333540293903</v>
      </c>
      <c r="AA1299" s="24">
        <f t="shared" si="263"/>
        <v>4.7078080405855705E-3</v>
      </c>
    </row>
    <row r="1300" spans="1:27" x14ac:dyDescent="0.2">
      <c r="A1300" s="18">
        <v>43910</v>
      </c>
      <c r="B1300" s="1">
        <v>229.24000549316409</v>
      </c>
      <c r="C1300" s="2">
        <v>137.3500061035156</v>
      </c>
      <c r="D1300" s="2">
        <v>1846.089965820312</v>
      </c>
      <c r="E1300" s="2">
        <v>1072.319946289062</v>
      </c>
      <c r="F1300" s="2">
        <v>149.72999572753909</v>
      </c>
      <c r="G1300" s="2">
        <v>332.82998657226562</v>
      </c>
      <c r="H1300" s="2">
        <v>205.75</v>
      </c>
      <c r="I1300" s="2">
        <v>78.5</v>
      </c>
      <c r="J1300" s="2">
        <v>206</v>
      </c>
      <c r="K1300" s="2">
        <v>1529.400024414062</v>
      </c>
      <c r="L1300" s="2">
        <v>6198.7783203125</v>
      </c>
      <c r="M1300" s="2">
        <v>-3.2999999821186073E-2</v>
      </c>
      <c r="N1300" s="3">
        <v>2304.919921875</v>
      </c>
      <c r="O1300" s="1">
        <f t="shared" si="264"/>
        <v>-6.3485551775593674E-2</v>
      </c>
      <c r="P1300" s="1">
        <f t="shared" si="252"/>
        <v>-3.7558687955907444E-2</v>
      </c>
      <c r="Q1300" s="1">
        <f t="shared" si="253"/>
        <v>-1.8522798241162097E-2</v>
      </c>
      <c r="R1300" s="1">
        <f t="shared" si="254"/>
        <v>-3.8528177665388408E-2</v>
      </c>
      <c r="S1300" s="1">
        <f t="shared" si="255"/>
        <v>-2.2203415704684204E-2</v>
      </c>
      <c r="T1300" s="1">
        <f t="shared" si="256"/>
        <v>2.4093840794805477E-3</v>
      </c>
      <c r="U1300" s="1">
        <f t="shared" si="257"/>
        <v>-3.3901494010045718E-2</v>
      </c>
      <c r="V1300" s="1">
        <f t="shared" si="258"/>
        <v>-5.9880239520958112E-2</v>
      </c>
      <c r="W1300" s="1">
        <f t="shared" si="259"/>
        <v>-4.4925598459476856E-2</v>
      </c>
      <c r="X1300" s="1">
        <f t="shared" si="260"/>
        <v>7.7193951131639071E-2</v>
      </c>
      <c r="Y1300" s="1">
        <f t="shared" si="261"/>
        <v>1.225199953657663E-3</v>
      </c>
      <c r="Z1300" s="1">
        <f t="shared" si="262"/>
        <v>0.17857138580661802</v>
      </c>
      <c r="AA1300" s="24">
        <f t="shared" si="263"/>
        <v>-4.3359512308461912E-2</v>
      </c>
    </row>
    <row r="1301" spans="1:27" x14ac:dyDescent="0.2">
      <c r="A1301" s="18">
        <v>43913</v>
      </c>
      <c r="B1301" s="1">
        <v>224.3699951171875</v>
      </c>
      <c r="C1301" s="2">
        <v>135.97999572753909</v>
      </c>
      <c r="D1301" s="2">
        <v>1902.829956054688</v>
      </c>
      <c r="E1301" s="2">
        <v>1056.619995117188</v>
      </c>
      <c r="F1301" s="2">
        <v>148.1000061035156</v>
      </c>
      <c r="G1301" s="2">
        <v>360.26998901367188</v>
      </c>
      <c r="H1301" s="2">
        <v>212.69000244140619</v>
      </c>
      <c r="I1301" s="2">
        <v>78.760002136230469</v>
      </c>
      <c r="J1301" s="2">
        <v>202.21000671386719</v>
      </c>
      <c r="K1301" s="2">
        <v>1666</v>
      </c>
      <c r="L1301" s="2">
        <v>6416.31494140625</v>
      </c>
      <c r="M1301" s="2">
        <v>-3.9999999105930328E-2</v>
      </c>
      <c r="N1301" s="3">
        <v>2237.39990234375</v>
      </c>
      <c r="O1301" s="1">
        <f t="shared" si="264"/>
        <v>-2.1244155728838532E-2</v>
      </c>
      <c r="P1301" s="1">
        <f t="shared" ref="P1301:P1318" si="265">(C1301/C1300)-1</f>
        <v>-9.9745927564355297E-3</v>
      </c>
      <c r="Q1301" s="1">
        <f t="shared" ref="Q1301:Q1318" si="266">(D1301/D1300)-1</f>
        <v>3.0735224872512346E-2</v>
      </c>
      <c r="R1301" s="1">
        <f t="shared" ref="R1301:R1318" si="267">(E1301/E1300)-1</f>
        <v>-1.4641107093275929E-2</v>
      </c>
      <c r="S1301" s="1">
        <f t="shared" ref="S1301:S1318" si="268">(F1301/F1300)-1</f>
        <v>-1.0886192950873785E-2</v>
      </c>
      <c r="T1301" s="1">
        <f t="shared" ref="T1301:T1318" si="269">(G1301/G1300)-1</f>
        <v>8.2444501843130569E-2</v>
      </c>
      <c r="U1301" s="1">
        <f t="shared" ref="U1301:U1318" si="270">(H1301/H1300)-1</f>
        <v>3.3730267029920658E-2</v>
      </c>
      <c r="V1301" s="1">
        <f t="shared" ref="V1301:V1318" si="271">(I1301/I1300)-1</f>
        <v>3.3121291239550654E-3</v>
      </c>
      <c r="W1301" s="1">
        <f t="shared" ref="W1301:W1318" si="272">(J1301/J1300)-1</f>
        <v>-1.8398025660838924E-2</v>
      </c>
      <c r="X1301" s="1">
        <f t="shared" ref="X1301:X1318" si="273">(K1301/K1300)-1</f>
        <v>8.9316054273159473E-2</v>
      </c>
      <c r="Y1301" s="1">
        <f t="shared" ref="Y1301:Y1318" si="274">(L1301/L1300)-1</f>
        <v>3.5093466785368621E-2</v>
      </c>
      <c r="Z1301" s="1">
        <f t="shared" ref="Z1301:Z1318" si="275">(M1301/M1300)-1</f>
        <v>0.21212119159619625</v>
      </c>
      <c r="AA1301" s="24">
        <f t="shared" ref="AA1301:AA1318" si="276">(N1301/N1300)-1</f>
        <v>-2.9293867821804431E-2</v>
      </c>
    </row>
    <row r="1302" spans="1:27" x14ac:dyDescent="0.2">
      <c r="A1302" s="18">
        <v>43914</v>
      </c>
      <c r="B1302" s="1">
        <v>246.8800048828125</v>
      </c>
      <c r="C1302" s="2">
        <v>148.3399963378906</v>
      </c>
      <c r="D1302" s="2">
        <v>1940.099975585938</v>
      </c>
      <c r="E1302" s="2">
        <v>1134.4599609375</v>
      </c>
      <c r="F1302" s="2">
        <v>160.97999572753909</v>
      </c>
      <c r="G1302" s="2">
        <v>357.32000732421881</v>
      </c>
      <c r="H1302" s="2">
        <v>249.17999267578119</v>
      </c>
      <c r="I1302" s="2">
        <v>86.75</v>
      </c>
      <c r="J1302" s="2">
        <v>223.1300048828125</v>
      </c>
      <c r="K1302" s="2">
        <v>1868.099975585938</v>
      </c>
      <c r="L1302" s="2">
        <v>6734.8037109375</v>
      </c>
      <c r="M1302" s="2">
        <v>-3.2999999821186073E-2</v>
      </c>
      <c r="N1302" s="3">
        <v>2447.330078125</v>
      </c>
      <c r="O1302" s="1">
        <f t="shared" si="264"/>
        <v>0.10032540114763622</v>
      </c>
      <c r="P1302" s="1">
        <f t="shared" si="265"/>
        <v>9.089572730327955E-2</v>
      </c>
      <c r="Q1302" s="1">
        <f t="shared" si="266"/>
        <v>1.9586626441663313E-2</v>
      </c>
      <c r="R1302" s="1">
        <f t="shared" si="267"/>
        <v>7.3668836648959068E-2</v>
      </c>
      <c r="S1302" s="1">
        <f t="shared" si="268"/>
        <v>8.696819104126785E-2</v>
      </c>
      <c r="T1302" s="1">
        <f t="shared" si="269"/>
        <v>-8.188252642218008E-3</v>
      </c>
      <c r="U1302" s="1">
        <f t="shared" si="270"/>
        <v>0.17156420055252752</v>
      </c>
      <c r="V1302" s="1">
        <f t="shared" si="271"/>
        <v>0.10144740537143848</v>
      </c>
      <c r="W1302" s="1">
        <f t="shared" si="272"/>
        <v>0.10345678984397488</v>
      </c>
      <c r="X1302" s="1">
        <f t="shared" si="273"/>
        <v>0.12130850875506471</v>
      </c>
      <c r="Y1302" s="1">
        <f t="shared" si="274"/>
        <v>4.9637334270478783E-2</v>
      </c>
      <c r="Z1302" s="1">
        <f t="shared" si="275"/>
        <v>-0.17499998603016087</v>
      </c>
      <c r="AA1302" s="24">
        <f t="shared" si="276"/>
        <v>9.3827739762275542E-2</v>
      </c>
    </row>
    <row r="1303" spans="1:27" x14ac:dyDescent="0.2">
      <c r="A1303" s="18">
        <v>43915</v>
      </c>
      <c r="B1303" s="1">
        <v>245.52000427246091</v>
      </c>
      <c r="C1303" s="2">
        <v>146.91999816894531</v>
      </c>
      <c r="D1303" s="2">
        <v>1885.839965820312</v>
      </c>
      <c r="E1303" s="2">
        <v>1102.489990234375</v>
      </c>
      <c r="F1303" s="2">
        <v>156.21000671386719</v>
      </c>
      <c r="G1303" s="2">
        <v>342.3900146484375</v>
      </c>
      <c r="H1303" s="2">
        <v>245.6199951171875</v>
      </c>
      <c r="I1303" s="2">
        <v>92.599998474121094</v>
      </c>
      <c r="J1303" s="2">
        <v>210.0899963378906</v>
      </c>
      <c r="K1303" s="2">
        <v>2247</v>
      </c>
      <c r="L1303" s="2">
        <v>6681.06298828125</v>
      </c>
      <c r="M1303" s="2">
        <v>-7.0000000298023224E-2</v>
      </c>
      <c r="N1303" s="3">
        <v>2475.56005859375</v>
      </c>
      <c r="O1303" s="1">
        <f t="shared" si="264"/>
        <v>-5.5087515531974107E-3</v>
      </c>
      <c r="P1303" s="1">
        <f t="shared" si="265"/>
        <v>-9.5725913711821597E-3</v>
      </c>
      <c r="Q1303" s="1">
        <f t="shared" si="266"/>
        <v>-2.7967635920019385E-2</v>
      </c>
      <c r="R1303" s="1">
        <f t="shared" si="267"/>
        <v>-2.8180783636211792E-2</v>
      </c>
      <c r="S1303" s="1">
        <f t="shared" si="268"/>
        <v>-2.9630942603236066E-2</v>
      </c>
      <c r="T1303" s="1">
        <f t="shared" si="269"/>
        <v>-4.1783254141250503E-2</v>
      </c>
      <c r="U1303" s="1">
        <f t="shared" si="270"/>
        <v>-1.4286851525940003E-2</v>
      </c>
      <c r="V1303" s="1">
        <f t="shared" si="271"/>
        <v>6.7435140912058822E-2</v>
      </c>
      <c r="W1303" s="1">
        <f t="shared" si="272"/>
        <v>-5.8441304439402875E-2</v>
      </c>
      <c r="X1303" s="1">
        <f t="shared" si="273"/>
        <v>0.2028264168759053</v>
      </c>
      <c r="Y1303" s="1">
        <f t="shared" si="274"/>
        <v>-7.9795529257925546E-3</v>
      </c>
      <c r="Z1303" s="1">
        <f t="shared" si="275"/>
        <v>1.1212121417371361</v>
      </c>
      <c r="AA1303" s="24">
        <f t="shared" si="276"/>
        <v>1.1535011448221999E-2</v>
      </c>
    </row>
    <row r="1304" spans="1:27" x14ac:dyDescent="0.2">
      <c r="A1304" s="18">
        <v>43916</v>
      </c>
      <c r="B1304" s="1">
        <v>258.44000244140619</v>
      </c>
      <c r="C1304" s="2">
        <v>156.11000061035159</v>
      </c>
      <c r="D1304" s="2">
        <v>1955.489990234375</v>
      </c>
      <c r="E1304" s="2">
        <v>1161.75</v>
      </c>
      <c r="F1304" s="2">
        <v>163.3399963378906</v>
      </c>
      <c r="G1304" s="2">
        <v>362.989990234375</v>
      </c>
      <c r="H1304" s="2">
        <v>257.239990234375</v>
      </c>
      <c r="I1304" s="2">
        <v>94.44000244140625</v>
      </c>
      <c r="J1304" s="2">
        <v>224.49000549316409</v>
      </c>
      <c r="K1304" s="2">
        <v>2186</v>
      </c>
      <c r="L1304" s="2">
        <v>6716.4404296875</v>
      </c>
      <c r="M1304" s="2">
        <v>-0.1049999967217445</v>
      </c>
      <c r="N1304" s="3">
        <v>2630.070068359375</v>
      </c>
      <c r="O1304" s="1">
        <f t="shared" si="264"/>
        <v>5.2622995862315003E-2</v>
      </c>
      <c r="P1304" s="1">
        <f t="shared" si="265"/>
        <v>6.2551065586310184E-2</v>
      </c>
      <c r="Q1304" s="1">
        <f t="shared" si="266"/>
        <v>3.6933157466395139E-2</v>
      </c>
      <c r="R1304" s="1">
        <f t="shared" si="267"/>
        <v>5.3751063765238527E-2</v>
      </c>
      <c r="S1304" s="1">
        <f t="shared" si="268"/>
        <v>4.5643616398298725E-2</v>
      </c>
      <c r="T1304" s="1">
        <f t="shared" si="269"/>
        <v>6.0165234687376445E-2</v>
      </c>
      <c r="U1304" s="1">
        <f t="shared" si="270"/>
        <v>4.7308832131697898E-2</v>
      </c>
      <c r="V1304" s="1">
        <f t="shared" si="271"/>
        <v>1.9870453537851551E-2</v>
      </c>
      <c r="W1304" s="1">
        <f t="shared" si="272"/>
        <v>6.8542098178314692E-2</v>
      </c>
      <c r="X1304" s="1">
        <f t="shared" si="273"/>
        <v>-2.7147307521139252E-2</v>
      </c>
      <c r="Y1304" s="1">
        <f t="shared" si="274"/>
        <v>5.2951815404678193E-3</v>
      </c>
      <c r="Z1304" s="1">
        <f t="shared" si="275"/>
        <v>0.49999994678156678</v>
      </c>
      <c r="AA1304" s="24">
        <f t="shared" si="276"/>
        <v>6.2414163303876835E-2</v>
      </c>
    </row>
    <row r="1305" spans="1:27" x14ac:dyDescent="0.2">
      <c r="A1305" s="18">
        <v>43917</v>
      </c>
      <c r="B1305" s="1">
        <v>247.74000549316409</v>
      </c>
      <c r="C1305" s="2">
        <v>149.69999694824219</v>
      </c>
      <c r="D1305" s="2">
        <v>1900.099975585938</v>
      </c>
      <c r="E1305" s="2">
        <v>1110.7099609375</v>
      </c>
      <c r="F1305" s="2">
        <v>156.78999328613281</v>
      </c>
      <c r="G1305" s="2">
        <v>357.1199951171875</v>
      </c>
      <c r="H1305" s="2">
        <v>252.72999572753909</v>
      </c>
      <c r="I1305" s="2">
        <v>87.330001831054688</v>
      </c>
      <c r="J1305" s="2">
        <v>217.24000549316409</v>
      </c>
      <c r="K1305" s="2">
        <v>2145.39990234375</v>
      </c>
      <c r="L1305" s="2">
        <v>6469.79833984375</v>
      </c>
      <c r="M1305" s="2">
        <v>-5.7999998331069953E-2</v>
      </c>
      <c r="N1305" s="3">
        <v>2541.469970703125</v>
      </c>
      <c r="O1305" s="1">
        <f t="shared" si="264"/>
        <v>-4.1402247512623447E-2</v>
      </c>
      <c r="P1305" s="1">
        <f t="shared" si="265"/>
        <v>-4.1060813766240933E-2</v>
      </c>
      <c r="Q1305" s="1">
        <f t="shared" si="266"/>
        <v>-2.8325388994600909E-2</v>
      </c>
      <c r="R1305" s="1">
        <f t="shared" si="267"/>
        <v>-4.3933754303851935E-2</v>
      </c>
      <c r="S1305" s="1">
        <f t="shared" si="268"/>
        <v>-4.0100423647666972E-2</v>
      </c>
      <c r="T1305" s="1">
        <f t="shared" si="269"/>
        <v>-1.61712313703124E-2</v>
      </c>
      <c r="U1305" s="1">
        <f t="shared" si="270"/>
        <v>-1.753224489989591E-2</v>
      </c>
      <c r="V1305" s="1">
        <f t="shared" si="271"/>
        <v>-7.5285900323465604E-2</v>
      </c>
      <c r="W1305" s="1">
        <f t="shared" si="272"/>
        <v>-3.2295424395723304E-2</v>
      </c>
      <c r="X1305" s="1">
        <f t="shared" si="273"/>
        <v>-1.8572780263609312E-2</v>
      </c>
      <c r="Y1305" s="1">
        <f t="shared" si="274"/>
        <v>-3.6722143585694811E-2</v>
      </c>
      <c r="Z1305" s="1">
        <f t="shared" si="275"/>
        <v>-0.44761904626746807</v>
      </c>
      <c r="AA1305" s="24">
        <f t="shared" si="276"/>
        <v>-3.3687352562252526E-2</v>
      </c>
    </row>
    <row r="1306" spans="1:27" x14ac:dyDescent="0.2">
      <c r="A1306" s="18">
        <v>43920</v>
      </c>
      <c r="B1306" s="1">
        <v>254.80999755859381</v>
      </c>
      <c r="C1306" s="2">
        <v>160.22999572753909</v>
      </c>
      <c r="D1306" s="2">
        <v>1963.949951171875</v>
      </c>
      <c r="E1306" s="2">
        <v>1146.819946289062</v>
      </c>
      <c r="F1306" s="2">
        <v>165.94999694824219</v>
      </c>
      <c r="G1306" s="2">
        <v>370.95999145507812</v>
      </c>
      <c r="H1306" s="2">
        <v>265.58999633789062</v>
      </c>
      <c r="I1306" s="2">
        <v>90.959999084472656</v>
      </c>
      <c r="J1306" s="2">
        <v>231.91999816894531</v>
      </c>
      <c r="K1306" s="2">
        <v>2200</v>
      </c>
      <c r="L1306" s="2">
        <v>6438.64453125</v>
      </c>
      <c r="M1306" s="2">
        <v>1.30000002682209E-2</v>
      </c>
      <c r="N1306" s="3">
        <v>2626.64990234375</v>
      </c>
      <c r="O1306" s="1">
        <f t="shared" si="264"/>
        <v>2.8537950709074389E-2</v>
      </c>
      <c r="P1306" s="1">
        <f t="shared" si="265"/>
        <v>7.0340674642348722E-2</v>
      </c>
      <c r="Q1306" s="1">
        <f t="shared" si="266"/>
        <v>3.3603482135853069E-2</v>
      </c>
      <c r="R1306" s="1">
        <f t="shared" si="267"/>
        <v>3.2510724330844454E-2</v>
      </c>
      <c r="S1306" s="1">
        <f t="shared" si="268"/>
        <v>5.8422119104201364E-2</v>
      </c>
      <c r="T1306" s="1">
        <f t="shared" si="269"/>
        <v>3.8754470562055943E-2</v>
      </c>
      <c r="U1306" s="1">
        <f t="shared" si="270"/>
        <v>5.0884346249961965E-2</v>
      </c>
      <c r="V1306" s="1">
        <f t="shared" si="271"/>
        <v>4.156643968060858E-2</v>
      </c>
      <c r="W1306" s="1">
        <f t="shared" si="272"/>
        <v>6.7574996798843046E-2</v>
      </c>
      <c r="X1306" s="1">
        <f t="shared" si="273"/>
        <v>2.5449846248525532E-2</v>
      </c>
      <c r="Y1306" s="1">
        <f t="shared" si="274"/>
        <v>-4.8152673325058126E-3</v>
      </c>
      <c r="Z1306" s="1">
        <f t="shared" si="275"/>
        <v>-1.2241379421084733</v>
      </c>
      <c r="AA1306" s="24">
        <f t="shared" si="276"/>
        <v>3.3516009483700149E-2</v>
      </c>
    </row>
    <row r="1307" spans="1:27" x14ac:dyDescent="0.2">
      <c r="A1307" s="18">
        <v>43921</v>
      </c>
      <c r="B1307" s="1">
        <v>254.28999328613281</v>
      </c>
      <c r="C1307" s="2">
        <v>157.71000671386719</v>
      </c>
      <c r="D1307" s="2">
        <v>1949.719970703125</v>
      </c>
      <c r="E1307" s="2">
        <v>1162.81005859375</v>
      </c>
      <c r="F1307" s="2">
        <v>166.80000305175781</v>
      </c>
      <c r="G1307" s="2">
        <v>375.5</v>
      </c>
      <c r="H1307" s="2">
        <v>263.60000610351562</v>
      </c>
      <c r="I1307" s="2">
        <v>89.849998474121094</v>
      </c>
      <c r="J1307" s="2">
        <v>237.94999694824219</v>
      </c>
      <c r="K1307" s="2">
        <v>2237.199951171875</v>
      </c>
      <c r="L1307" s="2">
        <v>6606.7763671875</v>
      </c>
      <c r="M1307" s="2">
        <v>2.999999932944775E-2</v>
      </c>
      <c r="N1307" s="3">
        <v>2584.590087890625</v>
      </c>
      <c r="O1307" s="1">
        <f t="shared" si="264"/>
        <v>-2.0407530216368652E-3</v>
      </c>
      <c r="P1307" s="1">
        <f t="shared" si="265"/>
        <v>-1.572732372755592E-2</v>
      </c>
      <c r="Q1307" s="1">
        <f t="shared" si="266"/>
        <v>-7.2455922108702886E-3</v>
      </c>
      <c r="R1307" s="1">
        <f t="shared" si="267"/>
        <v>1.3943001563959223E-2</v>
      </c>
      <c r="S1307" s="1">
        <f t="shared" si="268"/>
        <v>5.1220615796740976E-3</v>
      </c>
      <c r="T1307" s="1">
        <f t="shared" si="269"/>
        <v>1.2238539598606879E-2</v>
      </c>
      <c r="U1307" s="1">
        <f t="shared" si="270"/>
        <v>-7.4927153199071395E-3</v>
      </c>
      <c r="V1307" s="1">
        <f t="shared" si="271"/>
        <v>-1.2203173059849415E-2</v>
      </c>
      <c r="W1307" s="1">
        <f t="shared" si="272"/>
        <v>2.6000339888344826E-2</v>
      </c>
      <c r="X1307" s="1">
        <f t="shared" si="273"/>
        <v>1.6909068714488606E-2</v>
      </c>
      <c r="Y1307" s="1">
        <f t="shared" si="274"/>
        <v>2.6112924097839496E-2</v>
      </c>
      <c r="Z1307" s="1">
        <f t="shared" si="275"/>
        <v>1.3076922084981901</v>
      </c>
      <c r="AA1307" s="24">
        <f t="shared" si="276"/>
        <v>-1.6012721914555605E-2</v>
      </c>
    </row>
    <row r="1308" spans="1:27" x14ac:dyDescent="0.2">
      <c r="A1308" s="18">
        <v>43922</v>
      </c>
      <c r="B1308" s="1">
        <v>240.9100036621094</v>
      </c>
      <c r="C1308" s="2">
        <v>152.11000061035159</v>
      </c>
      <c r="D1308" s="2">
        <v>1907.699951171875</v>
      </c>
      <c r="E1308" s="2">
        <v>1105.619995117188</v>
      </c>
      <c r="F1308" s="2">
        <v>159.6000061035156</v>
      </c>
      <c r="G1308" s="2">
        <v>364.07998657226562</v>
      </c>
      <c r="H1308" s="2">
        <v>243.07000732421881</v>
      </c>
      <c r="I1308" s="2">
        <v>83.730003356933594</v>
      </c>
      <c r="J1308" s="2">
        <v>225.47999572753909</v>
      </c>
      <c r="K1308" s="2">
        <v>2167.199951171875</v>
      </c>
      <c r="L1308" s="2">
        <v>6793.62451171875</v>
      </c>
      <c r="M1308" s="2">
        <v>6.3000001013278961E-2</v>
      </c>
      <c r="N1308" s="3">
        <v>2470.5</v>
      </c>
      <c r="O1308" s="1">
        <f t="shared" si="264"/>
        <v>-5.2617051308692098E-2</v>
      </c>
      <c r="P1308" s="1">
        <f t="shared" si="265"/>
        <v>-3.5508248463115399E-2</v>
      </c>
      <c r="Q1308" s="1">
        <f t="shared" si="266"/>
        <v>-2.1551822909264384E-2</v>
      </c>
      <c r="R1308" s="1">
        <f t="shared" si="267"/>
        <v>-4.9182635679747344E-2</v>
      </c>
      <c r="S1308" s="1">
        <f t="shared" si="268"/>
        <v>-4.3165448540238183E-2</v>
      </c>
      <c r="T1308" s="1">
        <f t="shared" si="269"/>
        <v>-3.0412818715670809E-2</v>
      </c>
      <c r="U1308" s="1">
        <f t="shared" si="270"/>
        <v>-7.7883149863185896E-2</v>
      </c>
      <c r="V1308" s="1">
        <f t="shared" si="271"/>
        <v>-6.8113469350254974E-2</v>
      </c>
      <c r="W1308" s="1">
        <f t="shared" si="272"/>
        <v>-5.2405973442460341E-2</v>
      </c>
      <c r="X1308" s="1">
        <f t="shared" si="273"/>
        <v>-3.1289112072138692E-2</v>
      </c>
      <c r="Y1308" s="1">
        <f t="shared" si="274"/>
        <v>2.8281287899985408E-2</v>
      </c>
      <c r="Z1308" s="1">
        <f t="shared" si="275"/>
        <v>1.1000000807146249</v>
      </c>
      <c r="AA1308" s="24">
        <f t="shared" si="276"/>
        <v>-4.4142430331665428E-2</v>
      </c>
    </row>
    <row r="1309" spans="1:27" x14ac:dyDescent="0.2">
      <c r="A1309" s="18">
        <v>43923</v>
      </c>
      <c r="B1309" s="1">
        <v>244.92999267578119</v>
      </c>
      <c r="C1309" s="2">
        <v>155.25999450683591</v>
      </c>
      <c r="D1309" s="2">
        <v>1918.829956054688</v>
      </c>
      <c r="E1309" s="2">
        <v>1120.839965820312</v>
      </c>
      <c r="F1309" s="2">
        <v>158.19000244140619</v>
      </c>
      <c r="G1309" s="2">
        <v>370.07998657226562</v>
      </c>
      <c r="H1309" s="2">
        <v>255.4700012207031</v>
      </c>
      <c r="I1309" s="2">
        <v>83.900001525878906</v>
      </c>
      <c r="J1309" s="2">
        <v>242.1600036621094</v>
      </c>
      <c r="K1309" s="2">
        <v>2141.300048828125</v>
      </c>
      <c r="L1309" s="2">
        <v>6733.38720703125</v>
      </c>
      <c r="M1309" s="2">
        <v>6.4999997615814209E-2</v>
      </c>
      <c r="N1309" s="3">
        <v>2526.89990234375</v>
      </c>
      <c r="O1309" s="1">
        <f t="shared" si="264"/>
        <v>1.6686683626928378E-2</v>
      </c>
      <c r="P1309" s="1">
        <f t="shared" si="265"/>
        <v>2.0708657444249212E-2</v>
      </c>
      <c r="Q1309" s="1">
        <f t="shared" si="266"/>
        <v>5.8342533772022254E-3</v>
      </c>
      <c r="R1309" s="1">
        <f t="shared" si="267"/>
        <v>1.3766005291457217E-2</v>
      </c>
      <c r="S1309" s="1">
        <f t="shared" si="268"/>
        <v>-8.8346090738548044E-3</v>
      </c>
      <c r="T1309" s="1">
        <f t="shared" si="269"/>
        <v>1.6479895136474632E-2</v>
      </c>
      <c r="U1309" s="1">
        <f t="shared" si="270"/>
        <v>5.1014084514115154E-2</v>
      </c>
      <c r="V1309" s="1">
        <f t="shared" si="271"/>
        <v>2.0303136525698928E-3</v>
      </c>
      <c r="W1309" s="1">
        <f t="shared" si="272"/>
        <v>7.397555548442436E-2</v>
      </c>
      <c r="X1309" s="1">
        <f t="shared" si="273"/>
        <v>-1.1950859601000396E-2</v>
      </c>
      <c r="Y1309" s="1">
        <f t="shared" si="274"/>
        <v>-8.8667403657051169E-3</v>
      </c>
      <c r="Z1309" s="1">
        <f t="shared" si="275"/>
        <v>3.1745977307424011E-2</v>
      </c>
      <c r="AA1309" s="24">
        <f t="shared" si="276"/>
        <v>2.2829347234871511E-2</v>
      </c>
    </row>
    <row r="1310" spans="1:27" x14ac:dyDescent="0.2">
      <c r="A1310" s="18">
        <v>43924</v>
      </c>
      <c r="B1310" s="1">
        <v>241.4100036621094</v>
      </c>
      <c r="C1310" s="2">
        <v>153.83000183105469</v>
      </c>
      <c r="D1310" s="2">
        <v>1906.589965820312</v>
      </c>
      <c r="E1310" s="2">
        <v>1097.880004882812</v>
      </c>
      <c r="F1310" s="2">
        <v>154.17999267578119</v>
      </c>
      <c r="G1310" s="2">
        <v>361.760009765625</v>
      </c>
      <c r="H1310" s="2">
        <v>243.9100036621094</v>
      </c>
      <c r="I1310" s="2">
        <v>81.830001831054688</v>
      </c>
      <c r="J1310" s="2">
        <v>238.30999755859381</v>
      </c>
      <c r="K1310" s="2">
        <v>2118</v>
      </c>
      <c r="L1310" s="2">
        <v>6867.52734375</v>
      </c>
      <c r="M1310" s="2">
        <v>5.7999998331069953E-2</v>
      </c>
      <c r="N1310" s="3">
        <v>2488.64990234375</v>
      </c>
      <c r="O1310" s="1">
        <f t="shared" si="264"/>
        <v>-1.4371408643004679E-2</v>
      </c>
      <c r="P1310" s="1">
        <f t="shared" si="265"/>
        <v>-9.2103099727873783E-3</v>
      </c>
      <c r="Q1310" s="1">
        <f t="shared" si="266"/>
        <v>-6.3788821910736315E-3</v>
      </c>
      <c r="R1310" s="1">
        <f t="shared" si="267"/>
        <v>-2.0484602296186205E-2</v>
      </c>
      <c r="S1310" s="1">
        <f t="shared" si="268"/>
        <v>-2.534932488613062E-2</v>
      </c>
      <c r="T1310" s="1">
        <f t="shared" si="269"/>
        <v>-2.2481563738967481E-2</v>
      </c>
      <c r="U1310" s="1">
        <f t="shared" si="270"/>
        <v>-4.5249921726061682E-2</v>
      </c>
      <c r="V1310" s="1">
        <f t="shared" si="271"/>
        <v>-2.4672224757775862E-2</v>
      </c>
      <c r="W1310" s="1">
        <f t="shared" si="272"/>
        <v>-1.5898604415647388E-2</v>
      </c>
      <c r="X1310" s="1">
        <f t="shared" si="273"/>
        <v>-1.0881262922903479E-2</v>
      </c>
      <c r="Y1310" s="1">
        <f t="shared" si="274"/>
        <v>1.992164308903499E-2</v>
      </c>
      <c r="Z1310" s="1">
        <f t="shared" si="275"/>
        <v>-0.10769230063850321</v>
      </c>
      <c r="AA1310" s="24">
        <f t="shared" si="276"/>
        <v>-1.5137125124949469E-2</v>
      </c>
    </row>
    <row r="1311" spans="1:27" x14ac:dyDescent="0.2">
      <c r="A1311" s="18">
        <v>43927</v>
      </c>
      <c r="B1311" s="1">
        <v>262.47000122070312</v>
      </c>
      <c r="C1311" s="2">
        <v>165.27000427246091</v>
      </c>
      <c r="D1311" s="2">
        <v>1997.589965820312</v>
      </c>
      <c r="E1311" s="2">
        <v>1186.920043945312</v>
      </c>
      <c r="F1311" s="2">
        <v>165.55000305175781</v>
      </c>
      <c r="G1311" s="2">
        <v>379.95999145507812</v>
      </c>
      <c r="H1311" s="2">
        <v>268.39999389648438</v>
      </c>
      <c r="I1311" s="2">
        <v>93.580001831054688</v>
      </c>
      <c r="J1311" s="2">
        <v>255.30000305175781</v>
      </c>
      <c r="K1311" s="2">
        <v>2106.800048828125</v>
      </c>
      <c r="L1311" s="2">
        <v>7176.41455078125</v>
      </c>
      <c r="M1311" s="2">
        <v>5.9999998658895493E-2</v>
      </c>
      <c r="N1311" s="3">
        <v>2663.679931640625</v>
      </c>
      <c r="O1311" s="1">
        <f t="shared" si="264"/>
        <v>8.7237468369663951E-2</v>
      </c>
      <c r="P1311" s="1">
        <f t="shared" si="265"/>
        <v>7.4367823605503869E-2</v>
      </c>
      <c r="Q1311" s="1">
        <f t="shared" si="266"/>
        <v>4.772919276371379E-2</v>
      </c>
      <c r="R1311" s="1">
        <f t="shared" si="267"/>
        <v>8.1101794974400843E-2</v>
      </c>
      <c r="S1311" s="1">
        <f t="shared" si="268"/>
        <v>7.3745044208726629E-2</v>
      </c>
      <c r="T1311" s="1">
        <f t="shared" si="269"/>
        <v>5.0309545549947376E-2</v>
      </c>
      <c r="U1311" s="1">
        <f t="shared" si="270"/>
        <v>0.10040584587215684</v>
      </c>
      <c r="V1311" s="1">
        <f t="shared" si="271"/>
        <v>0.14359036706682371</v>
      </c>
      <c r="W1311" s="1">
        <f t="shared" si="272"/>
        <v>7.1293716869711421E-2</v>
      </c>
      <c r="X1311" s="1">
        <f t="shared" si="273"/>
        <v>-5.2879845004131232E-3</v>
      </c>
      <c r="Y1311" s="1">
        <f t="shared" si="274"/>
        <v>4.4977936245475858E-2</v>
      </c>
      <c r="Z1311" s="1">
        <f t="shared" si="275"/>
        <v>3.448276526508387E-2</v>
      </c>
      <c r="AA1311" s="24">
        <f t="shared" si="276"/>
        <v>7.0331318652750552E-2</v>
      </c>
    </row>
    <row r="1312" spans="1:27" x14ac:dyDescent="0.2">
      <c r="A1312" s="18">
        <v>43928</v>
      </c>
      <c r="B1312" s="1">
        <v>259.42999267578119</v>
      </c>
      <c r="C1312" s="2">
        <v>163.49000549316409</v>
      </c>
      <c r="D1312" s="2">
        <v>2011.599975585938</v>
      </c>
      <c r="E1312" s="2">
        <v>1186.510009765625</v>
      </c>
      <c r="F1312" s="2">
        <v>168.83000183105469</v>
      </c>
      <c r="G1312" s="2">
        <v>372.27999877929688</v>
      </c>
      <c r="H1312" s="2">
        <v>259.02999877929688</v>
      </c>
      <c r="I1312" s="2">
        <v>98.610000610351562</v>
      </c>
      <c r="J1312" s="2">
        <v>247.66999816894531</v>
      </c>
      <c r="K1312" s="2">
        <v>2076.800048828125</v>
      </c>
      <c r="L1312" s="2">
        <v>7334.0986328125</v>
      </c>
      <c r="M1312" s="2">
        <v>0.12800000607967379</v>
      </c>
      <c r="N1312" s="3">
        <v>2659.409912109375</v>
      </c>
      <c r="O1312" s="1">
        <f t="shared" si="264"/>
        <v>-1.1582308571582933E-2</v>
      </c>
      <c r="P1312" s="1">
        <f t="shared" si="265"/>
        <v>-1.0770247070135852E-2</v>
      </c>
      <c r="Q1312" s="1">
        <f t="shared" si="266"/>
        <v>7.0134562174137827E-3</v>
      </c>
      <c r="R1312" s="1">
        <f t="shared" si="267"/>
        <v>-3.4546065826313033E-4</v>
      </c>
      <c r="S1312" s="1">
        <f t="shared" si="268"/>
        <v>1.9812737655289681E-2</v>
      </c>
      <c r="T1312" s="1">
        <f t="shared" si="269"/>
        <v>-2.0212635141848234E-2</v>
      </c>
      <c r="U1312" s="1">
        <f t="shared" si="270"/>
        <v>-3.4910563823638885E-2</v>
      </c>
      <c r="V1312" s="1">
        <f t="shared" si="271"/>
        <v>5.3750787357087493E-2</v>
      </c>
      <c r="W1312" s="1">
        <f t="shared" si="272"/>
        <v>-2.9886426915810227E-2</v>
      </c>
      <c r="X1312" s="1">
        <f t="shared" si="273"/>
        <v>-1.4239604758262248E-2</v>
      </c>
      <c r="Y1312" s="1">
        <f t="shared" si="274"/>
        <v>2.1972543658878241E-2</v>
      </c>
      <c r="Z1312" s="1">
        <f t="shared" si="275"/>
        <v>1.1333334823449492</v>
      </c>
      <c r="AA1312" s="24">
        <f t="shared" si="276"/>
        <v>-1.6030527844311804E-3</v>
      </c>
    </row>
    <row r="1313" spans="1:27" x14ac:dyDescent="0.2">
      <c r="A1313" s="18">
        <v>43929</v>
      </c>
      <c r="B1313" s="1">
        <v>266.07000732421881</v>
      </c>
      <c r="C1313" s="2">
        <v>165.1300048828125</v>
      </c>
      <c r="D1313" s="2">
        <v>2043</v>
      </c>
      <c r="E1313" s="2">
        <v>1210.280029296875</v>
      </c>
      <c r="F1313" s="2">
        <v>174.2799987792969</v>
      </c>
      <c r="G1313" s="2">
        <v>371.1199951171875</v>
      </c>
      <c r="H1313" s="2">
        <v>266.95001220703119</v>
      </c>
      <c r="I1313" s="2">
        <v>108.05999755859381</v>
      </c>
      <c r="J1313" s="2">
        <v>249.6600036621094</v>
      </c>
      <c r="K1313" s="2">
        <v>2108.800048828125</v>
      </c>
      <c r="L1313" s="2">
        <v>7302.08935546875</v>
      </c>
      <c r="M1313" s="2">
        <v>0.18500000238418579</v>
      </c>
      <c r="N1313" s="3">
        <v>2749.97998046875</v>
      </c>
      <c r="O1313" s="1">
        <f t="shared" si="264"/>
        <v>2.5594629903628263E-2</v>
      </c>
      <c r="P1313" s="1">
        <f t="shared" si="265"/>
        <v>1.0031190498167586E-2</v>
      </c>
      <c r="Q1313" s="1">
        <f t="shared" si="266"/>
        <v>1.560947742849117E-2</v>
      </c>
      <c r="R1313" s="1">
        <f t="shared" si="267"/>
        <v>2.0033560050576771E-2</v>
      </c>
      <c r="S1313" s="1">
        <f t="shared" si="268"/>
        <v>3.22809742885386E-2</v>
      </c>
      <c r="T1313" s="1">
        <f t="shared" si="269"/>
        <v>-3.1159440902358559E-3</v>
      </c>
      <c r="U1313" s="1">
        <f t="shared" si="270"/>
        <v>3.0575660985438402E-2</v>
      </c>
      <c r="V1313" s="1">
        <f t="shared" si="271"/>
        <v>9.5832034172508074E-2</v>
      </c>
      <c r="W1313" s="1">
        <f t="shared" si="272"/>
        <v>8.0349073681771355E-3</v>
      </c>
      <c r="X1313" s="1">
        <f t="shared" si="273"/>
        <v>1.5408320130797737E-2</v>
      </c>
      <c r="Y1313" s="1">
        <f t="shared" si="274"/>
        <v>-4.3644459866604146E-3</v>
      </c>
      <c r="Z1313" s="1">
        <f t="shared" si="275"/>
        <v>0.4453124499777934</v>
      </c>
      <c r="AA1313" s="24">
        <f t="shared" si="276"/>
        <v>3.4056452879630328E-2</v>
      </c>
    </row>
    <row r="1314" spans="1:27" x14ac:dyDescent="0.2">
      <c r="A1314" s="18">
        <v>43930</v>
      </c>
      <c r="B1314" s="1">
        <v>267.989990234375</v>
      </c>
      <c r="C1314" s="2">
        <v>165.13999938964841</v>
      </c>
      <c r="D1314" s="2">
        <v>2042.760009765625</v>
      </c>
      <c r="E1314" s="2">
        <v>1211.449951171875</v>
      </c>
      <c r="F1314" s="2">
        <v>175.19000244140619</v>
      </c>
      <c r="G1314" s="2">
        <v>370.72000122070312</v>
      </c>
      <c r="H1314" s="2">
        <v>262.95001220703119</v>
      </c>
      <c r="I1314" s="2">
        <v>108.05999755859381</v>
      </c>
      <c r="J1314" s="2">
        <v>246.61000061035159</v>
      </c>
      <c r="K1314" s="2">
        <v>2087</v>
      </c>
      <c r="L1314" s="2">
        <v>6865.4931640625</v>
      </c>
      <c r="M1314" s="2">
        <v>0.2099999934434891</v>
      </c>
      <c r="N1314" s="3">
        <v>2789.820068359375</v>
      </c>
      <c r="O1314" s="1">
        <f t="shared" si="264"/>
        <v>7.2160816976887254E-3</v>
      </c>
      <c r="P1314" s="1">
        <f t="shared" si="265"/>
        <v>6.0525080484374882E-5</v>
      </c>
      <c r="Q1314" s="1">
        <f t="shared" si="266"/>
        <v>-1.174695224547273E-4</v>
      </c>
      <c r="R1314" s="1">
        <f t="shared" si="267"/>
        <v>9.6665387074068576E-4</v>
      </c>
      <c r="S1314" s="1">
        <f t="shared" si="268"/>
        <v>5.221503720927112E-3</v>
      </c>
      <c r="T1314" s="1">
        <f t="shared" si="269"/>
        <v>-1.0778020633409602E-3</v>
      </c>
      <c r="U1314" s="1">
        <f t="shared" si="270"/>
        <v>-1.4984078730432282E-2</v>
      </c>
      <c r="V1314" s="1">
        <f t="shared" si="271"/>
        <v>0</v>
      </c>
      <c r="W1314" s="1">
        <f t="shared" si="272"/>
        <v>-1.2216626640307537E-2</v>
      </c>
      <c r="X1314" s="1">
        <f t="shared" si="273"/>
        <v>-1.0337655692031822E-2</v>
      </c>
      <c r="Y1314" s="1">
        <f t="shared" si="274"/>
        <v>-5.979058460566089E-2</v>
      </c>
      <c r="Z1314" s="1">
        <f t="shared" si="275"/>
        <v>0.13513508506549288</v>
      </c>
      <c r="AA1314" s="24">
        <f t="shared" si="276"/>
        <v>1.4487410153376512E-2</v>
      </c>
    </row>
    <row r="1315" spans="1:27" x14ac:dyDescent="0.2">
      <c r="A1315" s="18">
        <v>43934</v>
      </c>
      <c r="B1315" s="1">
        <v>273.25</v>
      </c>
      <c r="C1315" s="2">
        <v>165.50999450683591</v>
      </c>
      <c r="D1315" s="2">
        <v>2168.8701171875</v>
      </c>
      <c r="E1315" s="2">
        <v>1217.56005859375</v>
      </c>
      <c r="F1315" s="2">
        <v>174.78999328613281</v>
      </c>
      <c r="G1315" s="2">
        <v>396.72000122070312</v>
      </c>
      <c r="H1315" s="2">
        <v>269.85000610351562</v>
      </c>
      <c r="I1315" s="2">
        <v>103.61000061035161</v>
      </c>
      <c r="J1315" s="2">
        <v>252.2799987792969</v>
      </c>
      <c r="K1315" s="2">
        <v>2121</v>
      </c>
      <c r="L1315" s="2">
        <v>6842.427734375</v>
      </c>
      <c r="M1315" s="2">
        <v>0.20000000298023221</v>
      </c>
      <c r="N1315" s="3">
        <v>2761.6298828125</v>
      </c>
      <c r="O1315" s="1">
        <f t="shared" si="264"/>
        <v>1.9627635200198279E-2</v>
      </c>
      <c r="P1315" s="1">
        <f t="shared" si="265"/>
        <v>2.240493633008267E-3</v>
      </c>
      <c r="Q1315" s="1">
        <f t="shared" si="266"/>
        <v>6.1735155778942508E-2</v>
      </c>
      <c r="R1315" s="1">
        <f t="shared" si="267"/>
        <v>5.0436317372950512E-3</v>
      </c>
      <c r="S1315" s="1">
        <f t="shared" si="268"/>
        <v>-2.2832875717732071E-3</v>
      </c>
      <c r="T1315" s="1">
        <f t="shared" si="269"/>
        <v>7.0133793467812566E-2</v>
      </c>
      <c r="U1315" s="1">
        <f t="shared" si="270"/>
        <v>2.6240705746960691E-2</v>
      </c>
      <c r="V1315" s="1">
        <f t="shared" si="271"/>
        <v>-4.1180798156406184E-2</v>
      </c>
      <c r="W1315" s="1">
        <f t="shared" si="272"/>
        <v>2.2991760897417945E-2</v>
      </c>
      <c r="X1315" s="1">
        <f t="shared" si="273"/>
        <v>1.6291327264015276E-2</v>
      </c>
      <c r="Y1315" s="1">
        <f t="shared" si="274"/>
        <v>-3.3596173117229622E-3</v>
      </c>
      <c r="Z1315" s="1">
        <f t="shared" si="275"/>
        <v>-4.7619003692720985E-2</v>
      </c>
      <c r="AA1315" s="24">
        <f t="shared" si="276"/>
        <v>-1.0104660822607414E-2</v>
      </c>
    </row>
    <row r="1316" spans="1:27" x14ac:dyDescent="0.2">
      <c r="A1316" s="18">
        <v>43935</v>
      </c>
      <c r="B1316" s="1">
        <v>287.04998779296881</v>
      </c>
      <c r="C1316" s="2">
        <v>173.69999694824219</v>
      </c>
      <c r="D1316" s="2">
        <v>2283.320068359375</v>
      </c>
      <c r="E1316" s="2">
        <v>1269.22998046875</v>
      </c>
      <c r="F1316" s="2">
        <v>178.16999816894531</v>
      </c>
      <c r="G1316" s="2">
        <v>413.54998779296881</v>
      </c>
      <c r="H1316" s="2">
        <v>283.95001220703119</v>
      </c>
      <c r="I1316" s="2">
        <v>112.5400009155273</v>
      </c>
      <c r="J1316" s="2">
        <v>262.41000366210938</v>
      </c>
      <c r="K1316" s="2">
        <v>2180.89990234375</v>
      </c>
      <c r="L1316" s="2">
        <v>6642.10986328125</v>
      </c>
      <c r="M1316" s="2">
        <v>0.1650000065565109</v>
      </c>
      <c r="N1316" s="3">
        <v>2846.06005859375</v>
      </c>
      <c r="O1316" s="1">
        <f t="shared" si="264"/>
        <v>5.0503157522301168E-2</v>
      </c>
      <c r="P1316" s="1">
        <f t="shared" si="265"/>
        <v>4.948343129253141E-2</v>
      </c>
      <c r="Q1316" s="1">
        <f t="shared" si="266"/>
        <v>5.276938912335094E-2</v>
      </c>
      <c r="R1316" s="1">
        <f t="shared" si="267"/>
        <v>4.2437267476298057E-2</v>
      </c>
      <c r="S1316" s="1">
        <f t="shared" si="268"/>
        <v>1.9337519381211976E-2</v>
      </c>
      <c r="T1316" s="1">
        <f t="shared" si="269"/>
        <v>4.2422833536196913E-2</v>
      </c>
      <c r="U1316" s="1">
        <f t="shared" si="270"/>
        <v>5.2251272131180748E-2</v>
      </c>
      <c r="V1316" s="1">
        <f t="shared" si="271"/>
        <v>8.6188594272467389E-2</v>
      </c>
      <c r="W1316" s="1">
        <f t="shared" si="272"/>
        <v>4.0153816917030127E-2</v>
      </c>
      <c r="X1316" s="1">
        <f t="shared" si="273"/>
        <v>2.8241349525577553E-2</v>
      </c>
      <c r="Y1316" s="1">
        <f t="shared" si="274"/>
        <v>-2.9275847531044064E-2</v>
      </c>
      <c r="Z1316" s="1">
        <f t="shared" si="275"/>
        <v>-0.17499997951090374</v>
      </c>
      <c r="AA1316" s="24">
        <f t="shared" si="276"/>
        <v>3.0572589146256046E-2</v>
      </c>
    </row>
    <row r="1317" spans="1:27" x14ac:dyDescent="0.2">
      <c r="A1317" s="18">
        <v>43936</v>
      </c>
      <c r="B1317" s="1">
        <v>284.42999267578119</v>
      </c>
      <c r="C1317" s="2">
        <v>171.8800048828125</v>
      </c>
      <c r="D1317" s="2">
        <v>2307.679931640625</v>
      </c>
      <c r="E1317" s="2">
        <v>1262.469970703125</v>
      </c>
      <c r="F1317" s="2">
        <v>176.9700012207031</v>
      </c>
      <c r="G1317" s="2">
        <v>426.75</v>
      </c>
      <c r="H1317" s="2">
        <v>280.83999633789062</v>
      </c>
      <c r="I1317" s="2">
        <v>109.48000335693359</v>
      </c>
      <c r="J1317" s="2">
        <v>255.22999572753909</v>
      </c>
      <c r="K1317" s="2">
        <v>2132.39990234375</v>
      </c>
      <c r="L1317" s="2">
        <v>7116.80419921875</v>
      </c>
      <c r="M1317" s="2">
        <v>0.11500000208616259</v>
      </c>
      <c r="N1317" s="3">
        <v>2783.360107421875</v>
      </c>
      <c r="O1317" s="1">
        <f t="shared" si="264"/>
        <v>-9.1273131113220884E-3</v>
      </c>
      <c r="P1317" s="1">
        <f t="shared" si="265"/>
        <v>-1.0477789852650354E-2</v>
      </c>
      <c r="Q1317" s="1">
        <f t="shared" si="266"/>
        <v>1.066861524094298E-2</v>
      </c>
      <c r="R1317" s="1">
        <f t="shared" si="267"/>
        <v>-5.3260716100705929E-3</v>
      </c>
      <c r="S1317" s="1">
        <f t="shared" si="268"/>
        <v>-6.7351235369287332E-3</v>
      </c>
      <c r="T1317" s="1">
        <f t="shared" si="269"/>
        <v>3.1918782726791939E-2</v>
      </c>
      <c r="U1317" s="1">
        <f t="shared" si="270"/>
        <v>-1.0952687921960802E-2</v>
      </c>
      <c r="V1317" s="1">
        <f t="shared" si="271"/>
        <v>-2.71903104114114E-2</v>
      </c>
      <c r="W1317" s="1">
        <f t="shared" si="272"/>
        <v>-2.7361791983416817E-2</v>
      </c>
      <c r="X1317" s="1">
        <f t="shared" si="273"/>
        <v>-2.2238526375226275E-2</v>
      </c>
      <c r="Y1317" s="1">
        <f t="shared" si="274"/>
        <v>7.1467402031648586E-2</v>
      </c>
      <c r="Z1317" s="1">
        <f t="shared" si="275"/>
        <v>-0.30303031808198011</v>
      </c>
      <c r="AA1317" s="24">
        <f t="shared" si="276"/>
        <v>-2.2030438529415775E-2</v>
      </c>
    </row>
    <row r="1318" spans="1:27" ht="16" thickBot="1" x14ac:dyDescent="0.25">
      <c r="A1318" s="19">
        <v>43937</v>
      </c>
      <c r="B1318" s="5">
        <v>286.69000244140619</v>
      </c>
      <c r="C1318" s="6">
        <v>177.03999328613281</v>
      </c>
      <c r="D1318" s="6">
        <v>2408.18994140625</v>
      </c>
      <c r="E1318" s="6">
        <v>1263.469970703125</v>
      </c>
      <c r="F1318" s="6">
        <v>176.25</v>
      </c>
      <c r="G1318" s="6">
        <v>439.17001342773438</v>
      </c>
      <c r="H1318" s="6">
        <v>294.70001220703119</v>
      </c>
      <c r="I1318" s="6">
        <v>108.3199996948242</v>
      </c>
      <c r="J1318" s="6">
        <v>264.760009765625</v>
      </c>
      <c r="K1318" s="6">
        <v>2115.10009765625</v>
      </c>
      <c r="L1318" s="6">
        <v>7096.1845703125</v>
      </c>
      <c r="M1318" s="6">
        <v>0.10999999940395359</v>
      </c>
      <c r="N1318" s="7">
        <v>2799.550048828125</v>
      </c>
      <c r="O1318" s="5">
        <f t="shared" si="264"/>
        <v>7.9457505320164046E-3</v>
      </c>
      <c r="P1318" s="5">
        <f t="shared" si="265"/>
        <v>3.0020876522771633E-2</v>
      </c>
      <c r="Q1318" s="5">
        <f t="shared" si="266"/>
        <v>4.3554571146340981E-2</v>
      </c>
      <c r="R1318" s="5">
        <f t="shared" si="267"/>
        <v>7.9209804843372034E-4</v>
      </c>
      <c r="S1318" s="5">
        <f t="shared" si="268"/>
        <v>-4.0684930538321673E-3</v>
      </c>
      <c r="T1318" s="5">
        <f t="shared" si="269"/>
        <v>2.9103722150519928E-2</v>
      </c>
      <c r="U1318" s="5">
        <f t="shared" si="270"/>
        <v>4.9352001317023886E-2</v>
      </c>
      <c r="V1318" s="5">
        <f t="shared" si="271"/>
        <v>-1.0595575689995806E-2</v>
      </c>
      <c r="W1318" s="5">
        <f t="shared" si="272"/>
        <v>3.7338926449143939E-2</v>
      </c>
      <c r="X1318" s="5">
        <f t="shared" si="273"/>
        <v>-8.1128331831592515E-3</v>
      </c>
      <c r="Y1318" s="5">
        <f t="shared" si="274"/>
        <v>-2.897315751431484E-3</v>
      </c>
      <c r="Z1318" s="5">
        <f t="shared" si="275"/>
        <v>-4.3478283404402074E-2</v>
      </c>
      <c r="AA1318" s="25">
        <f t="shared" si="276"/>
        <v>5.8166894621645149E-3</v>
      </c>
    </row>
  </sheetData>
  <mergeCells count="435">
    <mergeCell ref="AC221:AD221"/>
    <mergeCell ref="AE221:AF221"/>
    <mergeCell ref="AC219:AF220"/>
    <mergeCell ref="AH219:AK220"/>
    <mergeCell ref="AH221:AI221"/>
    <mergeCell ref="AJ221:AK221"/>
    <mergeCell ref="AE155:AP157"/>
    <mergeCell ref="AD192:AE193"/>
    <mergeCell ref="AD194:AD195"/>
    <mergeCell ref="AB173:AV175"/>
    <mergeCell ref="AD179:AD180"/>
    <mergeCell ref="AE179:AE180"/>
    <mergeCell ref="AD177:AE178"/>
    <mergeCell ref="AB216:AV218"/>
    <mergeCell ref="AE194:AE195"/>
    <mergeCell ref="AL180:AM181"/>
    <mergeCell ref="AL182:AL183"/>
    <mergeCell ref="AM182:AM183"/>
    <mergeCell ref="AD108:AF109"/>
    <mergeCell ref="AK67:AL68"/>
    <mergeCell ref="AL71:AL72"/>
    <mergeCell ref="AL73:AL74"/>
    <mergeCell ref="AX53:AX55"/>
    <mergeCell ref="AY53:AZ55"/>
    <mergeCell ref="BA53:BB55"/>
    <mergeCell ref="BC53:BD55"/>
    <mergeCell ref="AX47:AX49"/>
    <mergeCell ref="AY47:AZ49"/>
    <mergeCell ref="BA47:BB49"/>
    <mergeCell ref="BC47:BD49"/>
    <mergeCell ref="AX50:AX52"/>
    <mergeCell ref="AY50:AZ52"/>
    <mergeCell ref="BA50:BB52"/>
    <mergeCell ref="BC50:BD52"/>
    <mergeCell ref="BG40:BG41"/>
    <mergeCell ref="BH40:BH41"/>
    <mergeCell ref="BI40:BI41"/>
    <mergeCell ref="AY43:BD44"/>
    <mergeCell ref="AY45:AZ46"/>
    <mergeCell ref="BA45:BB46"/>
    <mergeCell ref="BC45:BD46"/>
    <mergeCell ref="BI38:BI39"/>
    <mergeCell ref="AX40:AX41"/>
    <mergeCell ref="AY40:AY41"/>
    <mergeCell ref="AZ40:AZ41"/>
    <mergeCell ref="BA40:BA41"/>
    <mergeCell ref="BB40:BB41"/>
    <mergeCell ref="BC40:BC41"/>
    <mergeCell ref="BD40:BD41"/>
    <mergeCell ref="BE40:BE41"/>
    <mergeCell ref="BF40:BF41"/>
    <mergeCell ref="BC38:BC39"/>
    <mergeCell ref="BD38:BD39"/>
    <mergeCell ref="BE38:BE39"/>
    <mergeCell ref="BF38:BF39"/>
    <mergeCell ref="BG38:BG39"/>
    <mergeCell ref="BH38:BH39"/>
    <mergeCell ref="BE36:BE37"/>
    <mergeCell ref="BF36:BF37"/>
    <mergeCell ref="BG36:BG37"/>
    <mergeCell ref="BH36:BH37"/>
    <mergeCell ref="BI36:BI37"/>
    <mergeCell ref="AX38:AX39"/>
    <mergeCell ref="AY38:AY39"/>
    <mergeCell ref="AZ38:AZ39"/>
    <mergeCell ref="BA38:BA39"/>
    <mergeCell ref="BB38:BB39"/>
    <mergeCell ref="BG34:BG35"/>
    <mergeCell ref="BH34:BH35"/>
    <mergeCell ref="BI34:BI35"/>
    <mergeCell ref="AX36:AX37"/>
    <mergeCell ref="AY36:AY37"/>
    <mergeCell ref="AZ36:AZ37"/>
    <mergeCell ref="BA36:BA37"/>
    <mergeCell ref="BB36:BB37"/>
    <mergeCell ref="BC36:BC37"/>
    <mergeCell ref="BD36:BD37"/>
    <mergeCell ref="BI32:BI33"/>
    <mergeCell ref="AX34:AX35"/>
    <mergeCell ref="AY34:AY35"/>
    <mergeCell ref="AZ34:AZ35"/>
    <mergeCell ref="BA34:BA35"/>
    <mergeCell ref="BB34:BB35"/>
    <mergeCell ref="BC34:BC35"/>
    <mergeCell ref="BD34:BD35"/>
    <mergeCell ref="BE34:BE35"/>
    <mergeCell ref="BF34:BF35"/>
    <mergeCell ref="BC32:BC33"/>
    <mergeCell ref="BD32:BD33"/>
    <mergeCell ref="BE32:BE33"/>
    <mergeCell ref="BF32:BF33"/>
    <mergeCell ref="BG32:BG33"/>
    <mergeCell ref="BH32:BH33"/>
    <mergeCell ref="BE30:BE31"/>
    <mergeCell ref="BF30:BF31"/>
    <mergeCell ref="BG30:BG31"/>
    <mergeCell ref="BH30:BH31"/>
    <mergeCell ref="BI30:BI31"/>
    <mergeCell ref="AX32:AX33"/>
    <mergeCell ref="AY32:AY33"/>
    <mergeCell ref="AZ32:AZ33"/>
    <mergeCell ref="BA32:BA33"/>
    <mergeCell ref="BB32:BB33"/>
    <mergeCell ref="BG28:BG29"/>
    <mergeCell ref="BH28:BH29"/>
    <mergeCell ref="BI28:BI29"/>
    <mergeCell ref="AX30:AX31"/>
    <mergeCell ref="AY30:AY31"/>
    <mergeCell ref="AZ30:AZ31"/>
    <mergeCell ref="BA30:BA31"/>
    <mergeCell ref="BB30:BB31"/>
    <mergeCell ref="BC30:BC31"/>
    <mergeCell ref="BD30:BD31"/>
    <mergeCell ref="BI26:BI27"/>
    <mergeCell ref="AX28:AX29"/>
    <mergeCell ref="AY28:AY29"/>
    <mergeCell ref="AZ28:AZ29"/>
    <mergeCell ref="BA28:BA29"/>
    <mergeCell ref="BB28:BB29"/>
    <mergeCell ref="BC28:BC29"/>
    <mergeCell ref="BD28:BD29"/>
    <mergeCell ref="BE28:BE29"/>
    <mergeCell ref="BF28:BF29"/>
    <mergeCell ref="BC26:BC27"/>
    <mergeCell ref="BD26:BD27"/>
    <mergeCell ref="BE26:BE27"/>
    <mergeCell ref="BF26:BF27"/>
    <mergeCell ref="BG26:BG27"/>
    <mergeCell ref="BH26:BH27"/>
    <mergeCell ref="BE24:BE25"/>
    <mergeCell ref="BF24:BF25"/>
    <mergeCell ref="BG24:BG25"/>
    <mergeCell ref="BH24:BH25"/>
    <mergeCell ref="BI24:BI25"/>
    <mergeCell ref="AX26:AX27"/>
    <mergeCell ref="AY26:AY27"/>
    <mergeCell ref="AZ26:AZ27"/>
    <mergeCell ref="BA26:BA27"/>
    <mergeCell ref="BB26:BB27"/>
    <mergeCell ref="BG22:BG23"/>
    <mergeCell ref="BH22:BH23"/>
    <mergeCell ref="BI22:BI23"/>
    <mergeCell ref="AX24:AX25"/>
    <mergeCell ref="AY24:AY25"/>
    <mergeCell ref="AZ24:AZ25"/>
    <mergeCell ref="BA24:BA25"/>
    <mergeCell ref="BB24:BB25"/>
    <mergeCell ref="BC24:BC25"/>
    <mergeCell ref="BD24:BD25"/>
    <mergeCell ref="BI20:BI21"/>
    <mergeCell ref="AX22:AX23"/>
    <mergeCell ref="AY22:AY23"/>
    <mergeCell ref="AZ22:AZ23"/>
    <mergeCell ref="BA22:BA23"/>
    <mergeCell ref="BB22:BB23"/>
    <mergeCell ref="BC22:BC23"/>
    <mergeCell ref="BD22:BD23"/>
    <mergeCell ref="BE22:BE23"/>
    <mergeCell ref="BF22:BF23"/>
    <mergeCell ref="BC20:BC21"/>
    <mergeCell ref="BD20:BD21"/>
    <mergeCell ref="BE20:BE21"/>
    <mergeCell ref="BF20:BF21"/>
    <mergeCell ref="BG20:BG21"/>
    <mergeCell ref="BH20:BH21"/>
    <mergeCell ref="BE18:BE19"/>
    <mergeCell ref="BF18:BF19"/>
    <mergeCell ref="BG18:BG19"/>
    <mergeCell ref="BH18:BH19"/>
    <mergeCell ref="BI18:BI19"/>
    <mergeCell ref="AX20:AX21"/>
    <mergeCell ref="AY20:AY21"/>
    <mergeCell ref="AZ20:AZ21"/>
    <mergeCell ref="BA20:BA21"/>
    <mergeCell ref="BB20:BB21"/>
    <mergeCell ref="AY18:AY19"/>
    <mergeCell ref="AZ18:AZ19"/>
    <mergeCell ref="BA18:BA19"/>
    <mergeCell ref="BB18:BB19"/>
    <mergeCell ref="BC18:BC19"/>
    <mergeCell ref="BD18:BD19"/>
    <mergeCell ref="AV8:AW9"/>
    <mergeCell ref="AV10:AW11"/>
    <mergeCell ref="AX6:AY7"/>
    <mergeCell ref="AX8:AY9"/>
    <mergeCell ref="AX10:AY11"/>
    <mergeCell ref="AY16:BI17"/>
    <mergeCell ref="AT4:AU5"/>
    <mergeCell ref="AV4:AW5"/>
    <mergeCell ref="AX4:AY5"/>
    <mergeCell ref="AT6:AU7"/>
    <mergeCell ref="AV6:AW7"/>
    <mergeCell ref="AR6:AR7"/>
    <mergeCell ref="AS6:AS7"/>
    <mergeCell ref="AR8:AR11"/>
    <mergeCell ref="AS8:AS9"/>
    <mergeCell ref="AS10:AS11"/>
    <mergeCell ref="AT8:AU9"/>
    <mergeCell ref="AT10:AU11"/>
    <mergeCell ref="AT93:AT94"/>
    <mergeCell ref="AU93:AU94"/>
    <mergeCell ref="AP91:AU92"/>
    <mergeCell ref="AJ18:AJ19"/>
    <mergeCell ref="AI92:AI93"/>
    <mergeCell ref="AP93:AP94"/>
    <mergeCell ref="AQ93:AQ94"/>
    <mergeCell ref="AR93:AR94"/>
    <mergeCell ref="AS93:AS94"/>
    <mergeCell ref="AL43:AN44"/>
    <mergeCell ref="AL93:AL94"/>
    <mergeCell ref="AM93:AM94"/>
    <mergeCell ref="AK91:AM92"/>
    <mergeCell ref="AK93:AK94"/>
    <mergeCell ref="AK71:AK72"/>
    <mergeCell ref="AK73:AK74"/>
    <mergeCell ref="AK69:AK70"/>
    <mergeCell ref="AL69:AL70"/>
    <mergeCell ref="AB1:AV2"/>
    <mergeCell ref="AB87:AV89"/>
    <mergeCell ref="AD92:AD93"/>
    <mergeCell ref="AE92:AE93"/>
    <mergeCell ref="AF92:AF93"/>
    <mergeCell ref="AG92:AG93"/>
    <mergeCell ref="AH92:AH93"/>
    <mergeCell ref="AP4:AP5"/>
    <mergeCell ref="AP10:AP11"/>
    <mergeCell ref="AL16:AV17"/>
    <mergeCell ref="AQ40:AQ41"/>
    <mergeCell ref="AR40:AR41"/>
    <mergeCell ref="AS40:AS41"/>
    <mergeCell ref="AT40:AT41"/>
    <mergeCell ref="AU40:AU41"/>
    <mergeCell ref="AV40:AV41"/>
    <mergeCell ref="AR38:AR39"/>
    <mergeCell ref="AS38:AS39"/>
    <mergeCell ref="AT38:AT39"/>
    <mergeCell ref="AU38:AU39"/>
    <mergeCell ref="AV38:AV39"/>
    <mergeCell ref="AL40:AL41"/>
    <mergeCell ref="AM40:AM41"/>
    <mergeCell ref="AN40:AN41"/>
    <mergeCell ref="AO40:AO41"/>
    <mergeCell ref="AP40:AP41"/>
    <mergeCell ref="AS36:AS37"/>
    <mergeCell ref="AT36:AT37"/>
    <mergeCell ref="AU36:AU37"/>
    <mergeCell ref="AV36:AV37"/>
    <mergeCell ref="AL38:AL39"/>
    <mergeCell ref="AM38:AM39"/>
    <mergeCell ref="AN38:AN39"/>
    <mergeCell ref="AO38:AO39"/>
    <mergeCell ref="AP38:AP39"/>
    <mergeCell ref="AQ38:AQ39"/>
    <mergeCell ref="AT34:AT35"/>
    <mergeCell ref="AU34:AU35"/>
    <mergeCell ref="AV34:AV35"/>
    <mergeCell ref="AL36:AL37"/>
    <mergeCell ref="AM36:AM37"/>
    <mergeCell ref="AN36:AN37"/>
    <mergeCell ref="AO36:AO37"/>
    <mergeCell ref="AP36:AP37"/>
    <mergeCell ref="AQ36:AQ37"/>
    <mergeCell ref="AR36:AR37"/>
    <mergeCell ref="AU32:AU33"/>
    <mergeCell ref="AV32:AV33"/>
    <mergeCell ref="AL34:AL35"/>
    <mergeCell ref="AM34:AM35"/>
    <mergeCell ref="AN34:AN35"/>
    <mergeCell ref="AO34:AO35"/>
    <mergeCell ref="AP34:AP35"/>
    <mergeCell ref="AQ34:AQ35"/>
    <mergeCell ref="AR34:AR35"/>
    <mergeCell ref="AS34:AS35"/>
    <mergeCell ref="AV30:AV31"/>
    <mergeCell ref="AL32:AL33"/>
    <mergeCell ref="AM32:AM33"/>
    <mergeCell ref="AN32:AN33"/>
    <mergeCell ref="AO32:AO33"/>
    <mergeCell ref="AP32:AP33"/>
    <mergeCell ref="AQ32:AQ33"/>
    <mergeCell ref="AR32:AR33"/>
    <mergeCell ref="AS32:AS33"/>
    <mergeCell ref="AT32:AT33"/>
    <mergeCell ref="AP30:AP31"/>
    <mergeCell ref="AQ30:AQ31"/>
    <mergeCell ref="AR30:AR31"/>
    <mergeCell ref="AS30:AS31"/>
    <mergeCell ref="AT30:AT31"/>
    <mergeCell ref="AU30:AU31"/>
    <mergeCell ref="AQ28:AQ29"/>
    <mergeCell ref="AR28:AR29"/>
    <mergeCell ref="AS28:AS29"/>
    <mergeCell ref="AT28:AT29"/>
    <mergeCell ref="AU28:AU29"/>
    <mergeCell ref="AV28:AV29"/>
    <mergeCell ref="AR26:AR27"/>
    <mergeCell ref="AS26:AS27"/>
    <mergeCell ref="AT26:AT27"/>
    <mergeCell ref="AU26:AU27"/>
    <mergeCell ref="AV26:AV27"/>
    <mergeCell ref="AL28:AL29"/>
    <mergeCell ref="AM28:AM29"/>
    <mergeCell ref="AN28:AN29"/>
    <mergeCell ref="AO28:AO29"/>
    <mergeCell ref="AP28:AP29"/>
    <mergeCell ref="AS24:AS25"/>
    <mergeCell ref="AT24:AT25"/>
    <mergeCell ref="AU24:AU25"/>
    <mergeCell ref="AV24:AV25"/>
    <mergeCell ref="AL26:AL27"/>
    <mergeCell ref="AM26:AM27"/>
    <mergeCell ref="AN26:AN27"/>
    <mergeCell ref="AO26:AO27"/>
    <mergeCell ref="AP26:AP27"/>
    <mergeCell ref="AQ26:AQ27"/>
    <mergeCell ref="AT22:AT23"/>
    <mergeCell ref="AU22:AU23"/>
    <mergeCell ref="AV22:AV23"/>
    <mergeCell ref="AL24:AL25"/>
    <mergeCell ref="AM24:AM25"/>
    <mergeCell ref="AN24:AN25"/>
    <mergeCell ref="AO24:AO25"/>
    <mergeCell ref="AP24:AP25"/>
    <mergeCell ref="AQ24:AQ25"/>
    <mergeCell ref="AR24:AR25"/>
    <mergeCell ref="AU20:AU21"/>
    <mergeCell ref="AV20:AV21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K40:AK41"/>
    <mergeCell ref="AL20:AL21"/>
    <mergeCell ref="AM20:AM21"/>
    <mergeCell ref="AN20:AN21"/>
    <mergeCell ref="AO20:AO21"/>
    <mergeCell ref="AP20:AP21"/>
    <mergeCell ref="AL30:AL31"/>
    <mergeCell ref="AM30:AM31"/>
    <mergeCell ref="AN30:AN31"/>
    <mergeCell ref="AO30:AO31"/>
    <mergeCell ref="AK28:AK29"/>
    <mergeCell ref="AK30:AK31"/>
    <mergeCell ref="AK32:AK33"/>
    <mergeCell ref="AK34:AK35"/>
    <mergeCell ref="AK36:AK37"/>
    <mergeCell ref="AK38:AK39"/>
    <mergeCell ref="AU18:AU19"/>
    <mergeCell ref="AV18:AV19"/>
    <mergeCell ref="AK20:AK21"/>
    <mergeCell ref="AK22:AK23"/>
    <mergeCell ref="AK24:AK25"/>
    <mergeCell ref="AK26:AK27"/>
    <mergeCell ref="AQ20:AQ21"/>
    <mergeCell ref="AR20:AR21"/>
    <mergeCell ref="AS20:AS21"/>
    <mergeCell ref="AT20:AT21"/>
    <mergeCell ref="AO18:AO19"/>
    <mergeCell ref="AP18:AP19"/>
    <mergeCell ref="AQ18:AQ19"/>
    <mergeCell ref="AR18:AR19"/>
    <mergeCell ref="AS18:AS19"/>
    <mergeCell ref="AT18:AT19"/>
    <mergeCell ref="AO4:AO5"/>
    <mergeCell ref="AD18:AD19"/>
    <mergeCell ref="AE18:AE19"/>
    <mergeCell ref="AF18:AF19"/>
    <mergeCell ref="AG18:AG19"/>
    <mergeCell ref="AH18:AH19"/>
    <mergeCell ref="AI18:AI19"/>
    <mergeCell ref="AL18:AL19"/>
    <mergeCell ref="AM18:AM19"/>
    <mergeCell ref="AN18:AN19"/>
    <mergeCell ref="AO10:AO11"/>
    <mergeCell ref="AE4:AE5"/>
    <mergeCell ref="AF4:AF5"/>
    <mergeCell ref="AG4:AG5"/>
    <mergeCell ref="AH4:AH5"/>
    <mergeCell ref="AI4:AI5"/>
    <mergeCell ref="AJ4:AJ5"/>
    <mergeCell ref="AE10:AE11"/>
    <mergeCell ref="AF10:AF11"/>
    <mergeCell ref="AG10:AG11"/>
    <mergeCell ref="AH10:AH11"/>
    <mergeCell ref="AI10:AI11"/>
    <mergeCell ref="AJ10:AJ11"/>
    <mergeCell ref="AK10:AK11"/>
    <mergeCell ref="AL10:AL11"/>
    <mergeCell ref="AM10:AM11"/>
    <mergeCell ref="AE8:AE9"/>
    <mergeCell ref="AF8:AF9"/>
    <mergeCell ref="AG8:AG9"/>
    <mergeCell ref="AH8:AH9"/>
    <mergeCell ref="AI8:AI9"/>
    <mergeCell ref="AJ8:AJ9"/>
    <mergeCell ref="AK8:AK9"/>
    <mergeCell ref="AL8:AL9"/>
    <mergeCell ref="AM8:AM9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8:AN9"/>
    <mergeCell ref="AO8:AO9"/>
    <mergeCell ref="AP8:AP9"/>
    <mergeCell ref="AN10:AN11"/>
    <mergeCell ref="AN6:AN7"/>
    <mergeCell ref="AO6:AO7"/>
    <mergeCell ref="AP6:AP7"/>
    <mergeCell ref="AK4:AK5"/>
    <mergeCell ref="AD6:AD7"/>
    <mergeCell ref="AD8:AD9"/>
    <mergeCell ref="AD10:AD11"/>
    <mergeCell ref="AC6:AC7"/>
    <mergeCell ref="AC8:AC11"/>
    <mergeCell ref="AL4:AL5"/>
    <mergeCell ref="AM4:AM5"/>
    <mergeCell ref="AN4:AN5"/>
    <mergeCell ref="O1:AA1"/>
    <mergeCell ref="O2:U2"/>
    <mergeCell ref="V2:W2"/>
    <mergeCell ref="X2:Y2"/>
    <mergeCell ref="B2:H2"/>
    <mergeCell ref="I2:J2"/>
    <mergeCell ref="K2:L2"/>
    <mergeCell ref="B1:N1"/>
  </mergeCells>
  <pageMargins left="0.75" right="0.75" top="1" bottom="1" header="0.5" footer="0.5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L12"/>
    </sheetView>
  </sheetViews>
  <sheetFormatPr baseColWidth="10" defaultRowHeight="15" x14ac:dyDescent="0.2"/>
  <sheetData>
    <row r="1" spans="1:12" x14ac:dyDescent="0.2">
      <c r="A1" s="100"/>
      <c r="B1" s="100" t="s">
        <v>50</v>
      </c>
      <c r="C1" s="100" t="s">
        <v>51</v>
      </c>
      <c r="D1" s="100" t="s">
        <v>52</v>
      </c>
      <c r="E1" s="100" t="s">
        <v>53</v>
      </c>
      <c r="F1" s="100" t="s">
        <v>54</v>
      </c>
      <c r="G1" s="100" t="s">
        <v>55</v>
      </c>
      <c r="H1" s="100" t="s">
        <v>56</v>
      </c>
      <c r="I1" s="100" t="s">
        <v>57</v>
      </c>
      <c r="J1" s="100" t="s">
        <v>58</v>
      </c>
      <c r="K1" s="100" t="s">
        <v>59</v>
      </c>
      <c r="L1" s="100" t="s">
        <v>60</v>
      </c>
    </row>
    <row r="2" spans="1:12" x14ac:dyDescent="0.2">
      <c r="A2" s="98" t="s">
        <v>50</v>
      </c>
      <c r="B2" s="98">
        <f>VARP('Efficient Frontier'!$O$5:$O$1318)</f>
        <v>3.2291824618300356E-4</v>
      </c>
      <c r="C2" s="98"/>
      <c r="D2" s="98"/>
      <c r="E2" s="98"/>
      <c r="F2" s="98"/>
      <c r="G2" s="98"/>
      <c r="H2" s="98"/>
      <c r="I2" s="98"/>
      <c r="J2" s="98"/>
      <c r="K2" s="98"/>
      <c r="L2" s="98"/>
    </row>
    <row r="3" spans="1:12" x14ac:dyDescent="0.2">
      <c r="A3" s="98" t="s">
        <v>51</v>
      </c>
      <c r="B3" s="98">
        <v>2.098861817169674E-4</v>
      </c>
      <c r="C3" s="98">
        <f>VARP('Efficient Frontier'!$P$5:$P$1318)</f>
        <v>2.9920665949596527E-4</v>
      </c>
      <c r="D3" s="98"/>
      <c r="E3" s="98"/>
      <c r="F3" s="98"/>
      <c r="G3" s="98"/>
      <c r="H3" s="98"/>
      <c r="I3" s="98"/>
      <c r="J3" s="98"/>
      <c r="K3" s="98"/>
      <c r="L3" s="98"/>
    </row>
    <row r="4" spans="1:12" x14ac:dyDescent="0.2">
      <c r="A4" s="98" t="s">
        <v>52</v>
      </c>
      <c r="B4" s="98">
        <v>1.7914660941289377E-4</v>
      </c>
      <c r="C4" s="98">
        <v>2.1023013714515892E-4</v>
      </c>
      <c r="D4" s="98">
        <f>VARP('Efficient Frontier'!$Q$5:$Q$1318)</f>
        <v>3.6724280639071483E-4</v>
      </c>
      <c r="E4" s="98"/>
      <c r="F4" s="98"/>
      <c r="G4" s="98"/>
      <c r="H4" s="98"/>
      <c r="I4" s="98"/>
      <c r="J4" s="98"/>
      <c r="K4" s="98"/>
      <c r="L4" s="98"/>
    </row>
    <row r="5" spans="1:12" x14ac:dyDescent="0.2">
      <c r="A5" s="98" t="s">
        <v>53</v>
      </c>
      <c r="B5" s="98">
        <v>1.8591595081389635E-4</v>
      </c>
      <c r="C5" s="98">
        <v>2.1031031825822228E-4</v>
      </c>
      <c r="D5" s="98">
        <v>2.099620227893274E-4</v>
      </c>
      <c r="E5" s="98">
        <f>VARP('Efficient Frontier'!$R$5:$R$1318)</f>
        <v>2.8318655766681344E-4</v>
      </c>
      <c r="F5" s="98"/>
      <c r="G5" s="98"/>
      <c r="H5" s="98"/>
      <c r="I5" s="98"/>
      <c r="J5" s="98"/>
      <c r="K5" s="98"/>
      <c r="L5" s="98"/>
    </row>
    <row r="6" spans="1:12" x14ac:dyDescent="0.2">
      <c r="A6" s="98" t="s">
        <v>54</v>
      </c>
      <c r="B6" s="98">
        <v>1.917304043421617E-4</v>
      </c>
      <c r="C6" s="98">
        <v>2.0047631136302791E-4</v>
      </c>
      <c r="D6" s="98">
        <v>2.1517624571285994E-4</v>
      </c>
      <c r="E6" s="98">
        <v>2.164196815113193E-4</v>
      </c>
      <c r="F6" s="98">
        <f>VARP('Efficient Frontier'!$S$5:$S$1318)</f>
        <v>3.7415451615437382E-4</v>
      </c>
      <c r="G6" s="98"/>
      <c r="H6" s="98"/>
      <c r="I6" s="98"/>
      <c r="J6" s="98"/>
      <c r="K6" s="98"/>
      <c r="L6" s="98"/>
    </row>
    <row r="7" spans="1:12" x14ac:dyDescent="0.2">
      <c r="A7" s="98" t="s">
        <v>55</v>
      </c>
      <c r="B7" s="98">
        <v>1.9407028982103392E-4</v>
      </c>
      <c r="C7" s="98">
        <v>2.1641791427027025E-4</v>
      </c>
      <c r="D7" s="98">
        <v>2.6208425641302779E-4</v>
      </c>
      <c r="E7" s="98">
        <v>2.2150447693286638E-4</v>
      </c>
      <c r="F7" s="98">
        <v>2.2624202974045013E-4</v>
      </c>
      <c r="G7" s="98">
        <f>VARP('Efficient Frontier'!$T$5:$T$1318)</f>
        <v>7.2160340886334826E-4</v>
      </c>
      <c r="H7" s="98"/>
      <c r="I7" s="98"/>
      <c r="J7" s="98"/>
      <c r="K7" s="98"/>
      <c r="L7" s="98"/>
    </row>
    <row r="8" spans="1:12" x14ac:dyDescent="0.2">
      <c r="A8" s="98" t="s">
        <v>56</v>
      </c>
      <c r="B8" s="98">
        <v>2.677100457633271E-4</v>
      </c>
      <c r="C8" s="98">
        <v>2.8102667753118516E-4</v>
      </c>
      <c r="D8" s="98">
        <v>2.4131883743475625E-4</v>
      </c>
      <c r="E8" s="98">
        <v>2.4040158987113035E-4</v>
      </c>
      <c r="F8" s="98">
        <v>2.5217279421742967E-4</v>
      </c>
      <c r="G8" s="98">
        <v>3.0126687379281638E-4</v>
      </c>
      <c r="H8" s="98">
        <f>VARP('Efficient Frontier'!$U$5:$U$1318)</f>
        <v>8.1788820115681236E-4</v>
      </c>
      <c r="I8" s="98"/>
      <c r="J8" s="98"/>
      <c r="K8" s="98"/>
      <c r="L8" s="98"/>
    </row>
    <row r="9" spans="1:12" x14ac:dyDescent="0.2">
      <c r="A9" s="98" t="s">
        <v>57</v>
      </c>
      <c r="B9" s="98">
        <v>1.4753227709840596E-4</v>
      </c>
      <c r="C9" s="98">
        <v>1.5085114782189001E-4</v>
      </c>
      <c r="D9" s="98">
        <v>1.0689795990289197E-4</v>
      </c>
      <c r="E9" s="98">
        <v>1.4159851316573931E-4</v>
      </c>
      <c r="F9" s="98">
        <v>1.3777674954143705E-4</v>
      </c>
      <c r="G9" s="98">
        <v>1.4024765438495839E-4</v>
      </c>
      <c r="H9" s="98">
        <v>2.0765770757899554E-4</v>
      </c>
      <c r="I9" s="98">
        <f>VARP('Efficient Frontier'!$V$5:$V$1318)</f>
        <v>4.3048372041601423E-4</v>
      </c>
      <c r="J9" s="98"/>
      <c r="K9" s="98"/>
      <c r="L9" s="98"/>
    </row>
    <row r="10" spans="1:12" x14ac:dyDescent="0.2">
      <c r="A10" s="98" t="s">
        <v>58</v>
      </c>
      <c r="B10" s="98">
        <v>1.7623622773094106E-4</v>
      </c>
      <c r="C10" s="98">
        <v>1.9404916179522499E-4</v>
      </c>
      <c r="D10" s="98">
        <v>1.7422050723641183E-4</v>
      </c>
      <c r="E10" s="98">
        <v>1.8059804698585273E-4</v>
      </c>
      <c r="F10" s="98">
        <v>1.8796877358894713E-4</v>
      </c>
      <c r="G10" s="98">
        <v>2.1801580968017626E-4</v>
      </c>
      <c r="H10" s="98">
        <v>2.4585658445966922E-4</v>
      </c>
      <c r="I10" s="98">
        <v>1.4990673341765695E-4</v>
      </c>
      <c r="J10" s="98">
        <f>VARP('Efficient Frontier'!$W$5:$W$1318)</f>
        <v>5.9058328822631282E-4</v>
      </c>
      <c r="K10" s="98"/>
      <c r="L10" s="98"/>
    </row>
    <row r="11" spans="1:12" x14ac:dyDescent="0.2">
      <c r="A11" s="98" t="s">
        <v>59</v>
      </c>
      <c r="B11" s="98">
        <v>2.3838389102703014E-5</v>
      </c>
      <c r="C11" s="98">
        <v>2.3675247233845687E-5</v>
      </c>
      <c r="D11" s="98">
        <v>2.1316704102836732E-5</v>
      </c>
      <c r="E11" s="98">
        <v>1.7585875379444169E-5</v>
      </c>
      <c r="F11" s="98">
        <v>1.9683857789016488E-5</v>
      </c>
      <c r="G11" s="98">
        <v>3.1466925980815076E-5</v>
      </c>
      <c r="H11" s="98">
        <v>5.4423100253239484E-5</v>
      </c>
      <c r="I11" s="98">
        <v>3.6236336636978123E-5</v>
      </c>
      <c r="J11" s="98">
        <v>1.5529915011261259E-5</v>
      </c>
      <c r="K11" s="98">
        <f>VARP('Efficient Frontier'!$X$5:$X$1318)</f>
        <v>4.2949465907035725E-4</v>
      </c>
      <c r="L11" s="98"/>
    </row>
    <row r="12" spans="1:12" ht="16" thickBot="1" x14ac:dyDescent="0.25">
      <c r="A12" s="99" t="s">
        <v>60</v>
      </c>
      <c r="B12" s="99">
        <v>5.7635495003903521E-5</v>
      </c>
      <c r="C12" s="99">
        <v>7.9032733895330248E-5</v>
      </c>
      <c r="D12" s="99">
        <v>4.5767886179908451E-5</v>
      </c>
      <c r="E12" s="99">
        <v>6.1395629405531225E-5</v>
      </c>
      <c r="F12" s="99">
        <v>6.3249588857110321E-5</v>
      </c>
      <c r="G12" s="99">
        <v>9.1242441773131794E-5</v>
      </c>
      <c r="H12" s="99">
        <v>1.0402597609328852E-4</v>
      </c>
      <c r="I12" s="99">
        <v>1.186395665036631E-4</v>
      </c>
      <c r="J12" s="99">
        <v>1.0097937582024004E-4</v>
      </c>
      <c r="K12" s="99">
        <v>5.7248401107341182E-6</v>
      </c>
      <c r="L12" s="99">
        <f>VARP('Efficient Frontier'!$Y$5:$Y$1318)</f>
        <v>2.2235614450651356E-3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Efficient Frontier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2020-04-19T22:53:13Z</dcterms:created>
  <dcterms:modified xsi:type="dcterms:W3CDTF">2020-04-24T16:41:19Z</dcterms:modified>
</cp:coreProperties>
</file>