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L25" i="1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24"/>
  <c r="M24"/>
  <c r="K25"/>
  <c r="K26"/>
  <c r="K27"/>
  <c r="K28"/>
  <c r="K29"/>
  <c r="K30"/>
  <c r="K31"/>
  <c r="K32"/>
  <c r="K33"/>
  <c r="K34"/>
  <c r="K35"/>
  <c r="K36"/>
  <c r="K24"/>
  <c r="J25"/>
  <c r="J26"/>
  <c r="J27"/>
  <c r="J28"/>
  <c r="J29"/>
  <c r="J30"/>
  <c r="J31"/>
  <c r="J32"/>
  <c r="J33"/>
  <c r="J34"/>
  <c r="J35"/>
  <c r="J36"/>
  <c r="J24"/>
  <c r="I25"/>
  <c r="I26"/>
  <c r="I27"/>
  <c r="I28"/>
  <c r="I29"/>
  <c r="I30"/>
  <c r="I31"/>
  <c r="I32"/>
  <c r="I33"/>
  <c r="I34"/>
  <c r="I35"/>
  <c r="I36"/>
  <c r="I24"/>
  <c r="H27"/>
  <c r="H34"/>
  <c r="H33"/>
  <c r="H25"/>
  <c r="H26"/>
  <c r="H28"/>
  <c r="H29"/>
  <c r="H30"/>
  <c r="H31"/>
  <c r="H32"/>
  <c r="H35"/>
  <c r="H36"/>
  <c r="H24"/>
</calcChain>
</file>

<file path=xl/sharedStrings.xml><?xml version="1.0" encoding="utf-8"?>
<sst xmlns="http://schemas.openxmlformats.org/spreadsheetml/2006/main" count="86" uniqueCount="67">
  <si>
    <t>PROSPETTO PAGHE 06 al 29/04/2024</t>
  </si>
  <si>
    <t>Paga oraria</t>
  </si>
  <si>
    <t>Paga oraria straordinario base</t>
  </si>
  <si>
    <t>Paga straordinario &gt; 15 h</t>
  </si>
  <si>
    <t>Contributo I.N.P.S.</t>
  </si>
  <si>
    <t>Contributo Sanitario</t>
  </si>
  <si>
    <t>1° Scaglione retribuzione Lorda Imponib.</t>
  </si>
  <si>
    <t>IRPEF 1° Scaglione</t>
  </si>
  <si>
    <t>2° Scaglione retribuzione Lorda Imponib.</t>
  </si>
  <si>
    <t>IRPEF 2° Scaglione</t>
  </si>
  <si>
    <t>Assegni coniuge</t>
  </si>
  <si>
    <t>assegni figlio</t>
  </si>
  <si>
    <t>assegni figlio &lt; 3 anni</t>
  </si>
  <si>
    <t>Dipendente</t>
  </si>
  <si>
    <t>Giorni</t>
  </si>
  <si>
    <t>ore</t>
  </si>
  <si>
    <t>Ore</t>
  </si>
  <si>
    <t>paga base</t>
  </si>
  <si>
    <t>straord.</t>
  </si>
  <si>
    <t>Paga lorda</t>
  </si>
  <si>
    <t>Contributo</t>
  </si>
  <si>
    <t>Paga</t>
  </si>
  <si>
    <t>IRPEF</t>
  </si>
  <si>
    <t>Paga netta</t>
  </si>
  <si>
    <t>Coniuge</t>
  </si>
  <si>
    <t>Figli</t>
  </si>
  <si>
    <t>totale</t>
  </si>
  <si>
    <t>Assegno</t>
  </si>
  <si>
    <t>Totali</t>
  </si>
  <si>
    <t>Totale</t>
  </si>
  <si>
    <t>Presenze</t>
  </si>
  <si>
    <t>giorno</t>
  </si>
  <si>
    <t>Straord.</t>
  </si>
  <si>
    <t>base</t>
  </si>
  <si>
    <t>&gt;15 h</t>
  </si>
  <si>
    <t>Mensile</t>
  </si>
  <si>
    <t>Sanitario</t>
  </si>
  <si>
    <t>I.N.P.S.</t>
  </si>
  <si>
    <t>Lorda</t>
  </si>
  <si>
    <t>quota</t>
  </si>
  <si>
    <t>&lt; 3 anni</t>
  </si>
  <si>
    <t>ass. figli</t>
  </si>
  <si>
    <t>coniuge</t>
  </si>
  <si>
    <t>Assegni</t>
  </si>
  <si>
    <t>Stipendio</t>
  </si>
  <si>
    <t>mensili</t>
  </si>
  <si>
    <t>Imponibile</t>
  </si>
  <si>
    <t>1° Scagl</t>
  </si>
  <si>
    <t>2° Scagl</t>
  </si>
  <si>
    <t>Saverio</t>
  </si>
  <si>
    <t>Antonio</t>
  </si>
  <si>
    <t>Mauro</t>
  </si>
  <si>
    <t>Paolo</t>
  </si>
  <si>
    <t>Francesco</t>
  </si>
  <si>
    <t>Giuseppe</t>
  </si>
  <si>
    <t>Emanuele</t>
  </si>
  <si>
    <t>Roberto</t>
  </si>
  <si>
    <t>Andrea</t>
  </si>
  <si>
    <t>Flavia</t>
  </si>
  <si>
    <t>Claudia</t>
  </si>
  <si>
    <t>Martina</t>
  </si>
  <si>
    <t>Marina</t>
  </si>
  <si>
    <t>NO</t>
  </si>
  <si>
    <t>SI</t>
  </si>
  <si>
    <t>Media</t>
  </si>
  <si>
    <t>Min.</t>
  </si>
  <si>
    <t>Max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</si>
</sst>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42" formatCode="_-* #,##0\ &quot;€&quot;_-;\-* #,##0\ &quot;€&quot;_-;_-* &quot;-&quot;\ &quot;€&quot;_-;_-@_-"/>
    <numFmt numFmtId="164" formatCode="_-* #,##0.00\ [$€-410]_-;\-* #,##0.00\ [$€-410]_-;_-* &quot;-&quot;??\ [$€-410]_-;_-@_-"/>
    <numFmt numFmtId="166" formatCode="#,##0.00\ &quot;€&quot;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/>
    <xf numFmtId="9" fontId="0" fillId="0" borderId="1" xfId="2" applyFont="1" applyBorder="1"/>
    <xf numFmtId="166" fontId="0" fillId="0" borderId="1" xfId="1" applyNumberFormat="1" applyFont="1" applyBorder="1"/>
    <xf numFmtId="7" fontId="0" fillId="0" borderId="1" xfId="1" applyNumberFormat="1" applyFont="1" applyBorder="1"/>
    <xf numFmtId="10" fontId="0" fillId="0" borderId="1" xfId="0" applyNumberFormat="1" applyBorder="1"/>
    <xf numFmtId="166" fontId="0" fillId="0" borderId="1" xfId="0" applyNumberFormat="1" applyBorder="1"/>
    <xf numFmtId="164" fontId="3" fillId="0" borderId="0" xfId="0" applyNumberFormat="1" applyFont="1"/>
  </cellXfs>
  <cellStyles count="3">
    <cellStyle name="Normale" xfId="0" builtinId="0"/>
    <cellStyle name="Percentuale" xfId="2" builtinId="5"/>
    <cellStyle name="Valuta [0]" xfId="1" builtin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3"/>
  <sheetViews>
    <sheetView tabSelected="1" topLeftCell="D8" workbookViewId="0">
      <selection activeCell="M34" sqref="M34"/>
    </sheetView>
  </sheetViews>
  <sheetFormatPr defaultRowHeight="14.4"/>
  <cols>
    <col min="5" max="6" width="9.44140625" bestFit="1" customWidth="1"/>
    <col min="8" max="8" width="10.77734375" bestFit="1" customWidth="1"/>
    <col min="9" max="10" width="9.21875" bestFit="1" customWidth="1"/>
    <col min="11" max="11" width="10.77734375" bestFit="1" customWidth="1"/>
    <col min="12" max="12" width="10.88671875" bestFit="1" customWidth="1"/>
    <col min="13" max="13" width="9.21875" bestFit="1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4" t="s">
        <v>1</v>
      </c>
      <c r="B2" s="4"/>
      <c r="C2" s="4"/>
      <c r="D2" s="4"/>
      <c r="E2" s="5"/>
      <c r="F2" s="6">
        <v>10</v>
      </c>
    </row>
    <row r="3" spans="1:21">
      <c r="A3" s="7" t="s">
        <v>2</v>
      </c>
      <c r="B3" s="7"/>
      <c r="C3" s="7"/>
      <c r="D3" s="7"/>
      <c r="E3" s="5"/>
      <c r="F3" s="6">
        <v>12</v>
      </c>
    </row>
    <row r="4" spans="1:21">
      <c r="A4" s="7" t="s">
        <v>3</v>
      </c>
      <c r="B4" s="7"/>
      <c r="C4" s="7"/>
      <c r="D4" s="7"/>
      <c r="E4" s="5"/>
      <c r="F4" s="6">
        <v>15</v>
      </c>
    </row>
    <row r="5" spans="1:21">
      <c r="A5" s="7"/>
      <c r="B5" s="7"/>
      <c r="C5" s="7"/>
      <c r="D5" s="7"/>
      <c r="E5" s="5"/>
      <c r="F5" s="5"/>
    </row>
    <row r="6" spans="1:21">
      <c r="A6" s="7" t="s">
        <v>4</v>
      </c>
      <c r="B6" s="7"/>
      <c r="C6" s="7"/>
      <c r="D6" s="7"/>
      <c r="E6" s="5"/>
      <c r="F6" s="8">
        <v>0.08</v>
      </c>
    </row>
    <row r="7" spans="1:21">
      <c r="A7" s="7" t="s">
        <v>5</v>
      </c>
      <c r="B7" s="7"/>
      <c r="C7" s="7"/>
      <c r="D7" s="7"/>
      <c r="E7" s="5"/>
      <c r="F7" s="8">
        <v>0.1</v>
      </c>
    </row>
    <row r="8" spans="1:21">
      <c r="A8" s="7"/>
      <c r="B8" s="7"/>
      <c r="C8" s="7"/>
      <c r="D8" s="7"/>
      <c r="E8" s="5"/>
      <c r="F8" s="5"/>
    </row>
    <row r="9" spans="1:21">
      <c r="A9" s="7" t="s">
        <v>6</v>
      </c>
      <c r="B9" s="7"/>
      <c r="C9" s="7"/>
      <c r="D9" s="7"/>
      <c r="E9" s="9">
        <v>0</v>
      </c>
      <c r="F9" s="10">
        <v>1500</v>
      </c>
    </row>
    <row r="10" spans="1:21">
      <c r="A10" s="7" t="s">
        <v>7</v>
      </c>
      <c r="B10" s="7"/>
      <c r="C10" s="7"/>
      <c r="D10" s="7"/>
      <c r="E10" s="5"/>
      <c r="F10" s="11">
        <v>0.22</v>
      </c>
    </row>
    <row r="11" spans="1:21">
      <c r="A11" s="7"/>
      <c r="B11" s="7"/>
      <c r="C11" s="7"/>
      <c r="D11" s="7"/>
      <c r="E11" s="5"/>
      <c r="F11" s="5"/>
    </row>
    <row r="12" spans="1:21">
      <c r="A12" s="7" t="s">
        <v>8</v>
      </c>
      <c r="B12" s="7"/>
      <c r="C12" s="7"/>
      <c r="D12" s="7"/>
      <c r="E12" s="12">
        <v>1500</v>
      </c>
      <c r="F12" s="12">
        <v>2300</v>
      </c>
    </row>
    <row r="13" spans="1:21">
      <c r="A13" s="7" t="s">
        <v>9</v>
      </c>
      <c r="B13" s="7"/>
      <c r="C13" s="7"/>
      <c r="D13" s="7"/>
      <c r="E13" s="5"/>
      <c r="F13" s="11">
        <v>0.28000000000000003</v>
      </c>
    </row>
    <row r="14" spans="1:21">
      <c r="A14" s="7"/>
      <c r="B14" s="7"/>
      <c r="C14" s="7"/>
      <c r="D14" s="7"/>
      <c r="E14" s="5"/>
      <c r="F14" s="5"/>
    </row>
    <row r="15" spans="1:21">
      <c r="A15" s="7" t="s">
        <v>10</v>
      </c>
      <c r="B15" s="7"/>
      <c r="C15" s="7"/>
      <c r="D15" s="7"/>
      <c r="E15" s="5"/>
      <c r="F15" s="12">
        <v>28</v>
      </c>
      <c r="L15" s="3"/>
    </row>
    <row r="16" spans="1:21">
      <c r="A16" s="7" t="s">
        <v>11</v>
      </c>
      <c r="B16" s="7"/>
      <c r="C16" s="7"/>
      <c r="D16" s="7"/>
      <c r="E16" s="5"/>
      <c r="F16" s="12">
        <v>35</v>
      </c>
    </row>
    <row r="17" spans="1:21">
      <c r="A17" s="7" t="s">
        <v>12</v>
      </c>
      <c r="B17" s="7"/>
      <c r="C17" s="7"/>
      <c r="D17" s="7"/>
      <c r="E17" s="5"/>
      <c r="F17" s="12">
        <v>42</v>
      </c>
    </row>
    <row r="20" spans="1:21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18</v>
      </c>
      <c r="H20" t="s">
        <v>19</v>
      </c>
      <c r="I20" t="s">
        <v>20</v>
      </c>
      <c r="J20" t="s">
        <v>20</v>
      </c>
      <c r="K20" t="s">
        <v>21</v>
      </c>
      <c r="L20" t="s">
        <v>22</v>
      </c>
      <c r="M20" t="s">
        <v>22</v>
      </c>
      <c r="N20" t="s">
        <v>23</v>
      </c>
      <c r="O20" t="s">
        <v>24</v>
      </c>
      <c r="P20" t="s">
        <v>25</v>
      </c>
      <c r="Q20" t="s">
        <v>25</v>
      </c>
      <c r="R20" t="s">
        <v>26</v>
      </c>
      <c r="S20" t="s">
        <v>27</v>
      </c>
      <c r="T20" t="s">
        <v>28</v>
      </c>
      <c r="U20" t="s">
        <v>29</v>
      </c>
    </row>
    <row r="21" spans="1:21">
      <c r="B21" t="s">
        <v>30</v>
      </c>
      <c r="C21" t="s">
        <v>31</v>
      </c>
      <c r="D21" t="s">
        <v>32</v>
      </c>
      <c r="F21" t="s">
        <v>33</v>
      </c>
      <c r="G21" t="s">
        <v>34</v>
      </c>
      <c r="H21" t="s">
        <v>35</v>
      </c>
      <c r="I21" t="s">
        <v>36</v>
      </c>
      <c r="J21" t="s">
        <v>37</v>
      </c>
      <c r="K21" t="s">
        <v>38</v>
      </c>
      <c r="L21" t="s">
        <v>39</v>
      </c>
      <c r="M21" t="s">
        <v>39</v>
      </c>
      <c r="N21" t="s">
        <v>35</v>
      </c>
      <c r="P21" t="s">
        <v>26</v>
      </c>
      <c r="Q21" t="s">
        <v>40</v>
      </c>
      <c r="R21" t="s">
        <v>41</v>
      </c>
      <c r="S21" t="s">
        <v>42</v>
      </c>
      <c r="T21" t="s">
        <v>43</v>
      </c>
      <c r="U21" t="s">
        <v>44</v>
      </c>
    </row>
    <row r="22" spans="1:21">
      <c r="D22" t="s">
        <v>45</v>
      </c>
      <c r="K22" t="s">
        <v>46</v>
      </c>
      <c r="L22" t="s">
        <v>47</v>
      </c>
      <c r="M22" t="s">
        <v>48</v>
      </c>
    </row>
    <row r="24" spans="1:21">
      <c r="A24" t="s">
        <v>49</v>
      </c>
      <c r="B24">
        <v>22</v>
      </c>
      <c r="C24">
        <v>6</v>
      </c>
      <c r="D24">
        <v>5</v>
      </c>
      <c r="H24" s="2">
        <f>$F$2*C24*B24+(D24*$F$3)</f>
        <v>1380</v>
      </c>
      <c r="I24" s="2">
        <f>H24*$F$7</f>
        <v>138</v>
      </c>
      <c r="J24" s="2">
        <f>H24*$F$6</f>
        <v>110.4</v>
      </c>
      <c r="K24" s="2">
        <f>H24-I24-J24</f>
        <v>1131.5999999999999</v>
      </c>
      <c r="L24" s="2">
        <f>IF(K24&gt;$F$9, $F$9*$F$10, K24*$F$10)</f>
        <v>248.95199999999997</v>
      </c>
      <c r="M24" s="2" t="str">
        <f>IF(K24&gt;$F$9, (K24-$F$9)*$F$13,"")</f>
        <v/>
      </c>
      <c r="O24" t="s">
        <v>62</v>
      </c>
      <c r="P24">
        <v>2</v>
      </c>
      <c r="Q24">
        <v>1</v>
      </c>
    </row>
    <row r="25" spans="1:21">
      <c r="A25" t="s">
        <v>50</v>
      </c>
      <c r="B25">
        <v>25</v>
      </c>
      <c r="C25">
        <v>7</v>
      </c>
      <c r="D25">
        <v>6</v>
      </c>
      <c r="H25" s="2">
        <f t="shared" ref="H25:H36" si="0">$F$2*C25*B25+(D25*$F$3)</f>
        <v>1822</v>
      </c>
      <c r="I25" s="2">
        <f t="shared" ref="I25:I36" si="1">H25*$F$7</f>
        <v>182.20000000000002</v>
      </c>
      <c r="J25" s="2">
        <f t="shared" ref="J25:J36" si="2">H25*$F$6</f>
        <v>145.76</v>
      </c>
      <c r="K25" s="2">
        <f t="shared" ref="K25:K36" si="3">H25-I25-J25</f>
        <v>1494.04</v>
      </c>
      <c r="L25" s="2">
        <f t="shared" ref="L25:L36" si="4">IF(K25&gt;$F$9, $F$9*$F$10, K25*$F$10)</f>
        <v>328.68880000000001</v>
      </c>
      <c r="M25" s="2" t="str">
        <f t="shared" ref="M25:M36" si="5">IF(K25&gt;$F$9, (K25-$F$9)*$F$13,"")</f>
        <v/>
      </c>
      <c r="O25" t="s">
        <v>62</v>
      </c>
      <c r="P25">
        <v>4</v>
      </c>
      <c r="Q25">
        <v>2</v>
      </c>
    </row>
    <row r="26" spans="1:21">
      <c r="A26" t="s">
        <v>51</v>
      </c>
      <c r="B26">
        <v>23</v>
      </c>
      <c r="C26">
        <v>7</v>
      </c>
      <c r="D26">
        <v>8</v>
      </c>
      <c r="H26" s="2">
        <f t="shared" si="0"/>
        <v>1706</v>
      </c>
      <c r="I26" s="2">
        <f t="shared" si="1"/>
        <v>170.60000000000002</v>
      </c>
      <c r="J26" s="2">
        <f t="shared" si="2"/>
        <v>136.47999999999999</v>
      </c>
      <c r="K26" s="2">
        <f t="shared" si="3"/>
        <v>1398.92</v>
      </c>
      <c r="L26" s="2">
        <f t="shared" si="4"/>
        <v>307.76240000000001</v>
      </c>
      <c r="M26" s="2" t="str">
        <f t="shared" si="5"/>
        <v/>
      </c>
      <c r="O26" t="s">
        <v>63</v>
      </c>
      <c r="P26">
        <v>2</v>
      </c>
      <c r="Q26">
        <v>1</v>
      </c>
    </row>
    <row r="27" spans="1:21">
      <c r="A27" t="s">
        <v>52</v>
      </c>
      <c r="B27">
        <v>25</v>
      </c>
      <c r="C27">
        <v>8</v>
      </c>
      <c r="D27">
        <v>22</v>
      </c>
      <c r="H27" s="2">
        <f>$F$2*C27*B27+(D27*$F$4)</f>
        <v>2330</v>
      </c>
      <c r="I27" s="2">
        <f t="shared" si="1"/>
        <v>233</v>
      </c>
      <c r="J27" s="2">
        <f t="shared" si="2"/>
        <v>186.4</v>
      </c>
      <c r="K27" s="2">
        <f t="shared" si="3"/>
        <v>1910.6</v>
      </c>
      <c r="L27" s="2">
        <f t="shared" si="4"/>
        <v>330</v>
      </c>
      <c r="M27" s="2">
        <f t="shared" si="5"/>
        <v>114.96799999999999</v>
      </c>
      <c r="O27" t="s">
        <v>63</v>
      </c>
      <c r="P27">
        <v>3</v>
      </c>
      <c r="Q27">
        <v>1</v>
      </c>
    </row>
    <row r="28" spans="1:21">
      <c r="A28" t="s">
        <v>53</v>
      </c>
      <c r="B28">
        <v>26</v>
      </c>
      <c r="C28">
        <v>8</v>
      </c>
      <c r="D28">
        <v>3</v>
      </c>
      <c r="H28" s="2">
        <f t="shared" si="0"/>
        <v>2116</v>
      </c>
      <c r="I28" s="2">
        <f t="shared" si="1"/>
        <v>211.60000000000002</v>
      </c>
      <c r="J28" s="2">
        <f t="shared" si="2"/>
        <v>169.28</v>
      </c>
      <c r="K28" s="2">
        <f t="shared" si="3"/>
        <v>1735.1200000000001</v>
      </c>
      <c r="L28" s="2">
        <f t="shared" si="4"/>
        <v>330</v>
      </c>
      <c r="M28" s="2">
        <f t="shared" si="5"/>
        <v>65.833600000000033</v>
      </c>
      <c r="O28" t="s">
        <v>62</v>
      </c>
      <c r="P28">
        <v>5</v>
      </c>
      <c r="Q28">
        <v>2</v>
      </c>
    </row>
    <row r="29" spans="1:21">
      <c r="A29" t="s">
        <v>54</v>
      </c>
      <c r="B29">
        <v>25</v>
      </c>
      <c r="C29">
        <v>8</v>
      </c>
      <c r="D29">
        <v>6</v>
      </c>
      <c r="H29" s="2">
        <f t="shared" si="0"/>
        <v>2072</v>
      </c>
      <c r="I29" s="2">
        <f t="shared" si="1"/>
        <v>207.20000000000002</v>
      </c>
      <c r="J29" s="2">
        <f t="shared" si="2"/>
        <v>165.76</v>
      </c>
      <c r="K29" s="2">
        <f t="shared" si="3"/>
        <v>1699.04</v>
      </c>
      <c r="L29" s="2">
        <f t="shared" si="4"/>
        <v>330</v>
      </c>
      <c r="M29" s="2">
        <f t="shared" si="5"/>
        <v>55.731199999999994</v>
      </c>
      <c r="O29" t="s">
        <v>63</v>
      </c>
      <c r="P29">
        <v>4</v>
      </c>
      <c r="Q29">
        <v>2</v>
      </c>
    </row>
    <row r="30" spans="1:21">
      <c r="A30" t="s">
        <v>55</v>
      </c>
      <c r="B30">
        <v>24</v>
      </c>
      <c r="C30">
        <v>8</v>
      </c>
      <c r="D30">
        <v>5</v>
      </c>
      <c r="H30" s="2">
        <f t="shared" si="0"/>
        <v>1980</v>
      </c>
      <c r="I30" s="2">
        <f t="shared" si="1"/>
        <v>198</v>
      </c>
      <c r="J30" s="2">
        <f t="shared" si="2"/>
        <v>158.4</v>
      </c>
      <c r="K30" s="2">
        <f t="shared" si="3"/>
        <v>1623.6</v>
      </c>
      <c r="L30" s="2">
        <f t="shared" si="4"/>
        <v>330</v>
      </c>
      <c r="M30" s="2">
        <f t="shared" si="5"/>
        <v>34.607999999999976</v>
      </c>
      <c r="O30" t="s">
        <v>62</v>
      </c>
      <c r="P30">
        <v>1</v>
      </c>
      <c r="Q30">
        <v>1</v>
      </c>
    </row>
    <row r="31" spans="1:21">
      <c r="A31" t="s">
        <v>56</v>
      </c>
      <c r="B31">
        <v>23</v>
      </c>
      <c r="C31">
        <v>7</v>
      </c>
      <c r="D31">
        <v>4</v>
      </c>
      <c r="H31" s="2">
        <f t="shared" si="0"/>
        <v>1658</v>
      </c>
      <c r="I31" s="2">
        <f t="shared" si="1"/>
        <v>165.8</v>
      </c>
      <c r="J31" s="2">
        <f t="shared" si="2"/>
        <v>132.64000000000001</v>
      </c>
      <c r="K31" s="2">
        <f t="shared" si="3"/>
        <v>1359.56</v>
      </c>
      <c r="L31" s="2">
        <f t="shared" si="4"/>
        <v>299.10320000000002</v>
      </c>
      <c r="M31" s="2" t="str">
        <f t="shared" si="5"/>
        <v/>
      </c>
      <c r="O31" t="s">
        <v>63</v>
      </c>
      <c r="P31">
        <v>1</v>
      </c>
      <c r="Q31">
        <v>0</v>
      </c>
    </row>
    <row r="32" spans="1:21">
      <c r="A32" t="s">
        <v>57</v>
      </c>
      <c r="B32">
        <v>23</v>
      </c>
      <c r="C32">
        <v>7</v>
      </c>
      <c r="D32">
        <v>8</v>
      </c>
      <c r="H32" s="2">
        <f t="shared" si="0"/>
        <v>1706</v>
      </c>
      <c r="I32" s="2">
        <f t="shared" si="1"/>
        <v>170.60000000000002</v>
      </c>
      <c r="J32" s="2">
        <f t="shared" si="2"/>
        <v>136.47999999999999</v>
      </c>
      <c r="K32" s="2">
        <f t="shared" si="3"/>
        <v>1398.92</v>
      </c>
      <c r="L32" s="2">
        <f t="shared" si="4"/>
        <v>307.76240000000001</v>
      </c>
      <c r="M32" s="2" t="str">
        <f t="shared" si="5"/>
        <v/>
      </c>
      <c r="O32" t="s">
        <v>63</v>
      </c>
      <c r="P32">
        <v>0</v>
      </c>
      <c r="Q32">
        <v>0</v>
      </c>
    </row>
    <row r="33" spans="1:17">
      <c r="A33" t="s">
        <v>58</v>
      </c>
      <c r="B33">
        <v>29</v>
      </c>
      <c r="C33">
        <v>8</v>
      </c>
      <c r="D33">
        <v>24</v>
      </c>
      <c r="H33" s="2">
        <f>$F$2*C33*B33+(D33*$F$4)</f>
        <v>2680</v>
      </c>
      <c r="I33" s="2">
        <f t="shared" si="1"/>
        <v>268</v>
      </c>
      <c r="J33" s="2">
        <f t="shared" si="2"/>
        <v>214.4</v>
      </c>
      <c r="K33" s="2">
        <f t="shared" si="3"/>
        <v>2197.6</v>
      </c>
      <c r="L33" s="2">
        <f t="shared" si="4"/>
        <v>330</v>
      </c>
      <c r="M33" s="2">
        <f t="shared" si="5"/>
        <v>195.328</v>
      </c>
      <c r="O33" t="s">
        <v>62</v>
      </c>
      <c r="P33">
        <v>2</v>
      </c>
      <c r="Q33">
        <v>1</v>
      </c>
    </row>
    <row r="34" spans="1:17" ht="16.2">
      <c r="A34" t="s">
        <v>59</v>
      </c>
      <c r="B34">
        <v>25</v>
      </c>
      <c r="C34">
        <v>6</v>
      </c>
      <c r="D34">
        <v>18</v>
      </c>
      <c r="H34" s="2">
        <f>$F$2*C34*B34+(D34*$F$4)</f>
        <v>1770</v>
      </c>
      <c r="I34" s="2">
        <f t="shared" si="1"/>
        <v>177</v>
      </c>
      <c r="J34" s="2">
        <f t="shared" si="2"/>
        <v>141.6</v>
      </c>
      <c r="K34" s="2">
        <f t="shared" si="3"/>
        <v>1451.4</v>
      </c>
      <c r="L34" s="2">
        <f t="shared" si="4"/>
        <v>319.30800000000005</v>
      </c>
      <c r="M34" s="13" t="str">
        <f t="shared" si="5"/>
        <v/>
      </c>
      <c r="O34" t="s">
        <v>62</v>
      </c>
      <c r="P34">
        <v>3</v>
      </c>
      <c r="Q34">
        <v>1</v>
      </c>
    </row>
    <row r="35" spans="1:17">
      <c r="A35" t="s">
        <v>60</v>
      </c>
      <c r="B35">
        <v>25</v>
      </c>
      <c r="C35">
        <v>7</v>
      </c>
      <c r="D35">
        <v>9</v>
      </c>
      <c r="H35" s="2">
        <f t="shared" si="0"/>
        <v>1858</v>
      </c>
      <c r="I35" s="2">
        <f t="shared" si="1"/>
        <v>185.8</v>
      </c>
      <c r="J35" s="2">
        <f t="shared" si="2"/>
        <v>148.64000000000001</v>
      </c>
      <c r="K35" s="2">
        <f t="shared" si="3"/>
        <v>1523.56</v>
      </c>
      <c r="L35" s="2">
        <f t="shared" si="4"/>
        <v>330</v>
      </c>
      <c r="M35" s="2">
        <f t="shared" si="5"/>
        <v>6.5967999999999858</v>
      </c>
      <c r="O35" t="s">
        <v>62</v>
      </c>
      <c r="P35">
        <v>4</v>
      </c>
      <c r="Q35">
        <v>2</v>
      </c>
    </row>
    <row r="36" spans="1:17">
      <c r="A36" t="s">
        <v>61</v>
      </c>
      <c r="B36">
        <v>29</v>
      </c>
      <c r="C36">
        <v>7</v>
      </c>
      <c r="D36">
        <v>14</v>
      </c>
      <c r="H36" s="2">
        <f t="shared" si="0"/>
        <v>2198</v>
      </c>
      <c r="I36" s="2">
        <f t="shared" si="1"/>
        <v>219.8</v>
      </c>
      <c r="J36" s="2">
        <f t="shared" si="2"/>
        <v>175.84</v>
      </c>
      <c r="K36" s="2">
        <f t="shared" si="3"/>
        <v>1802.3600000000001</v>
      </c>
      <c r="L36" s="2">
        <f t="shared" si="4"/>
        <v>330</v>
      </c>
      <c r="M36" s="2">
        <f t="shared" si="5"/>
        <v>84.660800000000037</v>
      </c>
      <c r="O36" t="s">
        <v>63</v>
      </c>
      <c r="P36">
        <v>2</v>
      </c>
      <c r="Q36">
        <v>0</v>
      </c>
    </row>
    <row r="40" spans="1:17">
      <c r="A40" t="s">
        <v>28</v>
      </c>
    </row>
    <row r="41" spans="1:17">
      <c r="A41" t="s">
        <v>64</v>
      </c>
    </row>
    <row r="42" spans="1:17">
      <c r="A42" t="s">
        <v>65</v>
      </c>
    </row>
    <row r="43" spans="1:17">
      <c r="A43" t="s">
        <v>66</v>
      </c>
    </row>
  </sheetData>
  <mergeCells count="17">
    <mergeCell ref="A16:D16"/>
    <mergeCell ref="A17:D17"/>
    <mergeCell ref="A11:D11"/>
    <mergeCell ref="A8:D8"/>
    <mergeCell ref="A5:D5"/>
    <mergeCell ref="A9:D9"/>
    <mergeCell ref="A10:D10"/>
    <mergeCell ref="A12:D12"/>
    <mergeCell ref="A13:D13"/>
    <mergeCell ref="A14:D14"/>
    <mergeCell ref="A15:D15"/>
    <mergeCell ref="A1:U1"/>
    <mergeCell ref="A2:D2"/>
    <mergeCell ref="A3:D3"/>
    <mergeCell ref="A4:D4"/>
    <mergeCell ref="A6:D6"/>
    <mergeCell ref="A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4A INF</dc:creator>
  <cp:lastModifiedBy>4A INF</cp:lastModifiedBy>
  <dcterms:created xsi:type="dcterms:W3CDTF">2024-04-30T08:35:10Z</dcterms:created>
  <dcterms:modified xsi:type="dcterms:W3CDTF">2024-04-30T09:30:28Z</dcterms:modified>
</cp:coreProperties>
</file>