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8800" windowHeight="1748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6" i="1" l="1"/>
  <c r="P16" i="1"/>
  <c r="P17" i="1"/>
  <c r="P18" i="1"/>
  <c r="P19" i="1"/>
  <c r="P20" i="1"/>
  <c r="P21" i="1"/>
  <c r="P22" i="1"/>
  <c r="P23" i="1"/>
  <c r="P24" i="1"/>
  <c r="L25" i="1"/>
  <c r="M25" i="1"/>
  <c r="P25" i="1"/>
  <c r="P15" i="1"/>
  <c r="L15" i="1"/>
  <c r="M15" i="1"/>
  <c r="M24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L3" i="1"/>
  <c r="L4" i="1"/>
  <c r="L5" i="1"/>
  <c r="L6" i="1"/>
  <c r="L7" i="1"/>
  <c r="L8" i="1"/>
  <c r="L9" i="1"/>
  <c r="L10" i="1"/>
  <c r="L11" i="1"/>
  <c r="L12" i="1"/>
  <c r="L2" i="1"/>
</calcChain>
</file>

<file path=xl/sharedStrings.xml><?xml version="1.0" encoding="utf-8"?>
<sst xmlns="http://schemas.openxmlformats.org/spreadsheetml/2006/main" count="29" uniqueCount="18">
  <si>
    <t>TheOhSees</t>
  </si>
  <si>
    <t>Tontons</t>
  </si>
  <si>
    <t>Judge</t>
  </si>
  <si>
    <t>Chromatics</t>
  </si>
  <si>
    <t>tycho</t>
  </si>
  <si>
    <t>Bleached</t>
  </si>
  <si>
    <t>Television</t>
  </si>
  <si>
    <t>Geographer</t>
  </si>
  <si>
    <t>True Widow</t>
  </si>
  <si>
    <t>deltron 3030</t>
  </si>
  <si>
    <t>xxyyxx</t>
  </si>
  <si>
    <t>Total Plays</t>
  </si>
  <si>
    <t xml:space="preserve">Before </t>
  </si>
  <si>
    <t xml:space="preserve">After </t>
  </si>
  <si>
    <t>Total</t>
  </si>
  <si>
    <t>Boost</t>
  </si>
  <si>
    <t>Percent Boost</t>
  </si>
  <si>
    <t>Tweets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</si>
</sst>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2" fillId="2" borderId="3" applyNumberFormat="0" applyAlignment="0" applyProtection="0"/>
    <xf numFmtId="0" fontId="3" fillId="2" borderId="2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3" fillId="2" borderId="2" xfId="3"/>
    <xf numFmtId="0" fontId="1" fillId="0" borderId="1" xfId="1"/>
    <xf numFmtId="0" fontId="2" fillId="2" borderId="3" xfId="2"/>
    <xf numFmtId="0" fontId="1" fillId="0" borderId="0" xfId="1" applyFill="1" applyBorder="1"/>
  </cellXfs>
  <cellStyles count="12">
    <cellStyle name="Calculation" xfId="3" builtinId="22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eading 2" xfId="1" builtinId="17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Output" xfId="2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Twitter</a:t>
            </a:r>
            <a:r>
              <a:rPr lang="en-US" baseline="0">
                <a:solidFill>
                  <a:schemeClr val="bg1">
                    <a:lumMod val="50000"/>
                  </a:schemeClr>
                </a:solidFill>
              </a:rPr>
              <a:t> Mentions vs Percent Increase in Spotify Plays</a:t>
            </a:r>
            <a:endParaRPr lang="en-US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0155692214076304"/>
          <c:y val="0.022238341615072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Sheet1!$P$14</c:f>
              <c:strCache>
                <c:ptCount val="1"/>
                <c:pt idx="0">
                  <c:v>Percent Boost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Sheet1!$O$15:$O$25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2.0</c:v>
                </c:pt>
                <c:pt idx="3">
                  <c:v>10.0</c:v>
                </c:pt>
                <c:pt idx="4">
                  <c:v>3.0</c:v>
                </c:pt>
                <c:pt idx="5">
                  <c:v>4.0</c:v>
                </c:pt>
                <c:pt idx="6">
                  <c:v>28.0</c:v>
                </c:pt>
                <c:pt idx="7">
                  <c:v>0.0</c:v>
                </c:pt>
                <c:pt idx="8">
                  <c:v>1.0</c:v>
                </c:pt>
                <c:pt idx="9">
                  <c:v>12.0</c:v>
                </c:pt>
                <c:pt idx="10">
                  <c:v>2.0</c:v>
                </c:pt>
              </c:numCache>
            </c:numRef>
          </c:xVal>
          <c:yVal>
            <c:numRef>
              <c:f>Sheet1!$P$15:$P$25</c:f>
              <c:numCache>
                <c:formatCode>General</c:formatCode>
                <c:ptCount val="11"/>
                <c:pt idx="0">
                  <c:v>0.340178017530453</c:v>
                </c:pt>
                <c:pt idx="1">
                  <c:v>0.493355748354777</c:v>
                </c:pt>
                <c:pt idx="2">
                  <c:v>0.0763043406948402</c:v>
                </c:pt>
                <c:pt idx="3">
                  <c:v>0.703184029950091</c:v>
                </c:pt>
                <c:pt idx="4">
                  <c:v>0.272032106536077</c:v>
                </c:pt>
                <c:pt idx="5">
                  <c:v>0.26424524856559</c:v>
                </c:pt>
                <c:pt idx="6">
                  <c:v>0.21219792359052</c:v>
                </c:pt>
                <c:pt idx="7">
                  <c:v>0.295157552163174</c:v>
                </c:pt>
                <c:pt idx="8">
                  <c:v>0.554996931193439</c:v>
                </c:pt>
                <c:pt idx="9">
                  <c:v>0.346176255567889</c:v>
                </c:pt>
                <c:pt idx="10">
                  <c:v>0.333307384014876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270248"/>
        <c:axId val="2130632184"/>
      </c:scatterChart>
      <c:valAx>
        <c:axId val="2129270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solidFill>
                      <a:srgbClr val="7F7F7F"/>
                    </a:solidFill>
                  </a:rPr>
                  <a:t>Twitter</a:t>
                </a:r>
                <a:r>
                  <a:rPr lang="en-US" sz="1200" baseline="0">
                    <a:solidFill>
                      <a:srgbClr val="7F7F7F"/>
                    </a:solidFill>
                  </a:rPr>
                  <a:t> Mentions</a:t>
                </a:r>
                <a:endParaRPr lang="en-US" sz="1200">
                  <a:solidFill>
                    <a:srgbClr val="7F7F7F"/>
                  </a:solidFill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632184"/>
        <c:crosses val="autoZero"/>
        <c:crossBetween val="midCat"/>
      </c:valAx>
      <c:valAx>
        <c:axId val="2130632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solidFill>
                      <a:srgbClr val="7F7F7F"/>
                    </a:solidFill>
                  </a:rPr>
                  <a:t>Percent</a:t>
                </a:r>
                <a:r>
                  <a:rPr lang="en-US" sz="1200" baseline="0">
                    <a:solidFill>
                      <a:srgbClr val="7F7F7F"/>
                    </a:solidFill>
                  </a:rPr>
                  <a:t> Increase in Spotfiy Plays</a:t>
                </a:r>
                <a:endParaRPr lang="en-US" sz="1200">
                  <a:solidFill>
                    <a:srgbClr val="7F7F7F"/>
                  </a:solidFill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9270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25400</xdr:colOff>
      <xdr:row>32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zoomScale="115" zoomScaleNormal="115" zoomScalePageLayoutView="115" workbookViewId="0">
      <selection activeCell="P9" sqref="P9"/>
    </sheetView>
  </sheetViews>
  <sheetFormatPr baseColWidth="10" defaultRowHeight="15" x14ac:dyDescent="0"/>
  <cols>
    <col min="1" max="1" width="12.5" customWidth="1"/>
    <col min="14" max="14" width="14.1640625" customWidth="1"/>
  </cols>
  <sheetData>
    <row r="1" spans="1:16" ht="17" thickBot="1">
      <c r="A1" s="2" t="s">
        <v>12</v>
      </c>
      <c r="B1" s="2"/>
      <c r="C1" s="2"/>
      <c r="D1" s="2"/>
      <c r="E1" s="2"/>
      <c r="F1" s="2"/>
      <c r="G1" s="2"/>
      <c r="H1" s="2"/>
      <c r="I1" s="2"/>
      <c r="J1" s="2"/>
      <c r="K1" s="2"/>
      <c r="L1" s="2" t="s">
        <v>11</v>
      </c>
    </row>
    <row r="2" spans="1:16" ht="16" thickTop="1">
      <c r="A2" t="s">
        <v>0</v>
      </c>
      <c r="B2">
        <v>260655</v>
      </c>
      <c r="C2">
        <v>198747</v>
      </c>
      <c r="D2">
        <v>325316</v>
      </c>
      <c r="E2">
        <v>130439</v>
      </c>
      <c r="F2">
        <v>125723</v>
      </c>
      <c r="G2">
        <v>103159</v>
      </c>
      <c r="H2">
        <v>95875</v>
      </c>
      <c r="I2">
        <v>105326</v>
      </c>
      <c r="J2">
        <v>104203</v>
      </c>
      <c r="K2">
        <v>255020</v>
      </c>
      <c r="L2" s="1">
        <f>SUM(B2:K2)</f>
        <v>1704463</v>
      </c>
    </row>
    <row r="3" spans="1:16">
      <c r="A3" t="s">
        <v>1</v>
      </c>
      <c r="B3">
        <v>3825</v>
      </c>
      <c r="C3">
        <v>27298</v>
      </c>
      <c r="D3">
        <v>21534</v>
      </c>
      <c r="E3">
        <v>15315</v>
      </c>
      <c r="F3">
        <v>8938</v>
      </c>
      <c r="G3">
        <v>9698</v>
      </c>
      <c r="H3">
        <v>7562</v>
      </c>
      <c r="I3">
        <v>7479</v>
      </c>
      <c r="J3">
        <v>10766</v>
      </c>
      <c r="K3">
        <v>5374</v>
      </c>
      <c r="L3" s="1">
        <f t="shared" ref="L3:L12" si="0">SUM(B3:K3)</f>
        <v>117789</v>
      </c>
    </row>
    <row r="4" spans="1:16">
      <c r="A4" t="s">
        <v>2</v>
      </c>
      <c r="B4">
        <v>716788</v>
      </c>
      <c r="C4">
        <v>72778</v>
      </c>
      <c r="D4">
        <v>35123</v>
      </c>
      <c r="E4">
        <v>25550</v>
      </c>
      <c r="F4">
        <v>31142</v>
      </c>
      <c r="G4">
        <v>22666</v>
      </c>
      <c r="H4">
        <v>29897</v>
      </c>
      <c r="I4">
        <v>17627</v>
      </c>
      <c r="J4">
        <v>20294</v>
      </c>
      <c r="K4">
        <v>79042</v>
      </c>
      <c r="L4" s="1">
        <f t="shared" si="0"/>
        <v>1050907</v>
      </c>
    </row>
    <row r="5" spans="1:16">
      <c r="A5" t="s">
        <v>3</v>
      </c>
      <c r="B5">
        <v>1265958</v>
      </c>
      <c r="C5">
        <v>984492</v>
      </c>
      <c r="D5">
        <v>1247788</v>
      </c>
      <c r="E5">
        <v>1489478</v>
      </c>
      <c r="F5">
        <v>1293871</v>
      </c>
      <c r="G5">
        <v>755004</v>
      </c>
      <c r="H5">
        <v>635262</v>
      </c>
      <c r="I5">
        <v>991142</v>
      </c>
      <c r="J5">
        <v>435061</v>
      </c>
      <c r="K5">
        <v>437592</v>
      </c>
      <c r="L5" s="1">
        <f t="shared" si="0"/>
        <v>9535648</v>
      </c>
    </row>
    <row r="6" spans="1:16">
      <c r="A6" t="s">
        <v>4</v>
      </c>
      <c r="B6">
        <v>2603264</v>
      </c>
      <c r="C6">
        <v>78236</v>
      </c>
      <c r="D6">
        <v>2069904</v>
      </c>
      <c r="E6">
        <v>2141619</v>
      </c>
      <c r="F6">
        <v>1942988</v>
      </c>
      <c r="G6">
        <v>1920784</v>
      </c>
      <c r="H6">
        <v>1414158</v>
      </c>
      <c r="I6">
        <v>952692</v>
      </c>
      <c r="J6">
        <v>548493</v>
      </c>
      <c r="K6">
        <v>782678</v>
      </c>
      <c r="L6" s="1">
        <f t="shared" si="0"/>
        <v>14454816</v>
      </c>
    </row>
    <row r="7" spans="1:16">
      <c r="A7" t="s">
        <v>5</v>
      </c>
      <c r="B7">
        <v>154132</v>
      </c>
      <c r="C7">
        <v>115590</v>
      </c>
      <c r="D7">
        <v>208263</v>
      </c>
      <c r="E7">
        <v>166511</v>
      </c>
      <c r="F7">
        <v>73366</v>
      </c>
      <c r="G7">
        <v>193091</v>
      </c>
      <c r="H7">
        <v>109834</v>
      </c>
      <c r="I7">
        <v>55364</v>
      </c>
      <c r="J7">
        <v>52540</v>
      </c>
      <c r="K7">
        <v>193091</v>
      </c>
      <c r="L7" s="1">
        <f t="shared" si="0"/>
        <v>1321782</v>
      </c>
    </row>
    <row r="8" spans="1:16">
      <c r="A8" t="s">
        <v>6</v>
      </c>
      <c r="B8">
        <v>1021694</v>
      </c>
      <c r="C8">
        <v>544697</v>
      </c>
      <c r="D8">
        <v>438988</v>
      </c>
      <c r="E8">
        <v>318266</v>
      </c>
      <c r="F8">
        <v>245262</v>
      </c>
      <c r="G8">
        <v>161490</v>
      </c>
      <c r="H8">
        <v>168903</v>
      </c>
      <c r="I8">
        <v>117552</v>
      </c>
      <c r="J8">
        <v>101340</v>
      </c>
      <c r="K8">
        <v>56991</v>
      </c>
      <c r="L8" s="1">
        <f t="shared" si="0"/>
        <v>3175183</v>
      </c>
    </row>
    <row r="9" spans="1:16">
      <c r="A9" t="s">
        <v>7</v>
      </c>
      <c r="B9">
        <v>3347538</v>
      </c>
      <c r="C9">
        <v>1128725</v>
      </c>
      <c r="D9">
        <v>732493</v>
      </c>
      <c r="E9">
        <v>730775</v>
      </c>
      <c r="F9">
        <v>387937</v>
      </c>
      <c r="G9">
        <v>471007</v>
      </c>
      <c r="H9">
        <v>392680</v>
      </c>
      <c r="I9">
        <v>223014</v>
      </c>
      <c r="J9">
        <v>3347538</v>
      </c>
      <c r="K9">
        <v>246588</v>
      </c>
      <c r="L9" s="1">
        <f t="shared" si="0"/>
        <v>11008295</v>
      </c>
    </row>
    <row r="10" spans="1:16">
      <c r="A10" t="s">
        <v>8</v>
      </c>
      <c r="B10">
        <v>34643</v>
      </c>
      <c r="C10">
        <v>37046</v>
      </c>
      <c r="D10">
        <v>29707</v>
      </c>
      <c r="E10">
        <v>24630</v>
      </c>
      <c r="F10">
        <v>21740</v>
      </c>
      <c r="G10">
        <v>23042</v>
      </c>
      <c r="H10">
        <v>18217</v>
      </c>
      <c r="I10">
        <v>15533</v>
      </c>
      <c r="J10">
        <v>28909</v>
      </c>
      <c r="K10">
        <v>71141</v>
      </c>
      <c r="L10" s="1">
        <f t="shared" si="0"/>
        <v>304608</v>
      </c>
    </row>
    <row r="11" spans="1:16">
      <c r="A11" t="s">
        <v>9</v>
      </c>
      <c r="B11">
        <v>1126856</v>
      </c>
      <c r="C11">
        <v>784739</v>
      </c>
      <c r="D11">
        <v>82065</v>
      </c>
      <c r="E11">
        <v>81482</v>
      </c>
      <c r="F11">
        <v>435227</v>
      </c>
      <c r="G11">
        <v>56986</v>
      </c>
      <c r="H11">
        <v>421271</v>
      </c>
      <c r="I11">
        <v>55963</v>
      </c>
      <c r="J11">
        <v>63716</v>
      </c>
      <c r="K11">
        <v>47328</v>
      </c>
      <c r="L11" s="1">
        <f t="shared" si="0"/>
        <v>3155633</v>
      </c>
    </row>
    <row r="12" spans="1:16">
      <c r="A12" t="s">
        <v>10</v>
      </c>
      <c r="B12">
        <v>1774777</v>
      </c>
      <c r="C12">
        <v>976203</v>
      </c>
      <c r="D12">
        <v>611385</v>
      </c>
      <c r="E12">
        <v>603223</v>
      </c>
      <c r="F12">
        <v>503395</v>
      </c>
      <c r="G12">
        <v>539492</v>
      </c>
      <c r="H12">
        <v>105167</v>
      </c>
      <c r="I12">
        <v>354368</v>
      </c>
      <c r="J12">
        <v>314394</v>
      </c>
      <c r="K12">
        <v>798203</v>
      </c>
      <c r="L12" s="1">
        <f t="shared" si="0"/>
        <v>6580607</v>
      </c>
    </row>
    <row r="14" spans="1:16" ht="17" thickBot="1">
      <c r="A14" s="2" t="s">
        <v>13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 t="s">
        <v>14</v>
      </c>
      <c r="M14" s="2" t="s">
        <v>15</v>
      </c>
      <c r="O14" s="4" t="s">
        <v>17</v>
      </c>
      <c r="P14" s="2" t="s">
        <v>16</v>
      </c>
    </row>
    <row r="15" spans="1:16" ht="16" thickTop="1">
      <c r="A15" t="s">
        <v>0</v>
      </c>
      <c r="B15">
        <v>263106</v>
      </c>
      <c r="C15">
        <v>200394</v>
      </c>
      <c r="D15">
        <v>326744</v>
      </c>
      <c r="E15">
        <v>131528</v>
      </c>
      <c r="F15">
        <v>126711</v>
      </c>
      <c r="G15">
        <v>104117</v>
      </c>
      <c r="H15">
        <v>96703</v>
      </c>
      <c r="I15">
        <v>106182</v>
      </c>
      <c r="J15">
        <v>104955</v>
      </c>
      <c r="K15">
        <v>255659</v>
      </c>
      <c r="L15" s="1">
        <f t="shared" ref="L15" si="1">SUM(B15:K15)</f>
        <v>1716099</v>
      </c>
      <c r="M15">
        <f t="shared" ref="M15:M24" si="2">L15-L2</f>
        <v>11636</v>
      </c>
      <c r="O15">
        <v>0</v>
      </c>
      <c r="P15" s="3">
        <f>M15/(L15+L2)*100</f>
        <v>0.34017801753045263</v>
      </c>
    </row>
    <row r="16" spans="1:16">
      <c r="A16" t="s">
        <v>1</v>
      </c>
      <c r="B16">
        <v>4053</v>
      </c>
      <c r="C16">
        <v>27536</v>
      </c>
      <c r="D16">
        <v>21692</v>
      </c>
      <c r="E16">
        <v>15433</v>
      </c>
      <c r="F16">
        <v>9023</v>
      </c>
      <c r="G16">
        <v>9772</v>
      </c>
      <c r="H16">
        <v>7636</v>
      </c>
      <c r="I16">
        <v>7560</v>
      </c>
      <c r="J16">
        <v>10827</v>
      </c>
      <c r="K16">
        <v>5425</v>
      </c>
      <c r="L16" s="1">
        <f t="shared" ref="L16:L24" si="3">SUM(B16:K16)</f>
        <v>118957</v>
      </c>
      <c r="M16">
        <f t="shared" si="2"/>
        <v>1168</v>
      </c>
      <c r="O16">
        <v>5</v>
      </c>
      <c r="P16" s="3">
        <f>M16/(L16+L3)*100</f>
        <v>0.49335574835477686</v>
      </c>
    </row>
    <row r="17" spans="1:16">
      <c r="A17" t="s">
        <v>2</v>
      </c>
      <c r="B17">
        <v>717503</v>
      </c>
      <c r="C17">
        <v>72948</v>
      </c>
      <c r="D17">
        <v>35238</v>
      </c>
      <c r="E17">
        <v>25639</v>
      </c>
      <c r="F17">
        <v>31242</v>
      </c>
      <c r="G17">
        <v>22738</v>
      </c>
      <c r="H17">
        <v>30012</v>
      </c>
      <c r="I17">
        <v>17695</v>
      </c>
      <c r="J17">
        <v>20389</v>
      </c>
      <c r="K17">
        <v>79108</v>
      </c>
      <c r="L17" s="1">
        <f t="shared" si="3"/>
        <v>1052512</v>
      </c>
      <c r="M17">
        <f t="shared" si="2"/>
        <v>1605</v>
      </c>
      <c r="O17">
        <v>2</v>
      </c>
      <c r="P17" s="3">
        <f>M17/(L17+L4)*100</f>
        <v>7.630434069484017E-2</v>
      </c>
    </row>
    <row r="18" spans="1:16">
      <c r="A18" t="s">
        <v>3</v>
      </c>
      <c r="B18">
        <v>1272964</v>
      </c>
      <c r="C18">
        <v>990734</v>
      </c>
      <c r="D18">
        <v>1253045</v>
      </c>
      <c r="E18">
        <v>1597247</v>
      </c>
      <c r="F18">
        <v>1297955</v>
      </c>
      <c r="G18">
        <v>759062</v>
      </c>
      <c r="H18">
        <v>638639</v>
      </c>
      <c r="I18">
        <v>994200</v>
      </c>
      <c r="J18">
        <v>437236</v>
      </c>
      <c r="K18">
        <v>429622</v>
      </c>
      <c r="L18" s="1">
        <f t="shared" si="3"/>
        <v>9670704</v>
      </c>
      <c r="M18">
        <f t="shared" si="2"/>
        <v>135056</v>
      </c>
      <c r="O18">
        <v>10</v>
      </c>
      <c r="P18" s="3">
        <f>M18/(L18+L5)*100</f>
        <v>0.70318402995009155</v>
      </c>
    </row>
    <row r="19" spans="1:16">
      <c r="A19" t="s">
        <v>4</v>
      </c>
      <c r="B19">
        <v>2616740</v>
      </c>
      <c r="C19">
        <v>86263</v>
      </c>
      <c r="D19">
        <v>2080525</v>
      </c>
      <c r="E19">
        <v>2151460</v>
      </c>
      <c r="F19">
        <v>1951426</v>
      </c>
      <c r="G19">
        <v>1929975</v>
      </c>
      <c r="H19">
        <v>1421160</v>
      </c>
      <c r="I19">
        <v>957519</v>
      </c>
      <c r="J19">
        <v>551582</v>
      </c>
      <c r="K19">
        <v>787024</v>
      </c>
      <c r="L19" s="1">
        <f t="shared" si="3"/>
        <v>14533674</v>
      </c>
      <c r="M19">
        <f t="shared" si="2"/>
        <v>78858</v>
      </c>
      <c r="O19">
        <v>3</v>
      </c>
      <c r="P19" s="3">
        <f>M19/(L19+L6)*100</f>
        <v>0.2720321065360769</v>
      </c>
    </row>
    <row r="20" spans="1:16">
      <c r="A20" t="s">
        <v>5</v>
      </c>
      <c r="B20">
        <v>155232</v>
      </c>
      <c r="C20">
        <v>116411</v>
      </c>
      <c r="D20">
        <v>208974</v>
      </c>
      <c r="E20">
        <v>167365</v>
      </c>
      <c r="F20">
        <v>73857</v>
      </c>
      <c r="G20">
        <v>193937</v>
      </c>
      <c r="H20">
        <v>110318</v>
      </c>
      <c r="I20">
        <v>55838</v>
      </c>
      <c r="J20">
        <v>52917</v>
      </c>
      <c r="K20">
        <v>193937</v>
      </c>
      <c r="L20" s="1">
        <f t="shared" si="3"/>
        <v>1328786</v>
      </c>
      <c r="M20">
        <f t="shared" si="2"/>
        <v>7004</v>
      </c>
      <c r="O20">
        <v>4</v>
      </c>
      <c r="P20" s="3">
        <f>M20/(L20+L7)*100</f>
        <v>0.26424524856559051</v>
      </c>
    </row>
    <row r="21" spans="1:16">
      <c r="A21" t="s">
        <v>6</v>
      </c>
      <c r="B21">
        <v>1025427</v>
      </c>
      <c r="C21">
        <v>547048</v>
      </c>
      <c r="D21">
        <v>440961</v>
      </c>
      <c r="E21">
        <v>319694</v>
      </c>
      <c r="F21">
        <v>246293</v>
      </c>
      <c r="G21">
        <v>162330</v>
      </c>
      <c r="H21">
        <v>169708</v>
      </c>
      <c r="I21">
        <v>118162</v>
      </c>
      <c r="J21">
        <v>101763</v>
      </c>
      <c r="K21">
        <v>57301</v>
      </c>
      <c r="L21" s="1">
        <f t="shared" si="3"/>
        <v>3188687</v>
      </c>
      <c r="M21">
        <f t="shared" si="2"/>
        <v>13504</v>
      </c>
      <c r="O21">
        <v>28</v>
      </c>
      <c r="P21" s="3">
        <f>M21/(L21+L8)*100</f>
        <v>0.21219792359051959</v>
      </c>
    </row>
    <row r="22" spans="1:16">
      <c r="A22" t="s">
        <v>7</v>
      </c>
      <c r="B22">
        <v>3364522</v>
      </c>
      <c r="C22">
        <v>1136905</v>
      </c>
      <c r="D22">
        <v>737806</v>
      </c>
      <c r="E22">
        <v>736030</v>
      </c>
      <c r="F22">
        <v>391277</v>
      </c>
      <c r="G22">
        <v>474670</v>
      </c>
      <c r="H22">
        <v>394702</v>
      </c>
      <c r="I22">
        <v>225075</v>
      </c>
      <c r="J22">
        <v>3364522</v>
      </c>
      <c r="K22">
        <v>247962</v>
      </c>
      <c r="L22" s="1">
        <f t="shared" si="3"/>
        <v>11073471</v>
      </c>
      <c r="M22">
        <f t="shared" si="2"/>
        <v>65176</v>
      </c>
      <c r="O22">
        <v>0</v>
      </c>
      <c r="P22" s="3">
        <f>M22/(L22+L9)*100</f>
        <v>0.29515755216317391</v>
      </c>
    </row>
    <row r="23" spans="1:16">
      <c r="A23" t="s">
        <v>8</v>
      </c>
      <c r="B23">
        <v>35235</v>
      </c>
      <c r="C23">
        <v>37509</v>
      </c>
      <c r="D23">
        <v>24977</v>
      </c>
      <c r="E23">
        <v>22038</v>
      </c>
      <c r="F23">
        <v>23324</v>
      </c>
      <c r="G23">
        <v>18456</v>
      </c>
      <c r="H23">
        <v>15747</v>
      </c>
      <c r="I23">
        <v>29141</v>
      </c>
      <c r="J23">
        <v>71469</v>
      </c>
      <c r="K23">
        <v>30112</v>
      </c>
      <c r="L23" s="1">
        <f t="shared" si="3"/>
        <v>308008</v>
      </c>
      <c r="M23">
        <f t="shared" si="2"/>
        <v>3400</v>
      </c>
      <c r="O23">
        <v>1</v>
      </c>
      <c r="P23" s="3">
        <f>M23/(L23+L10)*100</f>
        <v>0.55499693119343929</v>
      </c>
    </row>
    <row r="24" spans="1:16">
      <c r="A24" t="s">
        <v>9</v>
      </c>
      <c r="B24">
        <v>1130999</v>
      </c>
      <c r="C24">
        <v>787943</v>
      </c>
      <c r="D24">
        <v>84405</v>
      </c>
      <c r="E24">
        <v>83351</v>
      </c>
      <c r="F24">
        <v>436999</v>
      </c>
      <c r="G24">
        <v>58521</v>
      </c>
      <c r="H24">
        <v>422881</v>
      </c>
      <c r="I24">
        <v>57399</v>
      </c>
      <c r="J24">
        <v>66488</v>
      </c>
      <c r="K24">
        <v>48571</v>
      </c>
      <c r="L24" s="1">
        <f t="shared" si="3"/>
        <v>3177557</v>
      </c>
      <c r="M24">
        <f t="shared" si="2"/>
        <v>21924</v>
      </c>
      <c r="O24">
        <v>12</v>
      </c>
      <c r="P24" s="3">
        <f>M24/(L24+L11)*100</f>
        <v>0.34617625556788917</v>
      </c>
    </row>
    <row r="25" spans="1:16">
      <c r="A25" t="s">
        <v>10</v>
      </c>
      <c r="B25">
        <v>1785453</v>
      </c>
      <c r="C25">
        <v>982733</v>
      </c>
      <c r="D25">
        <v>803356</v>
      </c>
      <c r="E25">
        <v>615885</v>
      </c>
      <c r="F25">
        <v>607283</v>
      </c>
      <c r="G25">
        <v>507043</v>
      </c>
      <c r="H25">
        <v>542805</v>
      </c>
      <c r="I25">
        <v>106787</v>
      </c>
      <c r="J25">
        <v>356787</v>
      </c>
      <c r="K25">
        <v>316489</v>
      </c>
      <c r="L25" s="1">
        <f>SUM(B25:K25)</f>
        <v>6624621</v>
      </c>
      <c r="M25">
        <f>L25-L12</f>
        <v>44014</v>
      </c>
      <c r="O25">
        <v>2</v>
      </c>
      <c r="P25" s="3">
        <f>M25/(L25+L12)*100</f>
        <v>0.33330738401487653</v>
      </c>
    </row>
    <row r="26" spans="1:16">
      <c r="O26">
        <f>SUM(O15:O25)</f>
        <v>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7" sqref="J27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Texas at Austin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Lee</dc:creator>
  <cp:lastModifiedBy>Michael Lee</cp:lastModifiedBy>
  <dcterms:created xsi:type="dcterms:W3CDTF">2013-11-11T04:51:05Z</dcterms:created>
  <dcterms:modified xsi:type="dcterms:W3CDTF">2013-11-15T16:45:32Z</dcterms:modified>
</cp:coreProperties>
</file>