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306"/>
  <workbookPr autoCompressPictures="0"/>
  <bookViews>
    <workbookView xWindow="0" yWindow="0" windowWidth="25200" windowHeight="1246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D20" i="1"/>
  <c r="M11" i="1"/>
  <c r="M12" i="1"/>
  <c r="M13" i="1"/>
  <c r="M14" i="1"/>
  <c r="M15" i="1"/>
  <c r="M16" i="1"/>
  <c r="J11" i="1"/>
  <c r="L11" i="1"/>
  <c r="J12" i="1"/>
  <c r="L12" i="1"/>
  <c r="J13" i="1"/>
  <c r="L13" i="1"/>
  <c r="L14" i="1"/>
  <c r="L15" i="1"/>
  <c r="L16" i="1"/>
  <c r="G11" i="1"/>
  <c r="K11" i="1"/>
  <c r="G12" i="1"/>
  <c r="K12" i="1"/>
  <c r="G13" i="1"/>
  <c r="K13" i="1"/>
  <c r="K14" i="1"/>
  <c r="K15" i="1"/>
  <c r="K16" i="1"/>
  <c r="J14" i="1"/>
  <c r="J15" i="1"/>
  <c r="J16" i="1"/>
  <c r="G14" i="1"/>
  <c r="G15" i="1"/>
  <c r="G16" i="1"/>
  <c r="G17" i="1"/>
  <c r="G18" i="1"/>
  <c r="H11" i="1"/>
  <c r="H12" i="1"/>
  <c r="H13" i="1"/>
  <c r="H14" i="1"/>
  <c r="H15" i="1"/>
  <c r="H16" i="1"/>
  <c r="C16" i="1"/>
  <c r="C15" i="1"/>
  <c r="P10" i="1"/>
  <c r="M8" i="1"/>
  <c r="M9" i="1"/>
  <c r="M10" i="1"/>
  <c r="L8" i="1"/>
  <c r="L9" i="1"/>
  <c r="L10" i="1"/>
  <c r="K8" i="1"/>
  <c r="K9" i="1"/>
  <c r="K10" i="1"/>
  <c r="J8" i="1"/>
  <c r="J9" i="1"/>
  <c r="J10" i="1"/>
  <c r="P5" i="1"/>
  <c r="G8" i="1"/>
  <c r="H8" i="1"/>
  <c r="G9" i="1"/>
  <c r="H9" i="1"/>
  <c r="G10" i="1"/>
  <c r="H10" i="1"/>
  <c r="P7" i="1"/>
  <c r="H5" i="1"/>
  <c r="L5" i="1"/>
  <c r="J7" i="1"/>
  <c r="G7" i="1"/>
  <c r="K7" i="1"/>
  <c r="L7" i="1"/>
  <c r="N7" i="1"/>
  <c r="M7" i="1"/>
  <c r="H7" i="1"/>
  <c r="G6" i="1"/>
  <c r="H6" i="1"/>
  <c r="G5" i="1"/>
  <c r="J5" i="1"/>
  <c r="N5" i="1"/>
  <c r="M5" i="1"/>
  <c r="J6" i="1"/>
  <c r="L6" i="1"/>
  <c r="N6" i="1"/>
  <c r="M6" i="1"/>
  <c r="K6" i="1"/>
</calcChain>
</file>

<file path=xl/sharedStrings.xml><?xml version="1.0" encoding="utf-8"?>
<sst xmlns="http://schemas.openxmlformats.org/spreadsheetml/2006/main" count="36" uniqueCount="27">
  <si>
    <t>tom bakke</t>
  </si>
  <si>
    <t>bakke+våd</t>
  </si>
  <si>
    <t>Bakke + tør</t>
  </si>
  <si>
    <t>Dry matter</t>
  </si>
  <si>
    <t>DM</t>
  </si>
  <si>
    <t>gløderest+bakke</t>
  </si>
  <si>
    <t>Glødetab</t>
  </si>
  <si>
    <t>GT (Tørstof)</t>
  </si>
  <si>
    <t>GT (vådvægt)</t>
  </si>
  <si>
    <t>Ash</t>
  </si>
  <si>
    <t>No.</t>
  </si>
  <si>
    <t>Name</t>
  </si>
  <si>
    <t>Date</t>
  </si>
  <si>
    <t>Tray</t>
  </si>
  <si>
    <t>Tray + sample [g]</t>
  </si>
  <si>
    <t>After 100 C + Tray [g]</t>
  </si>
  <si>
    <t>Dry Weight of sample only [g]</t>
  </si>
  <si>
    <t xml:space="preserve">%DM </t>
  </si>
  <si>
    <t>After 550 C + Tray [g]</t>
  </si>
  <si>
    <t>[g]</t>
  </si>
  <si>
    <t>%</t>
  </si>
  <si>
    <t>%VS</t>
  </si>
  <si>
    <t>mass of materials needed from each sample [g]</t>
  </si>
  <si>
    <t>Kløvergræs pulp</t>
  </si>
  <si>
    <t>Cattle manure</t>
  </si>
  <si>
    <t>Household waste</t>
  </si>
  <si>
    <t>Fertigro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</si>
</sst>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8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8"/>
      <color indexed="206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0" xfId="0" applyFill="1"/>
    <xf numFmtId="2" fontId="1" fillId="2" borderId="0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right"/>
    </xf>
    <xf numFmtId="2" fontId="1" fillId="3" borderId="1" xfId="0" applyNumberFormat="1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0" fillId="0" borderId="1" xfId="0" applyBorder="1"/>
    <xf numFmtId="0" fontId="0" fillId="4" borderId="1" xfId="0" applyNumberFormat="1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wrapText="1"/>
    </xf>
    <xf numFmtId="0" fontId="0" fillId="4" borderId="1" xfId="0" applyNumberFormat="1" applyFill="1" applyBorder="1"/>
    <xf numFmtId="0" fontId="3" fillId="4" borderId="2" xfId="0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164" fontId="0" fillId="4" borderId="1" xfId="0" applyNumberFormat="1" applyFill="1" applyBorder="1"/>
    <xf numFmtId="2" fontId="0" fillId="0" borderId="0" xfId="0" applyNumberFormat="1"/>
    <xf numFmtId="2" fontId="1" fillId="4" borderId="1" xfId="0" applyNumberFormat="1" applyFont="1" applyFill="1" applyBorder="1" applyAlignment="1">
      <alignment horizontal="right"/>
    </xf>
    <xf numFmtId="2" fontId="0" fillId="4" borderId="1" xfId="0" applyNumberFormat="1" applyFill="1" applyBorder="1" applyAlignment="1">
      <alignment horizontal="center"/>
    </xf>
    <xf numFmtId="2" fontId="0" fillId="4" borderId="1" xfId="0" applyNumberFormat="1" applyFill="1" applyBorder="1"/>
    <xf numFmtId="2" fontId="3" fillId="4" borderId="1" xfId="0" applyNumberFormat="1" applyFont="1" applyFill="1" applyBorder="1" applyAlignment="1"/>
    <xf numFmtId="164" fontId="0" fillId="0" borderId="0" xfId="0" applyNumberFormat="1"/>
    <xf numFmtId="0" fontId="4" fillId="0" borderId="0" xfId="0" applyFont="1"/>
    <xf numFmtId="2" fontId="1" fillId="4" borderId="4" xfId="0" applyNumberFormat="1" applyFont="1" applyFill="1" applyBorder="1" applyAlignment="1">
      <alignment horizontal="right"/>
    </xf>
    <xf numFmtId="0" fontId="0" fillId="4" borderId="4" xfId="0" applyFill="1" applyBorder="1" applyAlignment="1">
      <alignment horizontal="center"/>
    </xf>
    <xf numFmtId="2" fontId="0" fillId="4" borderId="4" xfId="0" applyNumberFormat="1" applyFill="1" applyBorder="1" applyAlignment="1">
      <alignment horizontal="center"/>
    </xf>
    <xf numFmtId="2" fontId="0" fillId="4" borderId="4" xfId="0" applyNumberFormat="1" applyFill="1" applyBorder="1"/>
    <xf numFmtId="2" fontId="3" fillId="4" borderId="4" xfId="0" applyNumberFormat="1" applyFont="1" applyFill="1" applyBorder="1" applyAlignment="1"/>
    <xf numFmtId="164" fontId="0" fillId="4" borderId="3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workbookViewId="0">
      <selection activeCell="G12" sqref="G12"/>
    </sheetView>
  </sheetViews>
  <sheetFormatPr baseColWidth="10" defaultColWidth="9" defaultRowHeight="11" x14ac:dyDescent="0"/>
  <cols>
    <col min="2" max="2" width="20.796875" customWidth="1"/>
    <col min="3" max="3" width="10.19921875" bestFit="1" customWidth="1"/>
    <col min="11" max="11" width="17.19921875" customWidth="1"/>
    <col min="12" max="12" width="14.59765625" bestFit="1" customWidth="1"/>
  </cols>
  <sheetData>
    <row r="1" spans="1:16">
      <c r="A1" s="1"/>
      <c r="G1" s="2"/>
      <c r="H1" s="3"/>
      <c r="I1" s="2"/>
      <c r="J1" s="2"/>
      <c r="K1" s="2"/>
      <c r="L1" s="3"/>
    </row>
    <row r="2" spans="1:16" ht="12">
      <c r="A2" s="1"/>
      <c r="G2" s="2"/>
      <c r="H2" s="3"/>
      <c r="I2" s="2"/>
      <c r="J2" s="2"/>
      <c r="K2" s="2"/>
      <c r="L2" s="4"/>
    </row>
    <row r="3" spans="1:16" ht="12">
      <c r="A3" s="1"/>
      <c r="D3" s="5" t="s">
        <v>0</v>
      </c>
      <c r="E3" s="5" t="s">
        <v>1</v>
      </c>
      <c r="F3" s="5" t="s">
        <v>2</v>
      </c>
      <c r="G3" s="5" t="s">
        <v>3</v>
      </c>
      <c r="H3" s="6" t="s">
        <v>4</v>
      </c>
      <c r="I3" s="5" t="s">
        <v>5</v>
      </c>
      <c r="J3" s="7" t="s">
        <v>6</v>
      </c>
      <c r="K3" s="7" t="s">
        <v>7</v>
      </c>
      <c r="L3" s="8" t="s">
        <v>8</v>
      </c>
      <c r="M3" s="7" t="s">
        <v>9</v>
      </c>
      <c r="N3" s="9"/>
    </row>
    <row r="4" spans="1:16" ht="98">
      <c r="A4" s="10" t="s">
        <v>10</v>
      </c>
      <c r="B4" s="11" t="s">
        <v>11</v>
      </c>
      <c r="C4" s="11" t="s">
        <v>12</v>
      </c>
      <c r="D4" s="12" t="s">
        <v>13</v>
      </c>
      <c r="E4" s="12" t="s">
        <v>14</v>
      </c>
      <c r="F4" s="12" t="s">
        <v>15</v>
      </c>
      <c r="G4" s="13" t="s">
        <v>16</v>
      </c>
      <c r="H4" s="14" t="s">
        <v>17</v>
      </c>
      <c r="I4" s="12" t="s">
        <v>18</v>
      </c>
      <c r="J4" s="12" t="s">
        <v>19</v>
      </c>
      <c r="K4" s="12" t="s">
        <v>20</v>
      </c>
      <c r="L4" s="14" t="s">
        <v>21</v>
      </c>
      <c r="M4" s="12" t="s">
        <v>20</v>
      </c>
      <c r="N4" s="15" t="s">
        <v>22</v>
      </c>
    </row>
    <row r="5" spans="1:16" ht="12">
      <c r="A5" s="16">
        <v>1</v>
      </c>
      <c r="B5" s="17" t="s">
        <v>23</v>
      </c>
      <c r="C5" s="18">
        <v>43696</v>
      </c>
      <c r="D5" s="19">
        <v>8.3160000000000007</v>
      </c>
      <c r="E5" s="20">
        <v>42.728999999999999</v>
      </c>
      <c r="F5" s="19">
        <v>16.847000000000001</v>
      </c>
      <c r="G5" s="20">
        <f t="shared" ref="G5:G6" si="0">F5-D5</f>
        <v>8.5310000000000006</v>
      </c>
      <c r="H5" s="24">
        <f>G5/(E5-D5)*100</f>
        <v>24.790050271699652</v>
      </c>
      <c r="I5" s="20">
        <v>8.8829999999999991</v>
      </c>
      <c r="J5" s="25">
        <f t="shared" ref="J5:J6" si="1">F5-I5</f>
        <v>7.9640000000000022</v>
      </c>
      <c r="K5" s="26">
        <f>(J5/G5)*100</f>
        <v>93.35365138905172</v>
      </c>
      <c r="L5" s="26">
        <f>(J5/(E5-D5))*100</f>
        <v>23.142417109813159</v>
      </c>
      <c r="M5" s="27">
        <f t="shared" ref="M5:M6" si="2">(I5-D5)*100/(E5-D5)</f>
        <v>1.6476331618864919</v>
      </c>
      <c r="N5" s="22">
        <f t="shared" ref="N5:N6" si="3">$K$137/L5*100</f>
        <v>0</v>
      </c>
      <c r="O5" s="35"/>
      <c r="P5" s="28">
        <f>AVERAGE(M5:M7)</f>
        <v>1.5764130583555442</v>
      </c>
    </row>
    <row r="6" spans="1:16" ht="12">
      <c r="A6" s="16">
        <v>2</v>
      </c>
      <c r="B6" s="17" t="s">
        <v>23</v>
      </c>
      <c r="C6" s="18">
        <v>43697</v>
      </c>
      <c r="D6" s="19">
        <v>8.3239999999999998</v>
      </c>
      <c r="E6" s="20">
        <v>41.311</v>
      </c>
      <c r="F6" s="19">
        <v>15.877000000000001</v>
      </c>
      <c r="G6" s="20">
        <f t="shared" si="0"/>
        <v>7.5530000000000008</v>
      </c>
      <c r="H6" s="24">
        <f t="shared" ref="H6" si="4">G6/(E6-D6)*100</f>
        <v>22.896898778306607</v>
      </c>
      <c r="I6" s="20">
        <v>8.8350000000000009</v>
      </c>
      <c r="J6" s="25">
        <f t="shared" si="1"/>
        <v>7.0419999999999998</v>
      </c>
      <c r="K6" s="26">
        <f t="shared" ref="K6" si="5">(J6/G6)*100</f>
        <v>93.234476367006479</v>
      </c>
      <c r="L6" s="26">
        <f t="shared" ref="L6" si="6">(J6/(E6-D6))*100</f>
        <v>21.347803680237668</v>
      </c>
      <c r="M6" s="27">
        <f t="shared" si="2"/>
        <v>1.5490950980689393</v>
      </c>
      <c r="N6" s="22">
        <f t="shared" si="3"/>
        <v>0</v>
      </c>
      <c r="O6" s="35"/>
    </row>
    <row r="7" spans="1:16" ht="12">
      <c r="A7" s="16">
        <v>3</v>
      </c>
      <c r="B7" s="17" t="s">
        <v>23</v>
      </c>
      <c r="C7" s="18">
        <v>43698</v>
      </c>
      <c r="D7" s="19">
        <v>8.3190000000000008</v>
      </c>
      <c r="E7" s="20">
        <v>42.445999999999998</v>
      </c>
      <c r="F7" s="19">
        <v>16.052</v>
      </c>
      <c r="G7" s="20">
        <f t="shared" ref="G7:G18" si="7">F7-D7</f>
        <v>7.7329999999999988</v>
      </c>
      <c r="H7" s="24">
        <f t="shared" ref="H7:H16" si="8">G7/(E7-D7)*100</f>
        <v>22.659477832801009</v>
      </c>
      <c r="I7" s="20">
        <v>8.8420000000000005</v>
      </c>
      <c r="J7" s="25">
        <f t="shared" ref="J7:J16" si="9">F7-I7</f>
        <v>7.2099999999999991</v>
      </c>
      <c r="K7" s="26">
        <f t="shared" ref="K7:K16" si="10">(J7/G7)*100</f>
        <v>93.236777447303766</v>
      </c>
      <c r="L7" s="26">
        <f t="shared" ref="L7:L16" si="11">(J7/(E7-D7))*100</f>
        <v>21.126966917689806</v>
      </c>
      <c r="M7" s="27">
        <f t="shared" ref="M7:M16" si="12">(I7-D7)*100/(E7-D7)</f>
        <v>1.5325109151112015</v>
      </c>
      <c r="N7" s="22">
        <f t="shared" ref="N7" si="13">$K$137/L7*100</f>
        <v>0</v>
      </c>
      <c r="O7" s="35"/>
      <c r="P7" s="23">
        <f>AVERAGE(L5:L7)</f>
        <v>21.872395902580212</v>
      </c>
    </row>
    <row r="8" spans="1:16" ht="12">
      <c r="A8" s="16">
        <v>1</v>
      </c>
      <c r="B8" s="17" t="s">
        <v>24</v>
      </c>
      <c r="C8" s="18">
        <v>43718</v>
      </c>
      <c r="D8" s="19">
        <v>4.34</v>
      </c>
      <c r="E8" s="19">
        <v>84.56</v>
      </c>
      <c r="F8" s="19">
        <v>9.702</v>
      </c>
      <c r="G8" s="20">
        <f t="shared" si="7"/>
        <v>5.3620000000000001</v>
      </c>
      <c r="H8" s="24">
        <f t="shared" si="8"/>
        <v>6.68411867364747</v>
      </c>
      <c r="I8" s="19">
        <v>5.5540000000000003</v>
      </c>
      <c r="J8" s="25">
        <f t="shared" si="9"/>
        <v>4.1479999999999997</v>
      </c>
      <c r="K8" s="26">
        <f t="shared" si="10"/>
        <v>77.359194330473699</v>
      </c>
      <c r="L8" s="26">
        <f t="shared" si="11"/>
        <v>5.1707803540264266</v>
      </c>
      <c r="M8" s="27">
        <f t="shared" si="12"/>
        <v>1.5133383196210426</v>
      </c>
      <c r="N8" s="22"/>
      <c r="O8" s="35"/>
    </row>
    <row r="9" spans="1:16" ht="12">
      <c r="A9" s="16">
        <v>2</v>
      </c>
      <c r="B9" s="17" t="s">
        <v>24</v>
      </c>
      <c r="C9" s="18">
        <v>43718</v>
      </c>
      <c r="D9" s="19">
        <v>4.34</v>
      </c>
      <c r="E9" s="19">
        <v>91.53</v>
      </c>
      <c r="F9" s="19">
        <v>10.215999999999999</v>
      </c>
      <c r="G9" s="20">
        <f t="shared" si="7"/>
        <v>5.8759999999999994</v>
      </c>
      <c r="H9" s="24">
        <f t="shared" si="8"/>
        <v>6.7393049661658448</v>
      </c>
      <c r="I9" s="20">
        <v>5.6710000000000003</v>
      </c>
      <c r="J9" s="25">
        <f t="shared" si="9"/>
        <v>4.544999999999999</v>
      </c>
      <c r="K9" s="26">
        <f t="shared" si="10"/>
        <v>77.348536419332873</v>
      </c>
      <c r="L9" s="26">
        <f t="shared" si="11"/>
        <v>5.2127537561646964</v>
      </c>
      <c r="M9" s="27">
        <f t="shared" si="12"/>
        <v>1.5265512100011476</v>
      </c>
      <c r="N9" s="22"/>
      <c r="O9" s="35"/>
      <c r="P9" s="23"/>
    </row>
    <row r="10" spans="1:16" ht="12">
      <c r="A10" s="16">
        <v>3</v>
      </c>
      <c r="B10" s="17" t="s">
        <v>24</v>
      </c>
      <c r="C10" s="18">
        <v>43718</v>
      </c>
      <c r="D10" s="19">
        <v>4.34</v>
      </c>
      <c r="E10" s="19">
        <v>96.59</v>
      </c>
      <c r="F10" s="19">
        <v>10.601000000000001</v>
      </c>
      <c r="G10" s="20">
        <f t="shared" si="7"/>
        <v>6.261000000000001</v>
      </c>
      <c r="H10" s="24">
        <f t="shared" si="8"/>
        <v>6.7869918699187002</v>
      </c>
      <c r="I10" s="20">
        <v>5.7450000000000001</v>
      </c>
      <c r="J10" s="25">
        <f t="shared" si="9"/>
        <v>4.8560000000000008</v>
      </c>
      <c r="K10" s="26">
        <f t="shared" si="10"/>
        <v>77.559495288292595</v>
      </c>
      <c r="L10" s="26">
        <f t="shared" si="11"/>
        <v>5.2639566395663966</v>
      </c>
      <c r="M10" s="27">
        <f t="shared" si="12"/>
        <v>1.5230352303523038</v>
      </c>
      <c r="N10" s="22"/>
      <c r="O10" s="35"/>
      <c r="P10" s="28">
        <f>AVERAGE(M8:M10)</f>
        <v>1.5209749199914979</v>
      </c>
    </row>
    <row r="11" spans="1:16" ht="12">
      <c r="A11" s="16">
        <v>1</v>
      </c>
      <c r="B11" s="17" t="s">
        <v>25</v>
      </c>
      <c r="C11" s="18">
        <v>43724</v>
      </c>
      <c r="D11" s="19">
        <v>4.3360000000000003</v>
      </c>
      <c r="E11" s="20">
        <v>127.947</v>
      </c>
      <c r="F11" s="19">
        <v>20.167999999999999</v>
      </c>
      <c r="G11" s="20">
        <f t="shared" si="7"/>
        <v>15.831999999999999</v>
      </c>
      <c r="H11" s="24">
        <f t="shared" si="8"/>
        <v>12.807921625098089</v>
      </c>
      <c r="I11" s="20"/>
      <c r="J11" s="25">
        <f t="shared" si="9"/>
        <v>20.167999999999999</v>
      </c>
      <c r="K11" s="26">
        <f t="shared" si="10"/>
        <v>127.38756947953512</v>
      </c>
      <c r="L11" s="26">
        <f t="shared" si="11"/>
        <v>16.315700059056233</v>
      </c>
      <c r="M11" s="27">
        <f t="shared" si="12"/>
        <v>-3.5077784339581428</v>
      </c>
      <c r="N11" s="22"/>
      <c r="O11" s="35"/>
    </row>
    <row r="12" spans="1:16" ht="12">
      <c r="A12" s="16">
        <v>2</v>
      </c>
      <c r="B12" s="17" t="s">
        <v>25</v>
      </c>
      <c r="C12" s="18">
        <v>43724</v>
      </c>
      <c r="D12" s="19">
        <v>4.327</v>
      </c>
      <c r="E12" s="20">
        <v>129.11000000000001</v>
      </c>
      <c r="F12" s="19">
        <v>20.152999999999999</v>
      </c>
      <c r="G12" s="20">
        <f t="shared" si="7"/>
        <v>15.825999999999999</v>
      </c>
      <c r="H12" s="24">
        <f t="shared" si="8"/>
        <v>12.682817370955975</v>
      </c>
      <c r="I12" s="20"/>
      <c r="J12" s="25">
        <f t="shared" si="9"/>
        <v>20.152999999999999</v>
      </c>
      <c r="K12" s="26">
        <f t="shared" si="10"/>
        <v>127.34108429167192</v>
      </c>
      <c r="L12" s="26">
        <f t="shared" si="11"/>
        <v>16.150437158907859</v>
      </c>
      <c r="M12" s="27">
        <f t="shared" si="12"/>
        <v>-3.4676197879518837</v>
      </c>
      <c r="N12" s="22"/>
      <c r="O12" s="35"/>
    </row>
    <row r="13" spans="1:16" ht="12">
      <c r="A13" s="16">
        <v>3</v>
      </c>
      <c r="B13" s="17" t="s">
        <v>25</v>
      </c>
      <c r="C13" s="18">
        <v>43724</v>
      </c>
      <c r="D13" s="19">
        <v>4.3239999999999998</v>
      </c>
      <c r="E13" s="20">
        <v>140.33799999999999</v>
      </c>
      <c r="F13" s="19">
        <v>21.64</v>
      </c>
      <c r="G13" s="20">
        <f t="shared" si="7"/>
        <v>17.316000000000003</v>
      </c>
      <c r="H13" s="24">
        <f t="shared" si="8"/>
        <v>12.731042392694874</v>
      </c>
      <c r="I13" s="20"/>
      <c r="J13" s="25">
        <f t="shared" si="9"/>
        <v>21.64</v>
      </c>
      <c r="K13" s="26">
        <f t="shared" si="10"/>
        <v>124.97112497112495</v>
      </c>
      <c r="L13" s="26">
        <f t="shared" si="11"/>
        <v>15.910126898701607</v>
      </c>
      <c r="M13" s="27">
        <f t="shared" si="12"/>
        <v>-3.1790845060067348</v>
      </c>
      <c r="N13" s="22"/>
      <c r="O13" s="35"/>
    </row>
    <row r="14" spans="1:16" ht="12">
      <c r="A14" s="16">
        <v>1</v>
      </c>
      <c r="B14" s="17" t="s">
        <v>26</v>
      </c>
      <c r="C14" s="18">
        <v>43728</v>
      </c>
      <c r="D14" s="19">
        <v>4.3310000000000004</v>
      </c>
      <c r="E14" s="20">
        <v>62.118000000000002</v>
      </c>
      <c r="F14" s="19">
        <v>14.327</v>
      </c>
      <c r="G14" s="20">
        <f t="shared" si="7"/>
        <v>9.9959999999999987</v>
      </c>
      <c r="H14" s="24">
        <f t="shared" si="8"/>
        <v>17.298008202536902</v>
      </c>
      <c r="I14" s="20">
        <v>8.1739999999999995</v>
      </c>
      <c r="J14" s="25">
        <f t="shared" si="9"/>
        <v>6.1530000000000005</v>
      </c>
      <c r="K14" s="26">
        <f t="shared" si="10"/>
        <v>61.554621848739508</v>
      </c>
      <c r="L14" s="26">
        <f t="shared" si="11"/>
        <v>10.647723536435532</v>
      </c>
      <c r="M14" s="27">
        <f t="shared" si="12"/>
        <v>6.6502846661013706</v>
      </c>
      <c r="N14" s="22"/>
      <c r="O14" s="35"/>
    </row>
    <row r="15" spans="1:16" ht="12">
      <c r="A15" s="16">
        <v>2</v>
      </c>
      <c r="B15" s="17" t="s">
        <v>26</v>
      </c>
      <c r="C15" s="18">
        <f>C14</f>
        <v>43728</v>
      </c>
      <c r="D15" s="19">
        <v>4.33</v>
      </c>
      <c r="E15" s="20">
        <v>72.149000000000001</v>
      </c>
      <c r="F15" s="19">
        <v>16.111999999999998</v>
      </c>
      <c r="G15" s="20">
        <f t="shared" si="7"/>
        <v>11.781999999999998</v>
      </c>
      <c r="H15" s="24">
        <f t="shared" si="8"/>
        <v>17.37271266164349</v>
      </c>
      <c r="I15" s="20">
        <v>8.8409999999999993</v>
      </c>
      <c r="J15" s="25">
        <f t="shared" si="9"/>
        <v>7.270999999999999</v>
      </c>
      <c r="K15" s="26">
        <f t="shared" si="10"/>
        <v>61.712782210151076</v>
      </c>
      <c r="L15" s="26">
        <f t="shared" si="11"/>
        <v>10.721184328875387</v>
      </c>
      <c r="M15" s="27">
        <f t="shared" si="12"/>
        <v>6.6515283327681018</v>
      </c>
      <c r="N15" s="22"/>
      <c r="O15" s="35"/>
    </row>
    <row r="16" spans="1:16" ht="12">
      <c r="A16" s="16">
        <v>3</v>
      </c>
      <c r="B16" s="17" t="s">
        <v>26</v>
      </c>
      <c r="C16" s="18">
        <f>C15</f>
        <v>43728</v>
      </c>
      <c r="D16" s="19">
        <v>4.327</v>
      </c>
      <c r="E16" s="20">
        <v>62.319000000000003</v>
      </c>
      <c r="F16" s="19">
        <v>14.406000000000001</v>
      </c>
      <c r="G16" s="20">
        <f t="shared" si="7"/>
        <v>10.079000000000001</v>
      </c>
      <c r="H16" s="24">
        <f t="shared" si="8"/>
        <v>17.379983445992551</v>
      </c>
      <c r="I16" s="20">
        <v>8.1869999999999994</v>
      </c>
      <c r="J16" s="25">
        <f t="shared" si="9"/>
        <v>6.2190000000000012</v>
      </c>
      <c r="K16" s="26">
        <f t="shared" si="10"/>
        <v>61.702549856136535</v>
      </c>
      <c r="L16" s="26">
        <f t="shared" si="11"/>
        <v>10.723892950751829</v>
      </c>
      <c r="M16" s="27">
        <f t="shared" si="12"/>
        <v>6.6560904952407212</v>
      </c>
      <c r="N16" s="22"/>
      <c r="O16" s="35"/>
    </row>
    <row r="17" spans="1:15" ht="12">
      <c r="A17" s="16"/>
      <c r="B17" s="17"/>
      <c r="C17" s="18"/>
      <c r="D17" s="19"/>
      <c r="E17" s="20"/>
      <c r="F17" s="19"/>
      <c r="G17" s="21">
        <f t="shared" si="7"/>
        <v>0</v>
      </c>
      <c r="H17" s="30"/>
      <c r="I17" s="31"/>
      <c r="J17" s="32"/>
      <c r="K17" s="33"/>
      <c r="L17" s="33"/>
      <c r="M17" s="34"/>
      <c r="N17" s="22"/>
      <c r="O17" s="35"/>
    </row>
    <row r="18" spans="1:15" ht="12">
      <c r="A18" s="16"/>
      <c r="B18" s="17"/>
      <c r="C18" s="18"/>
      <c r="D18" s="19"/>
      <c r="E18" s="20"/>
      <c r="F18" s="19"/>
      <c r="G18" s="21">
        <f t="shared" si="7"/>
        <v>0</v>
      </c>
      <c r="H18" s="24"/>
      <c r="I18" s="20"/>
      <c r="J18" s="25"/>
      <c r="K18" s="26"/>
      <c r="L18" s="26"/>
      <c r="M18" s="27"/>
      <c r="N18" s="22"/>
      <c r="O18" s="35"/>
    </row>
    <row r="20" spans="1:15">
      <c r="D20" s="28">
        <f>AVERAGE(M14:M16)</f>
        <v>6.6526344980367318</v>
      </c>
    </row>
    <row r="21" spans="1:15">
      <c r="F21" s="29"/>
    </row>
  </sheetData>
  <mergeCells count="7">
    <mergeCell ref="O17:O18"/>
    <mergeCell ref="O5:O6"/>
    <mergeCell ref="O7:O8"/>
    <mergeCell ref="O9:O10"/>
    <mergeCell ref="O11:O12"/>
    <mergeCell ref="O13:O14"/>
    <mergeCell ref="O15:O16"/>
  </mergeCells>
  <conditionalFormatting sqref="A4:C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>Aarhus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Bjarne Møller</dc:creator>
  <cp:lastModifiedBy>Jacob Mortensen</cp:lastModifiedBy>
  <dcterms:created xsi:type="dcterms:W3CDTF">2019-08-26T09:25:05Z</dcterms:created>
  <dcterms:modified xsi:type="dcterms:W3CDTF">2019-10-10T09:42:22Z</dcterms:modified>
</cp:coreProperties>
</file>