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300" tabRatio="500" activeTab="3"/>
  </bookViews>
  <sheets>
    <sheet name="Bag setup" sheetId="1" r:id="rId1"/>
    <sheet name="Chain setup" sheetId="2" r:id="rId2"/>
    <sheet name="macrocube" sheetId="3" r:id="rId3"/>
    <sheet name="inoculum_parameters" sheetId="4" r:id="rId4"/>
    <sheet name="Alkalinit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5" i="4"/>
  <c r="H10" i="5"/>
  <c r="I10" i="5"/>
  <c r="J10" i="5"/>
  <c r="L10" i="5"/>
  <c r="K10" i="5"/>
  <c r="H9" i="5"/>
  <c r="I9" i="5"/>
  <c r="J9" i="5"/>
  <c r="L9" i="5"/>
  <c r="K9" i="5"/>
  <c r="H8" i="5"/>
  <c r="I8" i="5"/>
  <c r="J8" i="5"/>
  <c r="L8" i="5"/>
  <c r="K8" i="5"/>
  <c r="H7" i="5"/>
  <c r="I7" i="5"/>
  <c r="J7" i="5"/>
  <c r="L7" i="5"/>
  <c r="K7" i="5"/>
  <c r="H6" i="5"/>
  <c r="I6" i="5"/>
  <c r="J6" i="5"/>
  <c r="L6" i="5"/>
  <c r="K6" i="5"/>
  <c r="H5" i="5"/>
  <c r="I5" i="5"/>
  <c r="J5" i="5"/>
  <c r="L5" i="5"/>
  <c r="K5" i="5"/>
  <c r="E8" i="3"/>
  <c r="F8" i="3"/>
  <c r="E9" i="3"/>
  <c r="F9" i="3"/>
  <c r="E10" i="3"/>
  <c r="F10" i="3"/>
  <c r="E11" i="3"/>
  <c r="F11" i="3"/>
  <c r="E12" i="3"/>
  <c r="F12" i="3"/>
  <c r="E13" i="3"/>
  <c r="F13" i="3"/>
  <c r="F7" i="3"/>
  <c r="E7" i="3"/>
  <c r="F6" i="3"/>
  <c r="E6" i="3"/>
  <c r="F5" i="3"/>
  <c r="E5" i="3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6" i="1"/>
  <c r="B8" i="1"/>
  <c r="B9" i="1"/>
  <c r="B10" i="1"/>
  <c r="B11" i="1"/>
  <c r="B12" i="1"/>
  <c r="B13" i="1"/>
  <c r="B14" i="1"/>
  <c r="B15" i="1"/>
  <c r="B16" i="1"/>
  <c r="B17" i="1"/>
  <c r="B7" i="1"/>
</calcChain>
</file>

<file path=xl/comments1.xml><?xml version="1.0" encoding="utf-8"?>
<comments xmlns="http://schemas.openxmlformats.org/spreadsheetml/2006/main">
  <authors>
    <author>ususario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Yoli:</t>
        </r>
        <r>
          <rPr>
            <sz val="9"/>
            <color indexed="81"/>
            <rFont val="Tahoma"/>
            <family val="2"/>
          </rPr>
          <t xml:space="preserve">
the value should not exceed 0.4 to prevent
overacidification (Wirth, 2014)</t>
        </r>
      </text>
    </comment>
  </commentList>
</comments>
</file>

<file path=xl/sharedStrings.xml><?xml version="1.0" encoding="utf-8"?>
<sst xmlns="http://schemas.openxmlformats.org/spreadsheetml/2006/main" count="187" uniqueCount="85">
  <si>
    <t>Date:</t>
  </si>
  <si>
    <t>Initials:</t>
  </si>
  <si>
    <t>JMOR</t>
  </si>
  <si>
    <t>Bag</t>
  </si>
  <si>
    <t>Bag + substrate</t>
  </si>
  <si>
    <t xml:space="preserve">Substrate </t>
  </si>
  <si>
    <t>Bag + substrate after washing and drying (post experiment)</t>
  </si>
  <si>
    <t>ID</t>
  </si>
  <si>
    <t>Date</t>
  </si>
  <si>
    <t>mass (g)</t>
  </si>
  <si>
    <t>(g)</t>
  </si>
  <si>
    <t>Notes</t>
  </si>
  <si>
    <t>D3 01</t>
  </si>
  <si>
    <t>D3 02</t>
  </si>
  <si>
    <t>D3 03</t>
  </si>
  <si>
    <t>D7 01</t>
  </si>
  <si>
    <t>D7 02</t>
  </si>
  <si>
    <t>D7 03</t>
  </si>
  <si>
    <t>D14 01</t>
  </si>
  <si>
    <t>D14 02</t>
  </si>
  <si>
    <t>D14 03</t>
  </si>
  <si>
    <t>D30 01</t>
  </si>
  <si>
    <t>D30 02</t>
  </si>
  <si>
    <t>D30 03</t>
  </si>
  <si>
    <t>CGP Termo</t>
  </si>
  <si>
    <t>CGP Meso</t>
  </si>
  <si>
    <t>CM Termo</t>
  </si>
  <si>
    <t>CM Meso</t>
  </si>
  <si>
    <t>HHW Termo</t>
  </si>
  <si>
    <t>HHW Meso</t>
  </si>
  <si>
    <t>FG Termo</t>
  </si>
  <si>
    <t>FG Meso</t>
  </si>
  <si>
    <t>JMOR master thesis continuous experiment</t>
  </si>
  <si>
    <t>JMOR master thesis continuous experiment - Chain setup</t>
  </si>
  <si>
    <t>CGP</t>
  </si>
  <si>
    <t>CM</t>
  </si>
  <si>
    <t>HHW</t>
  </si>
  <si>
    <t>FG</t>
  </si>
  <si>
    <t>JMOR master thesis batch experiment</t>
  </si>
  <si>
    <t>id</t>
  </si>
  <si>
    <t>Mass tin foil (g)</t>
  </si>
  <si>
    <t>Mass tin foil + sample (g)</t>
  </si>
  <si>
    <t>Mass tin foil + sample + tungsten (g)</t>
  </si>
  <si>
    <t>mass sample (g)</t>
  </si>
  <si>
    <t>mass tungsten (g)</t>
  </si>
  <si>
    <t>C (%)</t>
  </si>
  <si>
    <t>H (%)</t>
  </si>
  <si>
    <t>N (%)</t>
  </si>
  <si>
    <t>S (%)</t>
  </si>
  <si>
    <t>CGP T0 1</t>
  </si>
  <si>
    <t>CGP T0 2</t>
  </si>
  <si>
    <t>CGP T0 3</t>
  </si>
  <si>
    <t>HHW 1</t>
  </si>
  <si>
    <t>HHW 2</t>
  </si>
  <si>
    <t>HHW 3</t>
  </si>
  <si>
    <t>CM 1</t>
  </si>
  <si>
    <t>CM 2</t>
  </si>
  <si>
    <t>CM 3</t>
  </si>
  <si>
    <t>Bag rupture</t>
  </si>
  <si>
    <t>VFA</t>
  </si>
  <si>
    <t>Alkalinity</t>
  </si>
  <si>
    <t>pH</t>
  </si>
  <si>
    <t>Termo 1</t>
  </si>
  <si>
    <t>Termo 2</t>
  </si>
  <si>
    <t>Termo 3</t>
  </si>
  <si>
    <t>Meso 1</t>
  </si>
  <si>
    <t>Meso 2</t>
  </si>
  <si>
    <t>Meso 3</t>
  </si>
  <si>
    <t>NH4 (mg/L)</t>
  </si>
  <si>
    <t>TOTAL ALKALINITY</t>
  </si>
  <si>
    <t>N</t>
  </si>
  <si>
    <t>pH_1</t>
  </si>
  <si>
    <t>mg CaCO3/eq</t>
  </si>
  <si>
    <t>pH_2</t>
  </si>
  <si>
    <t>type</t>
  </si>
  <si>
    <t>Day</t>
  </si>
  <si>
    <t>start pH</t>
  </si>
  <si>
    <t>Sample weight 
(g)</t>
  </si>
  <si>
    <t>Acid volume_1 
(ml)</t>
  </si>
  <si>
    <t>Acid volume_2
(ml)</t>
  </si>
  <si>
    <t>TA</t>
  </si>
  <si>
    <t>PA</t>
  </si>
  <si>
    <t>IA</t>
  </si>
  <si>
    <t>IA:PA</t>
  </si>
  <si>
    <t>IA:TA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</si>
</sst>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7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4" fillId="0" borderId="7" xfId="0" applyFont="1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5" xfId="0" applyBorder="1"/>
    <xf numFmtId="0" fontId="0" fillId="0" borderId="13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5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2" borderId="0" xfId="25" applyFont="1" applyFill="1"/>
    <xf numFmtId="0" fontId="7" fillId="0" borderId="0" xfId="25"/>
    <xf numFmtId="0" fontId="7" fillId="0" borderId="17" xfId="25" applyBorder="1" applyAlignment="1">
      <alignment horizontal="center"/>
    </xf>
    <xf numFmtId="0" fontId="7" fillId="0" borderId="18" xfId="25" applyBorder="1" applyAlignment="1">
      <alignment horizontal="center"/>
    </xf>
    <xf numFmtId="0" fontId="7" fillId="0" borderId="19" xfId="25" applyBorder="1" applyAlignment="1">
      <alignment horizontal="center"/>
    </xf>
    <xf numFmtId="0" fontId="7" fillId="0" borderId="20" xfId="25" applyBorder="1" applyAlignment="1">
      <alignment horizontal="center"/>
    </xf>
    <xf numFmtId="0" fontId="7" fillId="0" borderId="21" xfId="25" applyBorder="1" applyAlignment="1">
      <alignment horizontal="center"/>
    </xf>
    <xf numFmtId="0" fontId="7" fillId="0" borderId="22" xfId="25" applyBorder="1" applyAlignment="1">
      <alignment horizontal="center"/>
    </xf>
    <xf numFmtId="0" fontId="8" fillId="3" borderId="12" xfId="25" applyFont="1" applyFill="1" applyBorder="1" applyAlignment="1">
      <alignment horizontal="center" vertical="center"/>
    </xf>
    <xf numFmtId="0" fontId="8" fillId="3" borderId="23" xfId="25" applyFont="1" applyFill="1" applyBorder="1" applyAlignment="1">
      <alignment horizontal="center" vertical="center"/>
    </xf>
    <xf numFmtId="0" fontId="8" fillId="3" borderId="2" xfId="25" applyFont="1" applyFill="1" applyBorder="1" applyAlignment="1">
      <alignment horizontal="center" vertical="center"/>
    </xf>
    <xf numFmtId="0" fontId="8" fillId="4" borderId="23" xfId="25" applyFont="1" applyFill="1" applyBorder="1" applyAlignment="1">
      <alignment vertical="center"/>
    </xf>
    <xf numFmtId="0" fontId="8" fillId="4" borderId="2" xfId="25" applyFont="1" applyFill="1" applyBorder="1" applyAlignment="1">
      <alignment horizontal="center" vertical="center" wrapText="1"/>
    </xf>
    <xf numFmtId="0" fontId="8" fillId="4" borderId="23" xfId="25" applyFont="1" applyFill="1" applyBorder="1" applyAlignment="1">
      <alignment horizontal="center" vertical="center" wrapText="1"/>
    </xf>
    <xf numFmtId="0" fontId="8" fillId="4" borderId="0" xfId="25" applyFont="1" applyFill="1" applyBorder="1" applyAlignment="1">
      <alignment horizontal="center" vertical="center" wrapText="1"/>
    </xf>
    <xf numFmtId="0" fontId="8" fillId="5" borderId="23" xfId="25" applyFont="1" applyFill="1" applyBorder="1" applyAlignment="1">
      <alignment horizontal="center" vertical="center"/>
    </xf>
    <xf numFmtId="0" fontId="8" fillId="5" borderId="0" xfId="25" applyFont="1" applyFill="1" applyBorder="1" applyAlignment="1">
      <alignment horizontal="center" vertical="center"/>
    </xf>
    <xf numFmtId="14" fontId="0" fillId="0" borderId="24" xfId="0" applyNumberFormat="1" applyFill="1" applyBorder="1" applyAlignment="1">
      <alignment horizontal="center" vertical="center" wrapText="1"/>
    </xf>
    <xf numFmtId="14" fontId="7" fillId="0" borderId="25" xfId="0" applyNumberFormat="1" applyFont="1" applyFill="1" applyBorder="1"/>
    <xf numFmtId="0" fontId="7" fillId="0" borderId="26" xfId="25" applyBorder="1" applyAlignment="1">
      <alignment horizontal="center" vertical="center"/>
    </xf>
    <xf numFmtId="0" fontId="0" fillId="0" borderId="25" xfId="0" applyFill="1" applyBorder="1"/>
    <xf numFmtId="2" fontId="0" fillId="0" borderId="26" xfId="0" applyNumberFormat="1" applyFill="1" applyBorder="1"/>
    <xf numFmtId="0" fontId="0" fillId="0" borderId="26" xfId="0" applyFill="1" applyBorder="1"/>
    <xf numFmtId="0" fontId="7" fillId="0" borderId="25" xfId="25" applyBorder="1"/>
    <xf numFmtId="0" fontId="7" fillId="0" borderId="26" xfId="25" applyBorder="1"/>
    <xf numFmtId="14" fontId="0" fillId="0" borderId="27" xfId="0" applyNumberFormat="1" applyFill="1" applyBorder="1" applyAlignment="1">
      <alignment horizontal="center" vertical="center" wrapText="1"/>
    </xf>
    <xf numFmtId="14" fontId="7" fillId="0" borderId="28" xfId="0" applyNumberFormat="1" applyFont="1" applyFill="1" applyBorder="1"/>
    <xf numFmtId="0" fontId="7" fillId="0" borderId="9" xfId="25" applyBorder="1" applyAlignment="1">
      <alignment horizontal="center" vertical="center"/>
    </xf>
    <xf numFmtId="0" fontId="0" fillId="0" borderId="28" xfId="0" applyFill="1" applyBorder="1"/>
    <xf numFmtId="0" fontId="0" fillId="0" borderId="9" xfId="0" applyFill="1" applyBorder="1"/>
    <xf numFmtId="0" fontId="7" fillId="0" borderId="28" xfId="25" applyBorder="1"/>
    <xf numFmtId="0" fontId="7" fillId="0" borderId="9" xfId="25" applyBorder="1"/>
    <xf numFmtId="2" fontId="0" fillId="0" borderId="9" xfId="0" applyNumberFormat="1" applyFill="1" applyBorder="1"/>
    <xf numFmtId="165" fontId="0" fillId="0" borderId="28" xfId="0" applyNumberFormat="1" applyFill="1" applyBorder="1"/>
    <xf numFmtId="14" fontId="0" fillId="0" borderId="29" xfId="0" applyNumberFormat="1" applyFill="1" applyBorder="1" applyAlignment="1">
      <alignment horizontal="center" vertical="center" wrapText="1"/>
    </xf>
    <xf numFmtId="14" fontId="7" fillId="0" borderId="30" xfId="0" applyNumberFormat="1" applyFont="1" applyFill="1" applyBorder="1"/>
    <xf numFmtId="0" fontId="7" fillId="0" borderId="31" xfId="25" applyBorder="1" applyAlignment="1">
      <alignment horizontal="center" vertical="center"/>
    </xf>
    <xf numFmtId="0" fontId="0" fillId="0" borderId="30" xfId="0" applyFill="1" applyBorder="1"/>
    <xf numFmtId="0" fontId="0" fillId="0" borderId="31" xfId="0" applyFill="1" applyBorder="1"/>
    <xf numFmtId="0" fontId="7" fillId="0" borderId="30" xfId="25" applyBorder="1"/>
    <xf numFmtId="0" fontId="7" fillId="0" borderId="31" xfId="25" applyBorder="1"/>
  </cellXfs>
  <cellStyles count="26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15" xf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590826</xdr:colOff>
      <xdr:row>23</xdr:row>
      <xdr:rowOff>0</xdr:rowOff>
    </xdr:to>
    <xdr:pic>
      <xdr:nvPicPr>
        <xdr:cNvPr id="4" name="Billede 3" descr="Skærmbillede 2019-09-23 kl. 10.15.0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3892826" cy="381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4</xdr:col>
      <xdr:colOff>419100</xdr:colOff>
      <xdr:row>21</xdr:row>
      <xdr:rowOff>63500</xdr:rowOff>
    </xdr:to>
    <xdr:sp macro="" textlink="">
      <xdr:nvSpPr>
        <xdr:cNvPr id="5" name="Tekstfelt 4"/>
        <xdr:cNvSpPr txBox="1"/>
      </xdr:nvSpPr>
      <xdr:spPr>
        <a:xfrm>
          <a:off x="2476500" y="34671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CGP 3</a:t>
          </a:r>
        </a:p>
        <a:p>
          <a:r>
            <a:rPr lang="da-DK" sz="1100"/>
            <a:t>CGP 2</a:t>
          </a:r>
        </a:p>
        <a:p>
          <a:r>
            <a:rPr lang="da-DK" sz="1100"/>
            <a:t>CGP 1</a:t>
          </a:r>
        </a:p>
      </xdr:txBody>
    </xdr:sp>
    <xdr:clientData/>
  </xdr:twoCellAnchor>
  <xdr:twoCellAnchor>
    <xdr:from>
      <xdr:col>3</xdr:col>
      <xdr:colOff>0</xdr:colOff>
      <xdr:row>14</xdr:row>
      <xdr:rowOff>88900</xdr:rowOff>
    </xdr:from>
    <xdr:to>
      <xdr:col>4</xdr:col>
      <xdr:colOff>419100</xdr:colOff>
      <xdr:row>17</xdr:row>
      <xdr:rowOff>114300</xdr:rowOff>
    </xdr:to>
    <xdr:sp macro="" textlink="">
      <xdr:nvSpPr>
        <xdr:cNvPr id="6" name="Tekstfelt 5"/>
        <xdr:cNvSpPr txBox="1"/>
      </xdr:nvSpPr>
      <xdr:spPr>
        <a:xfrm>
          <a:off x="2476500" y="27559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CM 3</a:t>
          </a:r>
        </a:p>
        <a:p>
          <a:r>
            <a:rPr lang="da-DK" sz="1100"/>
            <a:t>CM</a:t>
          </a:r>
          <a:r>
            <a:rPr lang="da-DK" sz="1100" baseline="0"/>
            <a:t> 2</a:t>
          </a:r>
        </a:p>
        <a:p>
          <a:r>
            <a:rPr lang="da-DK" sz="1100"/>
            <a:t>CM 1</a:t>
          </a:r>
        </a:p>
      </xdr:txBody>
    </xdr:sp>
    <xdr:clientData/>
  </xdr:twoCellAnchor>
  <xdr:twoCellAnchor>
    <xdr:from>
      <xdr:col>3</xdr:col>
      <xdr:colOff>0</xdr:colOff>
      <xdr:row>10</xdr:row>
      <xdr:rowOff>12700</xdr:rowOff>
    </xdr:from>
    <xdr:to>
      <xdr:col>4</xdr:col>
      <xdr:colOff>419100</xdr:colOff>
      <xdr:row>14</xdr:row>
      <xdr:rowOff>12700</xdr:rowOff>
    </xdr:to>
    <xdr:sp macro="" textlink="">
      <xdr:nvSpPr>
        <xdr:cNvPr id="7" name="Tekstfelt 6"/>
        <xdr:cNvSpPr txBox="1"/>
      </xdr:nvSpPr>
      <xdr:spPr>
        <a:xfrm>
          <a:off x="2476500" y="1917700"/>
          <a:ext cx="1244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HHW 3</a:t>
          </a:r>
        </a:p>
        <a:p>
          <a:r>
            <a:rPr lang="da-DK" sz="1100"/>
            <a:t>HHW 2</a:t>
          </a:r>
        </a:p>
        <a:p>
          <a:endParaRPr lang="da-DK" sz="1100"/>
        </a:p>
        <a:p>
          <a:r>
            <a:rPr lang="da-DK" sz="1100"/>
            <a:t>HHW 1</a:t>
          </a:r>
        </a:p>
      </xdr:txBody>
    </xdr:sp>
    <xdr:clientData/>
  </xdr:twoCellAnchor>
  <xdr:twoCellAnchor>
    <xdr:from>
      <xdr:col>3</xdr:col>
      <xdr:colOff>0</xdr:colOff>
      <xdr:row>6</xdr:row>
      <xdr:rowOff>50800</xdr:rowOff>
    </xdr:from>
    <xdr:to>
      <xdr:col>4</xdr:col>
      <xdr:colOff>419100</xdr:colOff>
      <xdr:row>9</xdr:row>
      <xdr:rowOff>139700</xdr:rowOff>
    </xdr:to>
    <xdr:sp macro="" textlink="">
      <xdr:nvSpPr>
        <xdr:cNvPr id="8" name="Tekstfelt 7"/>
        <xdr:cNvSpPr txBox="1"/>
      </xdr:nvSpPr>
      <xdr:spPr>
        <a:xfrm>
          <a:off x="2476500" y="1193800"/>
          <a:ext cx="12446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FG 3</a:t>
          </a:r>
        </a:p>
        <a:p>
          <a:r>
            <a:rPr lang="da-DK" sz="1100"/>
            <a:t>FG 2</a:t>
          </a:r>
        </a:p>
        <a:p>
          <a:r>
            <a:rPr lang="da-DK" sz="1100"/>
            <a:t>FG 1</a:t>
          </a:r>
        </a:p>
      </xdr:txBody>
    </xdr:sp>
    <xdr:clientData/>
  </xdr:twoCellAnchor>
  <xdr:twoCellAnchor>
    <xdr:from>
      <xdr:col>0</xdr:col>
      <xdr:colOff>228600</xdr:colOff>
      <xdr:row>4</xdr:row>
      <xdr:rowOff>50800</xdr:rowOff>
    </xdr:from>
    <xdr:to>
      <xdr:col>4</xdr:col>
      <xdr:colOff>76200</xdr:colOff>
      <xdr:row>4</xdr:row>
      <xdr:rowOff>134619</xdr:rowOff>
    </xdr:to>
    <xdr:sp macro="" textlink="">
      <xdr:nvSpPr>
        <xdr:cNvPr id="9" name="Tekstfelt 8"/>
        <xdr:cNvSpPr txBox="1"/>
      </xdr:nvSpPr>
      <xdr:spPr>
        <a:xfrm>
          <a:off x="228600" y="812800"/>
          <a:ext cx="3149600" cy="83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sqref="A1:E2"/>
    </sheetView>
  </sheetViews>
  <sheetFormatPr baseColWidth="10" defaultRowHeight="15" x14ac:dyDescent="0"/>
  <cols>
    <col min="2" max="2" width="12.6640625" customWidth="1"/>
    <col min="3" max="3" width="12.5" customWidth="1"/>
    <col min="4" max="4" width="15.1640625" customWidth="1"/>
    <col min="5" max="5" width="12.1640625" customWidth="1"/>
    <col min="6" max="6" width="49.33203125" bestFit="1" customWidth="1"/>
    <col min="7" max="7" width="23.6640625" bestFit="1" customWidth="1"/>
  </cols>
  <sheetData>
    <row r="1" spans="1:7">
      <c r="A1" s="1" t="s">
        <v>32</v>
      </c>
    </row>
    <row r="2" spans="1:7">
      <c r="A2" s="2" t="s">
        <v>0</v>
      </c>
      <c r="B2">
        <v>18092019</v>
      </c>
      <c r="D2" t="s">
        <v>1</v>
      </c>
      <c r="E2" t="s">
        <v>2</v>
      </c>
    </row>
    <row r="3" spans="1:7">
      <c r="A3" s="3"/>
      <c r="B3" s="3"/>
      <c r="C3" s="4" t="s">
        <v>3</v>
      </c>
      <c r="D3" s="3" t="s">
        <v>4</v>
      </c>
      <c r="E3" s="3" t="s">
        <v>5</v>
      </c>
      <c r="F3" s="5" t="s">
        <v>6</v>
      </c>
      <c r="G3" s="6"/>
    </row>
    <row r="4" spans="1:7">
      <c r="A4" s="7" t="s">
        <v>7</v>
      </c>
      <c r="B4" s="7" t="s">
        <v>8</v>
      </c>
      <c r="C4" s="8" t="s">
        <v>9</v>
      </c>
      <c r="D4" s="7" t="s">
        <v>9</v>
      </c>
      <c r="E4" s="9" t="s">
        <v>9</v>
      </c>
      <c r="F4" s="9" t="s">
        <v>10</v>
      </c>
      <c r="G4" s="10" t="s">
        <v>11</v>
      </c>
    </row>
    <row r="5" spans="1:7">
      <c r="A5" s="15" t="s">
        <v>24</v>
      </c>
      <c r="B5" s="16"/>
      <c r="C5" s="16"/>
      <c r="D5" s="16"/>
      <c r="E5" s="16"/>
      <c r="F5" s="16"/>
      <c r="G5" s="17"/>
    </row>
    <row r="6" spans="1:7">
      <c r="A6" s="13" t="s">
        <v>12</v>
      </c>
      <c r="B6" s="22">
        <v>18092019</v>
      </c>
      <c r="C6" s="22">
        <v>1.657</v>
      </c>
      <c r="D6" s="23">
        <v>26.658999999999999</v>
      </c>
      <c r="E6" s="11">
        <f>D6-C6</f>
        <v>25.001999999999999</v>
      </c>
      <c r="F6" s="12">
        <v>19.577999999999999</v>
      </c>
      <c r="G6" s="22"/>
    </row>
    <row r="7" spans="1:7">
      <c r="A7" s="13" t="s">
        <v>13</v>
      </c>
      <c r="B7" s="22">
        <f t="shared" ref="B7:B17" si="0">$B$6</f>
        <v>18092019</v>
      </c>
      <c r="C7" s="22">
        <v>1.655</v>
      </c>
      <c r="D7" s="23">
        <v>26.448</v>
      </c>
      <c r="E7" s="11">
        <f t="shared" ref="E7:E69" si="1">D7-C7</f>
        <v>24.792999999999999</v>
      </c>
      <c r="F7" s="12">
        <v>19.126999999999999</v>
      </c>
      <c r="G7" s="22"/>
    </row>
    <row r="8" spans="1:7">
      <c r="A8" s="13" t="s">
        <v>14</v>
      </c>
      <c r="B8" s="22">
        <f t="shared" si="0"/>
        <v>18092019</v>
      </c>
      <c r="C8" s="22">
        <v>1.6719999999999999</v>
      </c>
      <c r="D8" s="23">
        <v>27.265999999999998</v>
      </c>
      <c r="E8" s="11">
        <f t="shared" si="1"/>
        <v>25.593999999999998</v>
      </c>
      <c r="F8" s="12">
        <v>20.280999999999999</v>
      </c>
      <c r="G8" s="22"/>
    </row>
    <row r="9" spans="1:7">
      <c r="A9" s="13" t="s">
        <v>15</v>
      </c>
      <c r="B9" s="22">
        <f t="shared" si="0"/>
        <v>18092019</v>
      </c>
      <c r="C9" s="22">
        <v>1.7050000000000001</v>
      </c>
      <c r="D9" s="23">
        <v>26.890999999999998</v>
      </c>
      <c r="E9" s="11">
        <f t="shared" si="1"/>
        <v>25.186</v>
      </c>
      <c r="F9" s="12">
        <v>14.699</v>
      </c>
      <c r="G9" s="22"/>
    </row>
    <row r="10" spans="1:7">
      <c r="A10" s="13" t="s">
        <v>16</v>
      </c>
      <c r="B10" s="22">
        <f t="shared" si="0"/>
        <v>18092019</v>
      </c>
      <c r="C10" s="22">
        <v>1.6539999999999999</v>
      </c>
      <c r="D10" s="23">
        <v>26.654</v>
      </c>
      <c r="E10" s="11">
        <f t="shared" si="1"/>
        <v>25</v>
      </c>
      <c r="F10" s="12">
        <v>14.275</v>
      </c>
      <c r="G10" s="22"/>
    </row>
    <row r="11" spans="1:7">
      <c r="A11" s="13" t="s">
        <v>17</v>
      </c>
      <c r="B11" s="22">
        <f t="shared" si="0"/>
        <v>18092019</v>
      </c>
      <c r="C11" s="22">
        <v>1.7430000000000001</v>
      </c>
      <c r="D11" s="23">
        <v>26.221</v>
      </c>
      <c r="E11" s="11">
        <f t="shared" si="1"/>
        <v>24.478000000000002</v>
      </c>
      <c r="F11" s="12">
        <v>13.768000000000001</v>
      </c>
      <c r="G11" s="22"/>
    </row>
    <row r="12" spans="1:7">
      <c r="A12" s="13" t="s">
        <v>18</v>
      </c>
      <c r="B12" s="22">
        <f t="shared" si="0"/>
        <v>18092019</v>
      </c>
      <c r="C12" s="22">
        <v>1.6759999999999999</v>
      </c>
      <c r="D12" s="23">
        <v>26.187999999999999</v>
      </c>
      <c r="E12" s="11">
        <f t="shared" si="1"/>
        <v>24.512</v>
      </c>
      <c r="F12" s="12">
        <v>10.996</v>
      </c>
      <c r="G12" s="22"/>
    </row>
    <row r="13" spans="1:7">
      <c r="A13" s="13" t="s">
        <v>19</v>
      </c>
      <c r="B13" s="22">
        <f t="shared" si="0"/>
        <v>18092019</v>
      </c>
      <c r="C13" s="22">
        <v>1.7130000000000001</v>
      </c>
      <c r="D13" s="23">
        <v>26.773</v>
      </c>
      <c r="E13" s="11">
        <f t="shared" si="1"/>
        <v>25.06</v>
      </c>
      <c r="F13" s="12">
        <v>11.647</v>
      </c>
      <c r="G13" s="22"/>
    </row>
    <row r="14" spans="1:7">
      <c r="A14" s="13" t="s">
        <v>20</v>
      </c>
      <c r="B14" s="22">
        <f t="shared" si="0"/>
        <v>18092019</v>
      </c>
      <c r="C14" s="22">
        <v>1.7110000000000001</v>
      </c>
      <c r="D14" s="23">
        <v>26.516999999999999</v>
      </c>
      <c r="E14" s="11">
        <f t="shared" si="1"/>
        <v>24.806000000000001</v>
      </c>
      <c r="F14" s="12">
        <v>11.772</v>
      </c>
      <c r="G14" s="22"/>
    </row>
    <row r="15" spans="1:7">
      <c r="A15" s="13" t="s">
        <v>21</v>
      </c>
      <c r="B15" s="22">
        <f t="shared" si="0"/>
        <v>18092019</v>
      </c>
      <c r="C15" s="22">
        <v>1.716</v>
      </c>
      <c r="D15" s="23">
        <v>26.463000000000001</v>
      </c>
      <c r="E15" s="11">
        <f t="shared" si="1"/>
        <v>24.747</v>
      </c>
      <c r="F15" s="12"/>
      <c r="G15" s="22"/>
    </row>
    <row r="16" spans="1:7">
      <c r="A16" s="13" t="s">
        <v>22</v>
      </c>
      <c r="B16" s="22">
        <f t="shared" si="0"/>
        <v>18092019</v>
      </c>
      <c r="C16" s="13">
        <v>1.7210000000000001</v>
      </c>
      <c r="D16" s="14">
        <v>26.224</v>
      </c>
      <c r="E16" s="11">
        <f t="shared" si="1"/>
        <v>24.503</v>
      </c>
      <c r="F16" s="13"/>
      <c r="G16" s="13"/>
    </row>
    <row r="17" spans="1:7">
      <c r="A17" s="13" t="s">
        <v>23</v>
      </c>
      <c r="B17" s="22">
        <f t="shared" si="0"/>
        <v>18092019</v>
      </c>
      <c r="C17" s="13">
        <v>1.677</v>
      </c>
      <c r="D17" s="14">
        <v>26.954999999999998</v>
      </c>
      <c r="E17" s="11">
        <f t="shared" si="1"/>
        <v>25.277999999999999</v>
      </c>
      <c r="F17" s="13"/>
      <c r="G17" s="13"/>
    </row>
    <row r="18" spans="1:7">
      <c r="A18" s="20" t="s">
        <v>25</v>
      </c>
      <c r="B18" s="21"/>
      <c r="C18" s="21"/>
      <c r="D18" s="21"/>
      <c r="E18" s="11"/>
      <c r="F18" s="21"/>
      <c r="G18" s="21"/>
    </row>
    <row r="19" spans="1:7">
      <c r="A19" s="18" t="s">
        <v>12</v>
      </c>
      <c r="B19" s="18">
        <v>18092019</v>
      </c>
      <c r="C19" s="12">
        <v>1.7270000000000001</v>
      </c>
      <c r="D19" s="12">
        <v>27.013999999999999</v>
      </c>
      <c r="E19" s="11">
        <f t="shared" si="1"/>
        <v>25.286999999999999</v>
      </c>
      <c r="F19" s="12">
        <v>24.585999999999999</v>
      </c>
      <c r="G19" s="12"/>
    </row>
    <row r="20" spans="1:7">
      <c r="A20" s="18" t="s">
        <v>13</v>
      </c>
      <c r="B20" s="18">
        <v>18092019</v>
      </c>
      <c r="C20" s="12">
        <v>1.6859999999999999</v>
      </c>
      <c r="D20" s="12">
        <v>26.327000000000002</v>
      </c>
      <c r="E20" s="11">
        <f t="shared" si="1"/>
        <v>24.641000000000002</v>
      </c>
      <c r="F20" s="12">
        <v>24.077999999999999</v>
      </c>
      <c r="G20" s="12"/>
    </row>
    <row r="21" spans="1:7">
      <c r="A21" s="18" t="s">
        <v>14</v>
      </c>
      <c r="B21" s="18">
        <v>18092019</v>
      </c>
      <c r="C21" s="12">
        <v>1.7330000000000001</v>
      </c>
      <c r="D21" s="12">
        <v>26.516999999999999</v>
      </c>
      <c r="E21" s="11">
        <f t="shared" si="1"/>
        <v>24.783999999999999</v>
      </c>
      <c r="F21" s="24">
        <v>24.969000000000001</v>
      </c>
      <c r="G21" s="12"/>
    </row>
    <row r="22" spans="1:7">
      <c r="A22" s="18" t="s">
        <v>15</v>
      </c>
      <c r="B22" s="18">
        <v>18092019</v>
      </c>
      <c r="C22" s="12">
        <v>1.732</v>
      </c>
      <c r="D22" s="12">
        <v>26.280999999999999</v>
      </c>
      <c r="E22" s="11">
        <f t="shared" si="1"/>
        <v>24.548999999999999</v>
      </c>
      <c r="F22" s="12">
        <v>19.125</v>
      </c>
      <c r="G22" s="12"/>
    </row>
    <row r="23" spans="1:7">
      <c r="A23" s="18" t="s">
        <v>16</v>
      </c>
      <c r="B23" s="18">
        <v>18092019</v>
      </c>
      <c r="C23" s="12">
        <v>1.679</v>
      </c>
      <c r="D23" s="12">
        <v>26.071000000000002</v>
      </c>
      <c r="E23" s="11">
        <f t="shared" si="1"/>
        <v>24.392000000000003</v>
      </c>
      <c r="F23" s="12">
        <v>18.55</v>
      </c>
      <c r="G23" s="12"/>
    </row>
    <row r="24" spans="1:7">
      <c r="A24" s="18" t="s">
        <v>17</v>
      </c>
      <c r="B24" s="18">
        <v>18092019</v>
      </c>
      <c r="C24" s="12">
        <v>1.7330000000000001</v>
      </c>
      <c r="D24" s="12">
        <v>26.163</v>
      </c>
      <c r="E24" s="11">
        <f t="shared" si="1"/>
        <v>24.43</v>
      </c>
      <c r="F24" s="12">
        <v>19.491</v>
      </c>
      <c r="G24" s="12"/>
    </row>
    <row r="25" spans="1:7">
      <c r="A25" s="18" t="s">
        <v>18</v>
      </c>
      <c r="B25" s="18">
        <v>18092019</v>
      </c>
      <c r="C25" s="12">
        <v>1.6830000000000001</v>
      </c>
      <c r="D25" s="12">
        <v>26.434000000000001</v>
      </c>
      <c r="E25" s="11">
        <f t="shared" si="1"/>
        <v>24.751000000000001</v>
      </c>
      <c r="F25" s="12">
        <v>15.176</v>
      </c>
      <c r="G25" s="12"/>
    </row>
    <row r="26" spans="1:7">
      <c r="A26" s="18" t="s">
        <v>19</v>
      </c>
      <c r="B26" s="18">
        <v>18092019</v>
      </c>
      <c r="C26" s="12">
        <v>1.7250000000000001</v>
      </c>
      <c r="D26" s="12">
        <v>26.722999999999999</v>
      </c>
      <c r="E26" s="11">
        <f t="shared" si="1"/>
        <v>24.997999999999998</v>
      </c>
      <c r="F26" s="12">
        <v>15.683999999999999</v>
      </c>
      <c r="G26" s="12"/>
    </row>
    <row r="27" spans="1:7">
      <c r="A27" s="18" t="s">
        <v>20</v>
      </c>
      <c r="B27" s="18">
        <v>18092019</v>
      </c>
      <c r="C27" s="12">
        <v>1.7230000000000001</v>
      </c>
      <c r="D27" s="12">
        <v>26.693000000000001</v>
      </c>
      <c r="E27" s="11">
        <f t="shared" si="1"/>
        <v>24.970000000000002</v>
      </c>
      <c r="F27" s="12">
        <v>15.436</v>
      </c>
      <c r="G27" s="12"/>
    </row>
    <row r="28" spans="1:7">
      <c r="A28" s="18" t="s">
        <v>21</v>
      </c>
      <c r="B28" s="18">
        <v>18092019</v>
      </c>
      <c r="C28" s="24">
        <v>1.657</v>
      </c>
      <c r="D28" s="12">
        <v>26.193999999999999</v>
      </c>
      <c r="E28" s="11">
        <f t="shared" si="1"/>
        <v>24.536999999999999</v>
      </c>
      <c r="F28" s="12"/>
      <c r="G28" s="12"/>
    </row>
    <row r="29" spans="1:7">
      <c r="A29" s="18" t="s">
        <v>22</v>
      </c>
      <c r="B29" s="18">
        <v>18092019</v>
      </c>
      <c r="C29" s="12">
        <v>1.7230000000000001</v>
      </c>
      <c r="D29" s="12">
        <v>27.356000000000002</v>
      </c>
      <c r="E29" s="11">
        <f t="shared" si="1"/>
        <v>25.633000000000003</v>
      </c>
      <c r="F29" s="12"/>
      <c r="G29" s="12"/>
    </row>
    <row r="30" spans="1:7">
      <c r="A30" s="18" t="s">
        <v>23</v>
      </c>
      <c r="B30" s="18">
        <v>18092019</v>
      </c>
      <c r="C30" s="24">
        <v>1.712</v>
      </c>
      <c r="D30" s="12">
        <v>26.613</v>
      </c>
      <c r="E30" s="11">
        <f t="shared" si="1"/>
        <v>24.901</v>
      </c>
      <c r="F30" s="12"/>
      <c r="G30" s="12"/>
    </row>
    <row r="31" spans="1:7">
      <c r="A31" s="19" t="s">
        <v>26</v>
      </c>
      <c r="E31" s="11"/>
    </row>
    <row r="32" spans="1:7">
      <c r="A32" s="18" t="s">
        <v>12</v>
      </c>
      <c r="B32" s="18">
        <v>18092019</v>
      </c>
      <c r="C32" s="12">
        <v>1.651</v>
      </c>
      <c r="D32" s="12">
        <v>25.812000000000001</v>
      </c>
      <c r="E32" s="11">
        <f t="shared" si="1"/>
        <v>24.161000000000001</v>
      </c>
      <c r="F32" s="12">
        <v>18.852</v>
      </c>
      <c r="G32" s="12"/>
    </row>
    <row r="33" spans="1:8">
      <c r="A33" s="18" t="s">
        <v>13</v>
      </c>
      <c r="B33" s="18">
        <v>18092019</v>
      </c>
      <c r="C33" s="12">
        <v>1.718</v>
      </c>
      <c r="D33" s="12">
        <v>26.686</v>
      </c>
      <c r="E33" s="11">
        <f t="shared" si="1"/>
        <v>24.968</v>
      </c>
      <c r="F33" s="12">
        <v>19.434999999999999</v>
      </c>
      <c r="G33" s="12"/>
    </row>
    <row r="34" spans="1:8">
      <c r="A34" s="18" t="s">
        <v>14</v>
      </c>
      <c r="B34" s="18">
        <v>18092019</v>
      </c>
      <c r="C34" s="12">
        <v>1.671</v>
      </c>
      <c r="D34" s="12">
        <v>26.355</v>
      </c>
      <c r="E34" s="11">
        <f t="shared" si="1"/>
        <v>24.684000000000001</v>
      </c>
      <c r="F34" s="12">
        <v>19.225000000000001</v>
      </c>
      <c r="G34" s="12"/>
    </row>
    <row r="35" spans="1:8">
      <c r="A35" s="18" t="s">
        <v>15</v>
      </c>
      <c r="B35" s="18">
        <v>18092019</v>
      </c>
      <c r="C35" s="12">
        <v>1.726</v>
      </c>
      <c r="D35" s="12">
        <v>27.201000000000001</v>
      </c>
      <c r="E35" s="11">
        <f t="shared" si="1"/>
        <v>25.475000000000001</v>
      </c>
      <c r="F35" s="12">
        <v>16.913</v>
      </c>
      <c r="G35" s="12"/>
    </row>
    <row r="36" spans="1:8">
      <c r="A36" s="18" t="s">
        <v>16</v>
      </c>
      <c r="B36" s="18">
        <v>18092019</v>
      </c>
      <c r="C36" s="12">
        <v>1.6850000000000001</v>
      </c>
      <c r="D36" s="12">
        <v>26.111999999999998</v>
      </c>
      <c r="E36" s="11">
        <f t="shared" si="1"/>
        <v>24.427</v>
      </c>
      <c r="F36" s="12">
        <v>16.925000000000001</v>
      </c>
      <c r="G36" s="12"/>
    </row>
    <row r="37" spans="1:8">
      <c r="A37" s="18" t="s">
        <v>17</v>
      </c>
      <c r="B37" s="18">
        <v>18092019</v>
      </c>
      <c r="C37" s="12">
        <v>1.681</v>
      </c>
      <c r="D37" s="12">
        <v>26.280999999999999</v>
      </c>
      <c r="E37" s="11">
        <f t="shared" si="1"/>
        <v>24.599999999999998</v>
      </c>
      <c r="F37" s="12">
        <v>17.071000000000002</v>
      </c>
      <c r="G37" s="12"/>
    </row>
    <row r="38" spans="1:8">
      <c r="A38" s="18" t="s">
        <v>18</v>
      </c>
      <c r="B38" s="18">
        <v>18092019</v>
      </c>
      <c r="C38" s="12">
        <v>1.7170000000000001</v>
      </c>
      <c r="D38" s="12">
        <v>26.239000000000001</v>
      </c>
      <c r="E38" s="11">
        <f t="shared" si="1"/>
        <v>24.522000000000002</v>
      </c>
      <c r="F38" s="12">
        <v>15.189</v>
      </c>
      <c r="G38" s="12"/>
    </row>
    <row r="39" spans="1:8">
      <c r="A39" s="18" t="s">
        <v>19</v>
      </c>
      <c r="B39" s="18">
        <v>18092019</v>
      </c>
      <c r="C39" s="12">
        <v>1.7110000000000001</v>
      </c>
      <c r="D39" s="12">
        <v>26.609000000000002</v>
      </c>
      <c r="E39" s="11">
        <f t="shared" si="1"/>
        <v>24.898000000000003</v>
      </c>
      <c r="F39" s="12">
        <v>15.53</v>
      </c>
      <c r="G39" s="12"/>
    </row>
    <row r="40" spans="1:8">
      <c r="A40" s="18" t="s">
        <v>20</v>
      </c>
      <c r="B40" s="18">
        <v>18092019</v>
      </c>
      <c r="C40" s="12">
        <v>1.752</v>
      </c>
      <c r="D40" s="12">
        <v>26.184999999999999</v>
      </c>
      <c r="E40" s="11">
        <f t="shared" si="1"/>
        <v>24.433</v>
      </c>
      <c r="F40" s="12">
        <v>15.318</v>
      </c>
      <c r="G40" s="12"/>
    </row>
    <row r="41" spans="1:8">
      <c r="A41" s="18" t="s">
        <v>21</v>
      </c>
      <c r="B41" s="18">
        <v>18092019</v>
      </c>
      <c r="C41" s="12">
        <v>1.7450000000000001</v>
      </c>
      <c r="D41" s="12">
        <v>26.437000000000001</v>
      </c>
      <c r="E41" s="11">
        <f t="shared" si="1"/>
        <v>24.692</v>
      </c>
      <c r="F41" s="12"/>
      <c r="G41" s="12"/>
    </row>
    <row r="42" spans="1:8">
      <c r="A42" s="18" t="s">
        <v>22</v>
      </c>
      <c r="B42" s="18">
        <v>18092019</v>
      </c>
      <c r="C42" s="12">
        <v>1.7230000000000001</v>
      </c>
      <c r="D42" s="12">
        <v>26.113</v>
      </c>
      <c r="E42" s="11">
        <f t="shared" si="1"/>
        <v>24.39</v>
      </c>
      <c r="F42" s="12"/>
      <c r="G42" s="12"/>
    </row>
    <row r="43" spans="1:8">
      <c r="A43" s="18" t="s">
        <v>23</v>
      </c>
      <c r="B43" s="18">
        <v>18092019</v>
      </c>
      <c r="C43" s="12">
        <v>1.7310000000000001</v>
      </c>
      <c r="D43" s="12">
        <v>27.614000000000001</v>
      </c>
      <c r="E43" s="11">
        <f t="shared" si="1"/>
        <v>25.882999999999999</v>
      </c>
      <c r="F43" s="12"/>
      <c r="G43" s="12"/>
    </row>
    <row r="44" spans="1:8">
      <c r="A44" s="19" t="s">
        <v>27</v>
      </c>
      <c r="E44" s="11"/>
    </row>
    <row r="45" spans="1:8">
      <c r="A45" s="18" t="s">
        <v>12</v>
      </c>
      <c r="B45" s="18">
        <v>18092019</v>
      </c>
      <c r="C45" s="12">
        <v>1.7270000000000001</v>
      </c>
      <c r="D45" s="12">
        <v>26.158000000000001</v>
      </c>
      <c r="E45" s="11">
        <f t="shared" si="1"/>
        <v>24.431000000000001</v>
      </c>
      <c r="F45" s="12">
        <v>20.602</v>
      </c>
      <c r="G45" s="12"/>
      <c r="H45" s="35"/>
    </row>
    <row r="46" spans="1:8">
      <c r="A46" s="18" t="s">
        <v>13</v>
      </c>
      <c r="B46" s="18">
        <v>18092019</v>
      </c>
      <c r="C46" s="12">
        <v>1.7290000000000001</v>
      </c>
      <c r="D46" s="12">
        <v>26.832000000000001</v>
      </c>
      <c r="E46" s="11">
        <f t="shared" si="1"/>
        <v>25.103000000000002</v>
      </c>
      <c r="F46" s="12">
        <v>21.212</v>
      </c>
      <c r="G46" s="12"/>
      <c r="H46" s="35"/>
    </row>
    <row r="47" spans="1:8">
      <c r="A47" s="18" t="s">
        <v>14</v>
      </c>
      <c r="B47" s="18">
        <v>18092019</v>
      </c>
      <c r="C47" s="12">
        <v>1.7190000000000001</v>
      </c>
      <c r="D47" s="12">
        <v>26.786000000000001</v>
      </c>
      <c r="E47" s="11">
        <f t="shared" si="1"/>
        <v>25.067</v>
      </c>
      <c r="F47" s="12">
        <v>21.716000000000001</v>
      </c>
      <c r="G47" s="12"/>
      <c r="H47" s="35"/>
    </row>
    <row r="48" spans="1:8">
      <c r="A48" s="18" t="s">
        <v>15</v>
      </c>
      <c r="B48" s="18">
        <v>18092019</v>
      </c>
      <c r="C48" s="12">
        <v>1.726</v>
      </c>
      <c r="D48" s="12">
        <v>22.849</v>
      </c>
      <c r="E48" s="11">
        <f t="shared" si="1"/>
        <v>21.123000000000001</v>
      </c>
      <c r="F48" s="12">
        <v>16.837</v>
      </c>
      <c r="G48" s="12"/>
      <c r="H48" s="35"/>
    </row>
    <row r="49" spans="1:8">
      <c r="A49" s="18" t="s">
        <v>16</v>
      </c>
      <c r="B49" s="18">
        <v>18092019</v>
      </c>
      <c r="C49" s="12">
        <v>1.7190000000000001</v>
      </c>
      <c r="D49" s="12">
        <v>25.297999999999998</v>
      </c>
      <c r="E49" s="11">
        <f t="shared" si="1"/>
        <v>23.578999999999997</v>
      </c>
      <c r="F49" s="12">
        <v>18.196999999999999</v>
      </c>
      <c r="G49" s="12"/>
      <c r="H49" s="35"/>
    </row>
    <row r="50" spans="1:8">
      <c r="A50" s="18" t="s">
        <v>17</v>
      </c>
      <c r="B50" s="18">
        <v>18092019</v>
      </c>
      <c r="C50" s="12">
        <v>1.7170000000000001</v>
      </c>
      <c r="D50" s="12">
        <v>26.834</v>
      </c>
      <c r="E50" s="11">
        <f t="shared" si="1"/>
        <v>25.117000000000001</v>
      </c>
      <c r="F50" s="12">
        <v>19.288</v>
      </c>
      <c r="G50" s="12"/>
      <c r="H50" s="35"/>
    </row>
    <row r="51" spans="1:8">
      <c r="A51" s="18" t="s">
        <v>18</v>
      </c>
      <c r="B51" s="18">
        <v>18092019</v>
      </c>
      <c r="C51" s="12">
        <v>1.7070000000000001</v>
      </c>
      <c r="D51" s="12">
        <v>27.029</v>
      </c>
      <c r="E51" s="11">
        <f t="shared" si="1"/>
        <v>25.321999999999999</v>
      </c>
      <c r="F51" s="12">
        <v>17.954000000000001</v>
      </c>
      <c r="G51" s="12"/>
    </row>
    <row r="52" spans="1:8">
      <c r="A52" s="18" t="s">
        <v>19</v>
      </c>
      <c r="B52" s="18">
        <v>18092019</v>
      </c>
      <c r="C52" s="12">
        <v>1.6970000000000001</v>
      </c>
      <c r="D52" s="12">
        <v>25.523</v>
      </c>
      <c r="E52" s="11">
        <f t="shared" si="1"/>
        <v>23.826000000000001</v>
      </c>
      <c r="F52" s="24">
        <v>17.109000000000002</v>
      </c>
      <c r="G52" s="12"/>
    </row>
    <row r="53" spans="1:8">
      <c r="A53" s="18" t="s">
        <v>20</v>
      </c>
      <c r="B53" s="18">
        <v>18092019</v>
      </c>
      <c r="C53" s="12">
        <v>1.724</v>
      </c>
      <c r="D53" s="12">
        <v>26.143000000000001</v>
      </c>
      <c r="E53" s="11">
        <f t="shared" si="1"/>
        <v>24.419</v>
      </c>
      <c r="F53" s="12">
        <v>18.170000000000002</v>
      </c>
      <c r="G53" s="12"/>
    </row>
    <row r="54" spans="1:8">
      <c r="A54" s="18" t="s">
        <v>21</v>
      </c>
      <c r="B54" s="18">
        <v>18092019</v>
      </c>
      <c r="C54" s="12">
        <v>1.6950000000000001</v>
      </c>
      <c r="D54" s="12">
        <v>26.887</v>
      </c>
      <c r="E54" s="11">
        <f t="shared" si="1"/>
        <v>25.192</v>
      </c>
      <c r="F54" s="12"/>
      <c r="G54" s="12"/>
    </row>
    <row r="55" spans="1:8">
      <c r="A55" s="18" t="s">
        <v>22</v>
      </c>
      <c r="B55" s="18">
        <v>18092019</v>
      </c>
      <c r="C55" s="12">
        <v>1.7210000000000001</v>
      </c>
      <c r="D55" s="12">
        <v>25.550999999999998</v>
      </c>
      <c r="E55" s="11">
        <f t="shared" si="1"/>
        <v>23.83</v>
      </c>
      <c r="F55" s="12"/>
      <c r="G55" s="12"/>
    </row>
    <row r="56" spans="1:8">
      <c r="A56" s="18" t="s">
        <v>23</v>
      </c>
      <c r="B56" s="18">
        <v>18092019</v>
      </c>
      <c r="C56" s="12">
        <v>1.7330000000000001</v>
      </c>
      <c r="D56" s="12">
        <v>25.762</v>
      </c>
      <c r="E56" s="11">
        <f t="shared" si="1"/>
        <v>24.029</v>
      </c>
      <c r="F56" s="12"/>
      <c r="G56" s="12"/>
    </row>
    <row r="57" spans="1:8">
      <c r="A57" s="19" t="s">
        <v>28</v>
      </c>
      <c r="E57" s="11"/>
    </row>
    <row r="58" spans="1:8">
      <c r="A58" s="18" t="s">
        <v>12</v>
      </c>
      <c r="B58" s="18">
        <v>18092019</v>
      </c>
      <c r="C58" s="12">
        <v>1.7509999999999999</v>
      </c>
      <c r="D58" s="12">
        <v>26.927</v>
      </c>
      <c r="E58" s="11">
        <f t="shared" si="1"/>
        <v>25.175999999999998</v>
      </c>
      <c r="F58" s="12">
        <v>12.754</v>
      </c>
      <c r="G58" s="12"/>
    </row>
    <row r="59" spans="1:8">
      <c r="A59" s="18" t="s">
        <v>13</v>
      </c>
      <c r="B59" s="18">
        <v>18092019</v>
      </c>
      <c r="C59" s="12">
        <v>1.7390000000000001</v>
      </c>
      <c r="D59" s="12">
        <v>26.821000000000002</v>
      </c>
      <c r="E59" s="11">
        <f t="shared" si="1"/>
        <v>25.082000000000001</v>
      </c>
      <c r="F59" s="12">
        <v>11.99</v>
      </c>
      <c r="G59" s="12"/>
    </row>
    <row r="60" spans="1:8">
      <c r="A60" s="18" t="s">
        <v>14</v>
      </c>
      <c r="B60" s="18">
        <v>18092019</v>
      </c>
      <c r="C60" s="12">
        <v>1.734</v>
      </c>
      <c r="D60" s="12">
        <v>27.690999999999999</v>
      </c>
      <c r="E60" s="11">
        <f t="shared" si="1"/>
        <v>25.957000000000001</v>
      </c>
      <c r="F60" s="12">
        <v>10.829000000000001</v>
      </c>
      <c r="G60" s="12"/>
    </row>
    <row r="61" spans="1:8">
      <c r="A61" s="18" t="s">
        <v>15</v>
      </c>
      <c r="B61" s="18">
        <v>18092019</v>
      </c>
      <c r="C61" s="12">
        <v>1.7310000000000001</v>
      </c>
      <c r="D61" s="12">
        <v>27.420999999999999</v>
      </c>
      <c r="E61" s="11">
        <f t="shared" si="1"/>
        <v>25.689999999999998</v>
      </c>
      <c r="F61" s="12">
        <v>9.2170000000000005</v>
      </c>
      <c r="G61" s="12"/>
    </row>
    <row r="62" spans="1:8">
      <c r="A62" s="18" t="s">
        <v>16</v>
      </c>
      <c r="B62" s="18">
        <v>18092019</v>
      </c>
      <c r="C62" s="12">
        <v>1.752</v>
      </c>
      <c r="D62" s="12">
        <v>26.056999999999999</v>
      </c>
      <c r="E62" s="11">
        <f t="shared" si="1"/>
        <v>24.305</v>
      </c>
      <c r="F62" s="12">
        <v>10.221</v>
      </c>
      <c r="G62" s="12"/>
    </row>
    <row r="63" spans="1:8">
      <c r="A63" s="18" t="s">
        <v>17</v>
      </c>
      <c r="B63" s="18">
        <v>18092019</v>
      </c>
      <c r="C63" s="12">
        <v>1.7290000000000001</v>
      </c>
      <c r="D63" s="12">
        <v>27.146999999999998</v>
      </c>
      <c r="E63" s="11">
        <f t="shared" si="1"/>
        <v>25.417999999999999</v>
      </c>
      <c r="F63" s="12">
        <v>9.6329999999999991</v>
      </c>
      <c r="G63" s="12"/>
    </row>
    <row r="64" spans="1:8">
      <c r="A64" s="18" t="s">
        <v>18</v>
      </c>
      <c r="B64" s="18">
        <v>18092019</v>
      </c>
      <c r="C64" s="12">
        <v>1.726</v>
      </c>
      <c r="D64" s="12">
        <v>26.734999999999999</v>
      </c>
      <c r="E64" s="11">
        <f t="shared" si="1"/>
        <v>25.009</v>
      </c>
      <c r="F64" s="12">
        <v>6.1020000000000003</v>
      </c>
      <c r="G64" s="12"/>
    </row>
    <row r="65" spans="1:7">
      <c r="A65" s="18" t="s">
        <v>19</v>
      </c>
      <c r="B65" s="18">
        <v>18092019</v>
      </c>
      <c r="C65" s="12">
        <v>1.702</v>
      </c>
      <c r="D65" s="12">
        <v>26.658000000000001</v>
      </c>
      <c r="E65" s="11">
        <f t="shared" si="1"/>
        <v>24.956000000000003</v>
      </c>
      <c r="F65" s="12">
        <v>5.7539999999999996</v>
      </c>
      <c r="G65" s="12"/>
    </row>
    <row r="66" spans="1:7">
      <c r="A66" s="18" t="s">
        <v>20</v>
      </c>
      <c r="B66" s="18">
        <v>18092019</v>
      </c>
      <c r="C66" s="12">
        <v>1.7190000000000001</v>
      </c>
      <c r="D66" s="12">
        <v>27.047000000000001</v>
      </c>
      <c r="E66" s="11">
        <f t="shared" si="1"/>
        <v>25.327999999999999</v>
      </c>
      <c r="F66" s="12">
        <v>6.2619999999999996</v>
      </c>
      <c r="G66" s="12"/>
    </row>
    <row r="67" spans="1:7">
      <c r="A67" s="18" t="s">
        <v>21</v>
      </c>
      <c r="B67" s="18">
        <v>18092019</v>
      </c>
      <c r="C67" s="12">
        <v>1.7130000000000001</v>
      </c>
      <c r="D67" s="12">
        <v>27.026</v>
      </c>
      <c r="E67" s="11">
        <f t="shared" si="1"/>
        <v>25.312999999999999</v>
      </c>
      <c r="F67" s="12"/>
      <c r="G67" s="12"/>
    </row>
    <row r="68" spans="1:7">
      <c r="A68" s="18" t="s">
        <v>22</v>
      </c>
      <c r="B68" s="18">
        <v>18092019</v>
      </c>
      <c r="C68" s="12">
        <v>1.7230000000000001</v>
      </c>
      <c r="D68" s="12">
        <v>27.192</v>
      </c>
      <c r="E68" s="11">
        <f t="shared" si="1"/>
        <v>25.469000000000001</v>
      </c>
      <c r="F68" s="12"/>
      <c r="G68" s="12"/>
    </row>
    <row r="69" spans="1:7">
      <c r="A69" s="18" t="s">
        <v>23</v>
      </c>
      <c r="B69" s="18">
        <v>18092019</v>
      </c>
      <c r="C69" s="12">
        <v>1.7070000000000001</v>
      </c>
      <c r="D69" s="12">
        <v>27.102</v>
      </c>
      <c r="E69" s="11">
        <f t="shared" si="1"/>
        <v>25.395</v>
      </c>
      <c r="F69" s="12"/>
      <c r="G69" s="12"/>
    </row>
    <row r="70" spans="1:7">
      <c r="A70" s="19" t="s">
        <v>29</v>
      </c>
      <c r="E70" s="11"/>
    </row>
    <row r="71" spans="1:7">
      <c r="A71" s="18" t="s">
        <v>12</v>
      </c>
      <c r="B71" s="18">
        <v>18092019</v>
      </c>
      <c r="C71" s="12">
        <v>1.7290000000000001</v>
      </c>
      <c r="D71" s="12">
        <v>26.295999999999999</v>
      </c>
      <c r="E71" s="11">
        <f t="shared" ref="E71:E108" si="2">D71-C71</f>
        <v>24.567</v>
      </c>
      <c r="F71" s="12">
        <v>14.286</v>
      </c>
      <c r="G71" s="12"/>
    </row>
    <row r="72" spans="1:7">
      <c r="A72" s="18" t="s">
        <v>13</v>
      </c>
      <c r="B72" s="18">
        <v>18092019</v>
      </c>
      <c r="C72" s="12">
        <v>1.7450000000000001</v>
      </c>
      <c r="D72" s="12">
        <v>26.366</v>
      </c>
      <c r="E72" s="11">
        <f t="shared" si="2"/>
        <v>24.620999999999999</v>
      </c>
      <c r="F72" s="12">
        <v>14.506</v>
      </c>
      <c r="G72" s="12"/>
    </row>
    <row r="73" spans="1:7">
      <c r="A73" s="18" t="s">
        <v>14</v>
      </c>
      <c r="B73" s="18">
        <v>18092019</v>
      </c>
      <c r="C73" s="12">
        <v>1.7430000000000001</v>
      </c>
      <c r="D73" s="12">
        <v>26.553000000000001</v>
      </c>
      <c r="E73" s="11">
        <f t="shared" si="2"/>
        <v>24.810000000000002</v>
      </c>
      <c r="F73" s="12">
        <v>14.31</v>
      </c>
      <c r="G73" s="12"/>
    </row>
    <row r="74" spans="1:7">
      <c r="A74" s="18" t="s">
        <v>15</v>
      </c>
      <c r="B74" s="18">
        <v>18092019</v>
      </c>
      <c r="C74" s="12">
        <v>1.744</v>
      </c>
      <c r="D74" s="12">
        <v>26.196999999999999</v>
      </c>
      <c r="E74" s="11">
        <f t="shared" si="2"/>
        <v>24.452999999999999</v>
      </c>
      <c r="F74" s="12">
        <v>12.936999999999999</v>
      </c>
      <c r="G74" s="12"/>
    </row>
    <row r="75" spans="1:7">
      <c r="A75" s="18" t="s">
        <v>16</v>
      </c>
      <c r="B75" s="18">
        <v>18092019</v>
      </c>
      <c r="C75" s="12">
        <v>1.708</v>
      </c>
      <c r="D75" s="12">
        <v>26.943000000000001</v>
      </c>
      <c r="E75" s="11">
        <f t="shared" si="2"/>
        <v>25.235000000000003</v>
      </c>
      <c r="F75" s="12">
        <v>13.157</v>
      </c>
      <c r="G75" s="12"/>
    </row>
    <row r="76" spans="1:7">
      <c r="A76" s="18" t="s">
        <v>17</v>
      </c>
      <c r="B76" s="18">
        <v>18092019</v>
      </c>
      <c r="C76" s="12">
        <v>1.758</v>
      </c>
      <c r="D76" s="12">
        <v>26.577000000000002</v>
      </c>
      <c r="E76" s="11">
        <f t="shared" si="2"/>
        <v>24.819000000000003</v>
      </c>
      <c r="F76" s="12">
        <v>12.750999999999999</v>
      </c>
      <c r="G76" s="12"/>
    </row>
    <row r="77" spans="1:7">
      <c r="A77" s="18" t="s">
        <v>18</v>
      </c>
      <c r="B77" s="18">
        <v>18092019</v>
      </c>
      <c r="C77" s="12">
        <v>1.681</v>
      </c>
      <c r="D77" s="12">
        <v>26.064</v>
      </c>
      <c r="E77" s="11">
        <f t="shared" si="2"/>
        <v>24.382999999999999</v>
      </c>
      <c r="F77" s="12">
        <v>9.0589999999999993</v>
      </c>
      <c r="G77" s="12"/>
    </row>
    <row r="78" spans="1:7">
      <c r="A78" s="18" t="s">
        <v>19</v>
      </c>
      <c r="B78" s="18">
        <v>18092019</v>
      </c>
      <c r="C78" s="12">
        <v>1.75</v>
      </c>
      <c r="D78" s="12">
        <v>26.004000000000001</v>
      </c>
      <c r="E78" s="11">
        <f t="shared" si="2"/>
        <v>24.254000000000001</v>
      </c>
      <c r="F78" s="12">
        <v>10.372999999999999</v>
      </c>
      <c r="G78" s="12"/>
    </row>
    <row r="79" spans="1:7">
      <c r="A79" s="18" t="s">
        <v>20</v>
      </c>
      <c r="B79" s="18">
        <v>18092019</v>
      </c>
      <c r="C79" s="12">
        <v>1.756</v>
      </c>
      <c r="D79" s="12">
        <v>26.77</v>
      </c>
      <c r="E79" s="11">
        <f t="shared" si="2"/>
        <v>25.013999999999999</v>
      </c>
      <c r="F79" s="24">
        <v>7.9980000000000002</v>
      </c>
      <c r="G79" s="12"/>
    </row>
    <row r="80" spans="1:7">
      <c r="A80" s="18" t="s">
        <v>21</v>
      </c>
      <c r="B80" s="18">
        <v>18092019</v>
      </c>
      <c r="C80" s="12">
        <v>1.7390000000000001</v>
      </c>
      <c r="D80" s="12">
        <v>26.858000000000001</v>
      </c>
      <c r="E80" s="11">
        <f t="shared" si="2"/>
        <v>25.119</v>
      </c>
      <c r="F80" s="12"/>
      <c r="G80" s="12"/>
    </row>
    <row r="81" spans="1:7">
      <c r="A81" s="18" t="s">
        <v>22</v>
      </c>
      <c r="B81" s="18">
        <v>18092019</v>
      </c>
      <c r="C81" s="12">
        <v>1.6879999999999999</v>
      </c>
      <c r="D81" s="12">
        <v>26.105</v>
      </c>
      <c r="E81" s="11">
        <f t="shared" si="2"/>
        <v>24.417000000000002</v>
      </c>
      <c r="F81" s="12"/>
      <c r="G81" s="12"/>
    </row>
    <row r="82" spans="1:7">
      <c r="A82" s="18" t="s">
        <v>23</v>
      </c>
      <c r="B82" s="18">
        <v>18092019</v>
      </c>
      <c r="C82" s="12">
        <v>1.74</v>
      </c>
      <c r="D82" s="12">
        <v>27.13</v>
      </c>
      <c r="E82" s="11">
        <f t="shared" si="2"/>
        <v>25.39</v>
      </c>
      <c r="F82" s="12"/>
      <c r="G82" s="12"/>
    </row>
    <row r="83" spans="1:7">
      <c r="A83" s="19" t="s">
        <v>30</v>
      </c>
      <c r="E83" s="11"/>
    </row>
    <row r="84" spans="1:7">
      <c r="A84" s="18" t="s">
        <v>12</v>
      </c>
      <c r="B84" s="18">
        <v>20092019</v>
      </c>
      <c r="C84" s="12">
        <v>1.6879999999999999</v>
      </c>
      <c r="D84" s="12">
        <v>45.222000000000001</v>
      </c>
      <c r="E84" s="11">
        <f t="shared" si="2"/>
        <v>43.533999999999999</v>
      </c>
      <c r="F84" s="12">
        <v>2.5169999999999999</v>
      </c>
      <c r="G84" s="12"/>
    </row>
    <row r="85" spans="1:7">
      <c r="A85" s="18" t="s">
        <v>13</v>
      </c>
      <c r="B85" s="18">
        <v>20092019</v>
      </c>
      <c r="C85" s="12">
        <v>1.6970000000000001</v>
      </c>
      <c r="D85" s="12">
        <v>51.070999999999998</v>
      </c>
      <c r="E85" s="11">
        <f t="shared" si="2"/>
        <v>49.373999999999995</v>
      </c>
      <c r="F85" s="12">
        <v>1.82</v>
      </c>
      <c r="G85" s="12" t="s">
        <v>58</v>
      </c>
    </row>
    <row r="86" spans="1:7">
      <c r="A86" s="18" t="s">
        <v>14</v>
      </c>
      <c r="B86" s="18">
        <v>20092019</v>
      </c>
      <c r="C86" s="12">
        <v>1.6870000000000001</v>
      </c>
      <c r="D86" s="12">
        <v>51.637</v>
      </c>
      <c r="E86" s="11">
        <f t="shared" si="2"/>
        <v>49.95</v>
      </c>
      <c r="F86" s="12">
        <v>2.5110000000000001</v>
      </c>
      <c r="G86" s="12"/>
    </row>
    <row r="87" spans="1:7">
      <c r="A87" s="18" t="s">
        <v>15</v>
      </c>
      <c r="B87" s="18">
        <v>20092019</v>
      </c>
      <c r="C87" s="12">
        <v>1.7589999999999999</v>
      </c>
      <c r="D87" s="12">
        <v>54.274999999999999</v>
      </c>
      <c r="E87" s="11">
        <f t="shared" si="2"/>
        <v>52.515999999999998</v>
      </c>
      <c r="F87" s="12">
        <v>2.4609999999999999</v>
      </c>
      <c r="G87" s="12"/>
    </row>
    <row r="88" spans="1:7">
      <c r="A88" s="18" t="s">
        <v>16</v>
      </c>
      <c r="B88" s="18">
        <v>20092019</v>
      </c>
      <c r="C88" s="12">
        <v>1.635</v>
      </c>
      <c r="D88" s="12">
        <v>52.293999999999997</v>
      </c>
      <c r="E88" s="11">
        <f t="shared" si="2"/>
        <v>50.658999999999999</v>
      </c>
      <c r="F88" s="12">
        <v>2.2570000000000001</v>
      </c>
      <c r="G88" s="12"/>
    </row>
    <row r="89" spans="1:7">
      <c r="A89" s="18" t="s">
        <v>17</v>
      </c>
      <c r="B89" s="18">
        <v>20092019</v>
      </c>
      <c r="C89" s="12">
        <v>1.7150000000000001</v>
      </c>
      <c r="D89" s="12">
        <v>58.015000000000001</v>
      </c>
      <c r="E89" s="11">
        <f t="shared" si="2"/>
        <v>56.3</v>
      </c>
      <c r="F89" s="12">
        <v>2.4580000000000002</v>
      </c>
      <c r="G89" s="12"/>
    </row>
    <row r="90" spans="1:7">
      <c r="A90" s="18" t="s">
        <v>18</v>
      </c>
      <c r="B90" s="18">
        <v>20092019</v>
      </c>
      <c r="C90" s="12">
        <v>1.736</v>
      </c>
      <c r="D90" s="12">
        <v>55.972000000000001</v>
      </c>
      <c r="E90" s="11">
        <f t="shared" si="2"/>
        <v>54.236000000000004</v>
      </c>
      <c r="F90" s="12">
        <v>2.5009999999999999</v>
      </c>
      <c r="G90" s="12"/>
    </row>
    <row r="91" spans="1:7">
      <c r="A91" s="18" t="s">
        <v>19</v>
      </c>
      <c r="B91" s="18">
        <v>20092019</v>
      </c>
      <c r="C91" s="12">
        <v>1.6659999999999999</v>
      </c>
      <c r="D91" s="12">
        <v>51.530999999999999</v>
      </c>
      <c r="E91" s="11">
        <f t="shared" si="2"/>
        <v>49.865000000000002</v>
      </c>
      <c r="F91" s="12">
        <v>2.34</v>
      </c>
      <c r="G91" s="12"/>
    </row>
    <row r="92" spans="1:7">
      <c r="A92" s="18" t="s">
        <v>20</v>
      </c>
      <c r="B92" s="18">
        <v>20092019</v>
      </c>
      <c r="C92" s="12">
        <v>1.722</v>
      </c>
      <c r="D92" s="12">
        <v>46.360999999999997</v>
      </c>
      <c r="E92" s="11">
        <f t="shared" si="2"/>
        <v>44.638999999999996</v>
      </c>
      <c r="F92" s="24">
        <v>2.3650000000000002</v>
      </c>
      <c r="G92" s="12"/>
    </row>
    <row r="93" spans="1:7">
      <c r="A93" s="18" t="s">
        <v>21</v>
      </c>
      <c r="B93" s="18">
        <v>20092019</v>
      </c>
      <c r="C93" s="12">
        <v>1.7250000000000001</v>
      </c>
      <c r="D93" s="12">
        <v>51.401000000000003</v>
      </c>
      <c r="E93" s="11">
        <f t="shared" si="2"/>
        <v>49.676000000000002</v>
      </c>
      <c r="F93" s="12"/>
      <c r="G93" s="12"/>
    </row>
    <row r="94" spans="1:7">
      <c r="A94" s="18" t="s">
        <v>22</v>
      </c>
      <c r="B94" s="18">
        <v>20092019</v>
      </c>
      <c r="C94" s="12">
        <v>1.7250000000000001</v>
      </c>
      <c r="D94" s="12">
        <v>57.271999999999998</v>
      </c>
      <c r="E94" s="11">
        <f t="shared" si="2"/>
        <v>55.546999999999997</v>
      </c>
      <c r="F94" s="12"/>
      <c r="G94" s="12"/>
    </row>
    <row r="95" spans="1:7">
      <c r="A95" s="18" t="s">
        <v>23</v>
      </c>
      <c r="B95" s="18">
        <v>20092019</v>
      </c>
      <c r="C95" s="12">
        <v>1.718</v>
      </c>
      <c r="D95" s="12">
        <v>55.351999999999997</v>
      </c>
      <c r="E95" s="11">
        <f t="shared" si="2"/>
        <v>53.634</v>
      </c>
      <c r="F95" s="12"/>
      <c r="G95" s="12"/>
    </row>
    <row r="96" spans="1:7">
      <c r="A96" s="19" t="s">
        <v>31</v>
      </c>
      <c r="E96" s="11"/>
    </row>
    <row r="97" spans="1:7">
      <c r="A97" s="18" t="s">
        <v>12</v>
      </c>
      <c r="B97" s="18">
        <v>20092019</v>
      </c>
      <c r="C97" s="12">
        <v>1.718</v>
      </c>
      <c r="D97" s="12">
        <v>49.747</v>
      </c>
      <c r="E97" s="11">
        <f t="shared" si="2"/>
        <v>48.028999999999996</v>
      </c>
      <c r="F97" s="12">
        <v>4.899</v>
      </c>
      <c r="G97" s="12"/>
    </row>
    <row r="98" spans="1:7">
      <c r="A98" s="18" t="s">
        <v>13</v>
      </c>
      <c r="B98" s="18">
        <v>20092019</v>
      </c>
      <c r="C98" s="12">
        <v>1.7230000000000001</v>
      </c>
      <c r="D98" s="12">
        <v>52.683</v>
      </c>
      <c r="E98" s="11">
        <f t="shared" si="2"/>
        <v>50.96</v>
      </c>
      <c r="F98" s="24">
        <v>2.7879999999999998</v>
      </c>
      <c r="G98" s="12"/>
    </row>
    <row r="99" spans="1:7">
      <c r="A99" s="18" t="s">
        <v>14</v>
      </c>
      <c r="B99" s="18">
        <v>20092019</v>
      </c>
      <c r="C99" s="12">
        <v>1.702</v>
      </c>
      <c r="D99" s="12">
        <v>46.377000000000002</v>
      </c>
      <c r="E99" s="11">
        <f t="shared" si="2"/>
        <v>44.675000000000004</v>
      </c>
      <c r="F99" s="12">
        <v>5.2779999999999996</v>
      </c>
      <c r="G99" s="12"/>
    </row>
    <row r="100" spans="1:7">
      <c r="A100" s="18" t="s">
        <v>15</v>
      </c>
      <c r="B100" s="18">
        <v>20092019</v>
      </c>
      <c r="C100" s="12">
        <v>1.708</v>
      </c>
      <c r="D100" s="12">
        <v>52.991999999999997</v>
      </c>
      <c r="E100" s="11">
        <f t="shared" si="2"/>
        <v>51.283999999999999</v>
      </c>
      <c r="F100" s="12">
        <v>3.5030000000000001</v>
      </c>
      <c r="G100" s="12"/>
    </row>
    <row r="101" spans="1:7">
      <c r="A101" s="18" t="s">
        <v>16</v>
      </c>
      <c r="B101" s="18">
        <v>20092019</v>
      </c>
      <c r="C101" s="12">
        <v>1.7010000000000001</v>
      </c>
      <c r="D101" s="12">
        <v>56.537999999999997</v>
      </c>
      <c r="E101" s="11">
        <f t="shared" si="2"/>
        <v>54.836999999999996</v>
      </c>
      <c r="F101" s="12">
        <v>3.9910000000000001</v>
      </c>
      <c r="G101" s="12"/>
    </row>
    <row r="102" spans="1:7">
      <c r="A102" s="18" t="s">
        <v>17</v>
      </c>
      <c r="B102" s="18">
        <v>20092019</v>
      </c>
      <c r="C102" s="12">
        <v>1.736</v>
      </c>
      <c r="D102" s="12">
        <v>50.354999999999997</v>
      </c>
      <c r="E102" s="11">
        <f t="shared" si="2"/>
        <v>48.619</v>
      </c>
      <c r="F102" s="12">
        <v>4.585</v>
      </c>
      <c r="G102" s="12"/>
    </row>
    <row r="103" spans="1:7">
      <c r="A103" s="18" t="s">
        <v>18</v>
      </c>
      <c r="B103" s="18">
        <v>20092019</v>
      </c>
      <c r="C103" s="12">
        <v>1.7290000000000001</v>
      </c>
      <c r="D103" s="12">
        <v>53.707000000000001</v>
      </c>
      <c r="E103" s="11">
        <f t="shared" si="2"/>
        <v>51.978000000000002</v>
      </c>
      <c r="F103" s="12">
        <v>5.9710000000000001</v>
      </c>
      <c r="G103" s="12"/>
    </row>
    <row r="104" spans="1:7">
      <c r="A104" s="18" t="s">
        <v>19</v>
      </c>
      <c r="B104" s="18">
        <v>20092019</v>
      </c>
      <c r="C104" s="12">
        <v>1.7330000000000001</v>
      </c>
      <c r="D104" s="12">
        <v>52.325000000000003</v>
      </c>
      <c r="E104" s="11">
        <f t="shared" si="2"/>
        <v>50.592000000000006</v>
      </c>
      <c r="F104" s="12">
        <v>5.9580000000000002</v>
      </c>
      <c r="G104" s="12"/>
    </row>
    <row r="105" spans="1:7">
      <c r="A105" s="18" t="s">
        <v>20</v>
      </c>
      <c r="B105" s="18">
        <v>20092019</v>
      </c>
      <c r="C105" s="12">
        <v>1.7210000000000001</v>
      </c>
      <c r="D105" s="12">
        <v>51.929000000000002</v>
      </c>
      <c r="E105" s="11">
        <f t="shared" si="2"/>
        <v>50.207999999999998</v>
      </c>
      <c r="F105" s="12">
        <v>5.306</v>
      </c>
      <c r="G105" s="12"/>
    </row>
    <row r="106" spans="1:7">
      <c r="A106" s="18" t="s">
        <v>21</v>
      </c>
      <c r="B106" s="18">
        <v>20092019</v>
      </c>
      <c r="C106" s="12">
        <v>1.73</v>
      </c>
      <c r="D106" s="12">
        <v>55.307000000000002</v>
      </c>
      <c r="E106" s="11">
        <f t="shared" si="2"/>
        <v>53.577000000000005</v>
      </c>
      <c r="F106" s="12"/>
      <c r="G106" s="12"/>
    </row>
    <row r="107" spans="1:7">
      <c r="A107" s="18" t="s">
        <v>22</v>
      </c>
      <c r="B107" s="18">
        <v>20092019</v>
      </c>
      <c r="C107" s="12">
        <v>1.665</v>
      </c>
      <c r="D107" s="12">
        <v>50.073999999999998</v>
      </c>
      <c r="E107" s="11">
        <f t="shared" si="2"/>
        <v>48.408999999999999</v>
      </c>
      <c r="F107" s="12"/>
      <c r="G107" s="12"/>
    </row>
    <row r="108" spans="1:7">
      <c r="A108" s="18" t="s">
        <v>23</v>
      </c>
      <c r="B108" s="18">
        <v>20092019</v>
      </c>
      <c r="C108" s="12">
        <v>1.738</v>
      </c>
      <c r="D108" s="12">
        <v>54.743000000000002</v>
      </c>
      <c r="E108" s="11">
        <f t="shared" si="2"/>
        <v>53.005000000000003</v>
      </c>
      <c r="F108" s="12"/>
      <c r="G108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5" sqref="F5"/>
    </sheetView>
  </sheetViews>
  <sheetFormatPr baseColWidth="10" defaultRowHeight="15" x14ac:dyDescent="0"/>
  <sheetData>
    <row r="1" spans="1:7">
      <c r="A1" s="1" t="s">
        <v>33</v>
      </c>
    </row>
    <row r="2" spans="1:7">
      <c r="A2" s="2" t="s">
        <v>0</v>
      </c>
      <c r="B2">
        <v>18092019</v>
      </c>
      <c r="D2" t="s">
        <v>1</v>
      </c>
      <c r="E2" t="s">
        <v>2</v>
      </c>
    </row>
    <row r="10" spans="1:7">
      <c r="G10">
        <v>3</v>
      </c>
    </row>
    <row r="11" spans="1:7">
      <c r="G11">
        <v>2</v>
      </c>
    </row>
    <row r="12" spans="1:7">
      <c r="F12" t="s">
        <v>37</v>
      </c>
      <c r="G12">
        <v>1</v>
      </c>
    </row>
    <row r="13" spans="1:7">
      <c r="G13">
        <v>3</v>
      </c>
    </row>
    <row r="14" spans="1:7">
      <c r="G14">
        <v>2</v>
      </c>
    </row>
    <row r="15" spans="1:7">
      <c r="F15" t="s">
        <v>36</v>
      </c>
      <c r="G15">
        <v>1</v>
      </c>
    </row>
    <row r="16" spans="1:7">
      <c r="G16">
        <v>3</v>
      </c>
    </row>
    <row r="17" spans="6:7">
      <c r="G17">
        <v>2</v>
      </c>
    </row>
    <row r="18" spans="6:7">
      <c r="F18" t="s">
        <v>35</v>
      </c>
      <c r="G18">
        <v>1</v>
      </c>
    </row>
    <row r="19" spans="6:7">
      <c r="G19">
        <v>3</v>
      </c>
    </row>
    <row r="20" spans="6:7">
      <c r="G20">
        <v>2</v>
      </c>
    </row>
    <row r="21" spans="6:7">
      <c r="F21" t="s">
        <v>34</v>
      </c>
      <c r="G2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4" sqref="A14"/>
    </sheetView>
  </sheetViews>
  <sheetFormatPr baseColWidth="10" defaultRowHeight="15" x14ac:dyDescent="0"/>
  <sheetData>
    <row r="1" spans="1:10">
      <c r="A1" s="1" t="s">
        <v>38</v>
      </c>
    </row>
    <row r="2" spans="1:10">
      <c r="A2" s="2" t="s">
        <v>0</v>
      </c>
    </row>
    <row r="3" spans="1:10">
      <c r="A3" s="3"/>
      <c r="B3" s="25"/>
      <c r="C3" s="26"/>
      <c r="D3" s="26"/>
      <c r="E3" s="25"/>
      <c r="F3" s="27"/>
      <c r="G3" s="26"/>
      <c r="H3" s="26"/>
      <c r="I3" s="26"/>
      <c r="J3" s="27"/>
    </row>
    <row r="4" spans="1:10">
      <c r="A4" s="7" t="s">
        <v>39</v>
      </c>
      <c r="B4" s="28" t="s">
        <v>40</v>
      </c>
      <c r="C4" s="29" t="s">
        <v>41</v>
      </c>
      <c r="D4" s="29" t="s">
        <v>42</v>
      </c>
      <c r="E4" s="30" t="s">
        <v>43</v>
      </c>
      <c r="F4" s="31" t="s">
        <v>44</v>
      </c>
      <c r="G4" s="29" t="s">
        <v>45</v>
      </c>
      <c r="H4" s="29" t="s">
        <v>46</v>
      </c>
      <c r="I4" s="29" t="s">
        <v>47</v>
      </c>
      <c r="J4" s="32" t="s">
        <v>48</v>
      </c>
    </row>
    <row r="5" spans="1:10">
      <c r="A5" s="33" t="s">
        <v>49</v>
      </c>
      <c r="B5" s="12">
        <v>7.17E-2</v>
      </c>
      <c r="C5" s="12">
        <v>0.12529999999999999</v>
      </c>
      <c r="D5" s="12">
        <v>0.183</v>
      </c>
      <c r="E5" s="12">
        <f t="shared" ref="E5:F7" si="0">C5-B5</f>
        <v>5.3599999999999995E-2</v>
      </c>
      <c r="F5" s="12">
        <f t="shared" si="0"/>
        <v>5.7700000000000001E-2</v>
      </c>
      <c r="G5" s="12"/>
      <c r="H5" s="12"/>
      <c r="I5" s="12"/>
      <c r="J5" s="12"/>
    </row>
    <row r="6" spans="1:10">
      <c r="A6" s="33" t="s">
        <v>50</v>
      </c>
      <c r="B6" s="12">
        <v>6.9199999999999998E-2</v>
      </c>
      <c r="C6" s="12">
        <v>0.1236</v>
      </c>
      <c r="D6" s="12">
        <v>0.20849999999999999</v>
      </c>
      <c r="E6" s="12">
        <f t="shared" si="0"/>
        <v>5.4400000000000004E-2</v>
      </c>
      <c r="F6" s="12">
        <f t="shared" si="0"/>
        <v>8.4899999999999989E-2</v>
      </c>
      <c r="G6" s="12"/>
      <c r="H6" s="12"/>
      <c r="I6" s="12"/>
      <c r="J6" s="12"/>
    </row>
    <row r="7" spans="1:10">
      <c r="A7" s="33" t="s">
        <v>51</v>
      </c>
      <c r="B7" s="12">
        <v>7.1300000000000002E-2</v>
      </c>
      <c r="C7" s="12">
        <v>0.12709999999999999</v>
      </c>
      <c r="D7" s="12">
        <v>0.2069</v>
      </c>
      <c r="E7" s="12">
        <f t="shared" si="0"/>
        <v>5.5799999999999988E-2</v>
      </c>
      <c r="F7" s="12">
        <f t="shared" si="0"/>
        <v>7.980000000000001E-2</v>
      </c>
      <c r="G7" s="12"/>
      <c r="H7" s="12"/>
      <c r="I7" s="12"/>
      <c r="J7" s="12"/>
    </row>
    <row r="8" spans="1:10">
      <c r="A8" s="33" t="s">
        <v>52</v>
      </c>
      <c r="B8" s="34">
        <v>7.17E-2</v>
      </c>
      <c r="C8" s="34">
        <v>0.1249</v>
      </c>
      <c r="D8" s="34">
        <v>0.20649999999999999</v>
      </c>
      <c r="E8" s="12">
        <f t="shared" ref="E8:E13" si="1">C8-B8</f>
        <v>5.3199999999999997E-2</v>
      </c>
      <c r="F8" s="12">
        <f t="shared" ref="F8:F13" si="2">D8-C8</f>
        <v>8.1599999999999992E-2</v>
      </c>
      <c r="G8" s="12"/>
      <c r="H8" s="12"/>
      <c r="I8" s="12"/>
      <c r="J8" s="12"/>
    </row>
    <row r="9" spans="1:10">
      <c r="A9" s="33" t="s">
        <v>53</v>
      </c>
      <c r="B9" s="34">
        <v>7.0499999999999993E-2</v>
      </c>
      <c r="C9" s="34">
        <v>0.1221</v>
      </c>
      <c r="D9" s="34">
        <v>0.19259999999999999</v>
      </c>
      <c r="E9" s="12">
        <f t="shared" si="1"/>
        <v>5.1600000000000007E-2</v>
      </c>
      <c r="F9" s="12">
        <f t="shared" si="2"/>
        <v>7.0499999999999993E-2</v>
      </c>
      <c r="G9" s="12"/>
      <c r="H9" s="12"/>
      <c r="I9" s="12"/>
      <c r="J9" s="12"/>
    </row>
    <row r="10" spans="1:10">
      <c r="A10" s="33" t="s">
        <v>54</v>
      </c>
      <c r="B10" s="34">
        <v>7.1999999999999995E-2</v>
      </c>
      <c r="C10" s="34">
        <v>0.12330000000000001</v>
      </c>
      <c r="D10" s="34">
        <v>0.1956</v>
      </c>
      <c r="E10" s="12">
        <f t="shared" si="1"/>
        <v>5.1300000000000012E-2</v>
      </c>
      <c r="F10" s="12">
        <f t="shared" si="2"/>
        <v>7.2299999999999989E-2</v>
      </c>
      <c r="G10" s="12"/>
      <c r="H10" s="12"/>
      <c r="I10" s="12"/>
      <c r="J10" s="12"/>
    </row>
    <row r="11" spans="1:10">
      <c r="A11" s="33" t="s">
        <v>55</v>
      </c>
      <c r="B11" s="34">
        <v>7.2499999999999995E-2</v>
      </c>
      <c r="C11" s="34">
        <v>0.124</v>
      </c>
      <c r="D11" s="34">
        <v>0.21460000000000001</v>
      </c>
      <c r="E11" s="12">
        <f t="shared" si="1"/>
        <v>5.1500000000000004E-2</v>
      </c>
      <c r="F11" s="12">
        <f t="shared" si="2"/>
        <v>9.0600000000000014E-2</v>
      </c>
      <c r="G11" s="12"/>
      <c r="H11" s="12"/>
      <c r="I11" s="12"/>
      <c r="J11" s="12"/>
    </row>
    <row r="12" spans="1:10">
      <c r="A12" s="33" t="s">
        <v>56</v>
      </c>
      <c r="B12" s="34">
        <v>7.1300000000000002E-2</v>
      </c>
      <c r="C12" s="34">
        <v>0.1246</v>
      </c>
      <c r="D12" s="34">
        <v>0.20280000000000001</v>
      </c>
      <c r="E12" s="12">
        <f t="shared" si="1"/>
        <v>5.33E-2</v>
      </c>
      <c r="F12" s="12">
        <f t="shared" si="2"/>
        <v>7.8200000000000006E-2</v>
      </c>
      <c r="G12" s="12"/>
      <c r="H12" s="12"/>
      <c r="I12" s="12"/>
      <c r="J12" s="12"/>
    </row>
    <row r="13" spans="1:10">
      <c r="A13" s="33" t="s">
        <v>57</v>
      </c>
      <c r="B13" s="34">
        <v>7.0800000000000002E-2</v>
      </c>
      <c r="C13" s="34">
        <v>0.1263</v>
      </c>
      <c r="D13" s="34">
        <v>0.20430000000000001</v>
      </c>
      <c r="E13" s="12">
        <f t="shared" si="1"/>
        <v>5.5499999999999994E-2</v>
      </c>
      <c r="F13" s="12">
        <f t="shared" si="2"/>
        <v>7.8000000000000014E-2</v>
      </c>
      <c r="G13" s="12"/>
      <c r="H13" s="12"/>
      <c r="I13" s="12"/>
      <c r="J13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16" sqref="I16"/>
    </sheetView>
  </sheetViews>
  <sheetFormatPr baseColWidth="10" defaultRowHeight="15" x14ac:dyDescent="0"/>
  <sheetData>
    <row r="1" spans="1:5">
      <c r="A1" s="1" t="s">
        <v>32</v>
      </c>
    </row>
    <row r="2" spans="1:5">
      <c r="A2" s="2" t="s">
        <v>0</v>
      </c>
      <c r="B2">
        <v>25102019</v>
      </c>
      <c r="D2" t="s">
        <v>1</v>
      </c>
      <c r="E2" t="s">
        <v>2</v>
      </c>
    </row>
    <row r="4" spans="1:5">
      <c r="A4" t="s">
        <v>7</v>
      </c>
      <c r="B4" t="s">
        <v>68</v>
      </c>
      <c r="C4" t="s">
        <v>59</v>
      </c>
      <c r="D4" t="s">
        <v>60</v>
      </c>
      <c r="E4" t="s">
        <v>61</v>
      </c>
    </row>
    <row r="5" spans="1:5">
      <c r="A5" t="s">
        <v>62</v>
      </c>
      <c r="B5">
        <v>38</v>
      </c>
      <c r="D5">
        <f>Alkalinity!H5</f>
        <v>11665.034280117534</v>
      </c>
      <c r="E5">
        <v>8.2119999999999997</v>
      </c>
    </row>
    <row r="6" spans="1:5">
      <c r="A6" t="s">
        <v>63</v>
      </c>
      <c r="B6">
        <v>42</v>
      </c>
      <c r="D6">
        <f>Alkalinity!H6</f>
        <v>11693.069306930694</v>
      </c>
      <c r="E6">
        <v>8.3249999999999993</v>
      </c>
    </row>
    <row r="7" spans="1:5">
      <c r="A7" t="s">
        <v>64</v>
      </c>
      <c r="B7">
        <v>44</v>
      </c>
      <c r="D7">
        <f>Alkalinity!H7</f>
        <v>11774.675972083753</v>
      </c>
      <c r="E7">
        <v>8.2319999999999993</v>
      </c>
    </row>
    <row r="8" spans="1:5">
      <c r="A8" t="s">
        <v>65</v>
      </c>
      <c r="B8">
        <v>80</v>
      </c>
      <c r="D8">
        <f>Alkalinity!H8</f>
        <v>15175.781250000002</v>
      </c>
      <c r="E8">
        <v>8.2420000000000009</v>
      </c>
    </row>
    <row r="9" spans="1:5">
      <c r="A9" t="s">
        <v>66</v>
      </c>
      <c r="B9">
        <v>79</v>
      </c>
      <c r="D9">
        <f>Alkalinity!H9</f>
        <v>15366.336633663366</v>
      </c>
      <c r="E9">
        <v>8.1809999999999992</v>
      </c>
    </row>
    <row r="10" spans="1:5">
      <c r="A10" t="s">
        <v>67</v>
      </c>
      <c r="B10">
        <v>79</v>
      </c>
      <c r="D10">
        <f>Alkalinity!H10</f>
        <v>15298.142717497558</v>
      </c>
      <c r="E10">
        <v>8.2119999999999997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F2" sqref="F2:L3"/>
    </sheetView>
  </sheetViews>
  <sheetFormatPr baseColWidth="10" defaultRowHeight="15" x14ac:dyDescent="0"/>
  <sheetData>
    <row r="1" spans="1:12" ht="18" thickBot="1">
      <c r="A1" s="36" t="s">
        <v>69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>
      <c r="A2" s="39" t="s">
        <v>70</v>
      </c>
      <c r="B2" s="39"/>
      <c r="C2" s="40">
        <v>0.1</v>
      </c>
      <c r="D2" s="39" t="s">
        <v>71</v>
      </c>
      <c r="E2" s="40"/>
      <c r="F2" s="41"/>
      <c r="G2" s="42"/>
      <c r="H2" s="42"/>
      <c r="I2" s="42"/>
      <c r="J2" s="42"/>
      <c r="K2" s="42"/>
      <c r="L2" s="43"/>
    </row>
    <row r="3" spans="1:12" ht="16" thickBot="1">
      <c r="A3" s="39" t="s">
        <v>72</v>
      </c>
      <c r="B3" s="39"/>
      <c r="C3" s="40">
        <v>50000</v>
      </c>
      <c r="D3" s="39" t="s">
        <v>73</v>
      </c>
      <c r="E3" s="40"/>
      <c r="F3" s="44"/>
      <c r="G3" s="45"/>
      <c r="H3" s="45"/>
      <c r="I3" s="45"/>
      <c r="J3" s="45"/>
      <c r="K3" s="45"/>
      <c r="L3" s="46"/>
    </row>
    <row r="4" spans="1:12" ht="37" thickBot="1">
      <c r="A4" s="47" t="s">
        <v>8</v>
      </c>
      <c r="B4" s="48" t="s">
        <v>74</v>
      </c>
      <c r="C4" s="49" t="s">
        <v>75</v>
      </c>
      <c r="D4" s="50" t="s">
        <v>76</v>
      </c>
      <c r="E4" s="51" t="s">
        <v>77</v>
      </c>
      <c r="F4" s="52" t="s">
        <v>78</v>
      </c>
      <c r="G4" s="53" t="s">
        <v>79</v>
      </c>
      <c r="H4" s="54" t="s">
        <v>80</v>
      </c>
      <c r="I4" s="55" t="s">
        <v>81</v>
      </c>
      <c r="J4" s="54" t="s">
        <v>82</v>
      </c>
      <c r="K4" s="55" t="s">
        <v>83</v>
      </c>
      <c r="L4" s="54" t="s">
        <v>84</v>
      </c>
    </row>
    <row r="5" spans="1:12">
      <c r="A5" s="56">
        <v>43763</v>
      </c>
      <c r="B5" s="57" t="s">
        <v>62</v>
      </c>
      <c r="C5" s="58"/>
      <c r="D5" s="59">
        <v>8.2119999999999997</v>
      </c>
      <c r="E5" s="60">
        <v>1.0209999999999999</v>
      </c>
      <c r="F5" s="59">
        <v>1.65</v>
      </c>
      <c r="G5" s="61">
        <v>2.3820000000000001</v>
      </c>
      <c r="H5" s="62">
        <f>G5*$C$2*$C$3/E5</f>
        <v>11665.034280117534</v>
      </c>
      <c r="I5" s="63">
        <f t="shared" ref="I5:I10" si="0">F5*$C$2*$C$3/E5</f>
        <v>8080.3134182174344</v>
      </c>
      <c r="J5" s="62">
        <f>H5-I5</f>
        <v>3584.7208619000994</v>
      </c>
      <c r="K5" s="63">
        <f>J5/I5</f>
        <v>0.44363636363636377</v>
      </c>
      <c r="L5" s="62">
        <f>J5/H5</f>
        <v>0.30730478589420662</v>
      </c>
    </row>
    <row r="6" spans="1:12">
      <c r="A6" s="64"/>
      <c r="B6" s="65" t="s">
        <v>63</v>
      </c>
      <c r="C6" s="66"/>
      <c r="D6" s="67">
        <v>8.3249999999999993</v>
      </c>
      <c r="E6" s="68">
        <v>1.01</v>
      </c>
      <c r="F6" s="67">
        <v>1.6719999999999999</v>
      </c>
      <c r="G6" s="68">
        <v>2.3620000000000001</v>
      </c>
      <c r="H6" s="69">
        <f t="shared" ref="H6:H10" si="1">G6*$C$2*$C$3/E6</f>
        <v>11693.069306930694</v>
      </c>
      <c r="I6" s="70">
        <f t="shared" si="0"/>
        <v>8277.227722772277</v>
      </c>
      <c r="J6" s="69">
        <f t="shared" ref="J6:J10" si="2">H6-I6</f>
        <v>3415.8415841584174</v>
      </c>
      <c r="K6" s="70">
        <f t="shared" ref="K6:K10" si="3">J6/I6</f>
        <v>0.41267942583732076</v>
      </c>
      <c r="L6" s="69">
        <f t="shared" ref="L6:L10" si="4">J6/H6</f>
        <v>0.29212531752751913</v>
      </c>
    </row>
    <row r="7" spans="1:12">
      <c r="A7" s="64"/>
      <c r="B7" s="65" t="s">
        <v>64</v>
      </c>
      <c r="C7" s="66"/>
      <c r="D7" s="67">
        <v>8.2319999999999993</v>
      </c>
      <c r="E7" s="71">
        <v>1.0029999999999999</v>
      </c>
      <c r="F7" s="67">
        <v>1.6379999999999999</v>
      </c>
      <c r="G7" s="68">
        <v>2.3620000000000001</v>
      </c>
      <c r="H7" s="69">
        <f t="shared" si="1"/>
        <v>11774.675972083753</v>
      </c>
      <c r="I7" s="70">
        <f t="shared" si="0"/>
        <v>8165.5034895314066</v>
      </c>
      <c r="J7" s="69">
        <f t="shared" si="2"/>
        <v>3609.1724825523461</v>
      </c>
      <c r="K7" s="70">
        <f t="shared" si="3"/>
        <v>0.44200244200244232</v>
      </c>
      <c r="L7" s="69">
        <f t="shared" si="4"/>
        <v>0.30651989839119409</v>
      </c>
    </row>
    <row r="8" spans="1:12">
      <c r="A8" s="64"/>
      <c r="B8" s="65" t="s">
        <v>65</v>
      </c>
      <c r="C8" s="66"/>
      <c r="D8" s="67">
        <v>8.2420000000000009</v>
      </c>
      <c r="E8" s="68">
        <v>1.024</v>
      </c>
      <c r="F8" s="72">
        <v>2.1680000000000001</v>
      </c>
      <c r="G8" s="68">
        <v>3.1080000000000001</v>
      </c>
      <c r="H8" s="69">
        <f t="shared" si="1"/>
        <v>15175.781250000002</v>
      </c>
      <c r="I8" s="70">
        <f t="shared" si="0"/>
        <v>10585.937500000002</v>
      </c>
      <c r="J8" s="69">
        <f t="shared" si="2"/>
        <v>4589.84375</v>
      </c>
      <c r="K8" s="70">
        <f t="shared" si="3"/>
        <v>0.43357933579335783</v>
      </c>
      <c r="L8" s="69">
        <f t="shared" si="4"/>
        <v>0.30244530244530243</v>
      </c>
    </row>
    <row r="9" spans="1:12">
      <c r="A9" s="64"/>
      <c r="B9" s="65" t="s">
        <v>66</v>
      </c>
      <c r="C9" s="66"/>
      <c r="D9" s="67">
        <v>8.1809999999999992</v>
      </c>
      <c r="E9" s="68">
        <v>1.01</v>
      </c>
      <c r="F9" s="67">
        <v>2.1819999999999999</v>
      </c>
      <c r="G9" s="68">
        <v>3.1040000000000001</v>
      </c>
      <c r="H9" s="69">
        <f t="shared" si="1"/>
        <v>15366.336633663366</v>
      </c>
      <c r="I9" s="70">
        <f t="shared" si="0"/>
        <v>10801.980198019803</v>
      </c>
      <c r="J9" s="69">
        <f t="shared" si="2"/>
        <v>4564.3564356435636</v>
      </c>
      <c r="K9" s="70">
        <f t="shared" si="3"/>
        <v>0.4225481209899174</v>
      </c>
      <c r="L9" s="69">
        <f t="shared" si="4"/>
        <v>0.29703608247422675</v>
      </c>
    </row>
    <row r="10" spans="1:12">
      <c r="A10" s="64"/>
      <c r="B10" s="65" t="s">
        <v>67</v>
      </c>
      <c r="C10" s="66"/>
      <c r="D10" s="67">
        <v>8.2119999999999997</v>
      </c>
      <c r="E10" s="68">
        <v>1.0229999999999999</v>
      </c>
      <c r="F10" s="67">
        <v>2.218</v>
      </c>
      <c r="G10" s="68">
        <v>3.13</v>
      </c>
      <c r="H10" s="69">
        <f t="shared" si="1"/>
        <v>15298.142717497558</v>
      </c>
      <c r="I10" s="70">
        <f t="shared" si="0"/>
        <v>10840.664711632455</v>
      </c>
      <c r="J10" s="69">
        <f t="shared" si="2"/>
        <v>4457.4780058651031</v>
      </c>
      <c r="K10" s="70">
        <f t="shared" si="3"/>
        <v>0.41118124436429215</v>
      </c>
      <c r="L10" s="69">
        <f t="shared" si="4"/>
        <v>0.29137380191693291</v>
      </c>
    </row>
    <row r="11" spans="1:12" ht="16" thickBot="1">
      <c r="A11" s="73"/>
      <c r="B11" s="74"/>
      <c r="C11" s="75"/>
      <c r="D11" s="76"/>
      <c r="E11" s="77"/>
      <c r="F11" s="76"/>
      <c r="G11" s="77"/>
      <c r="H11" s="78"/>
      <c r="I11" s="79"/>
      <c r="J11" s="78"/>
      <c r="K11" s="79"/>
      <c r="L11" s="78"/>
    </row>
  </sheetData>
  <mergeCells count="4">
    <mergeCell ref="A1:L1"/>
    <mergeCell ref="F2:L3"/>
    <mergeCell ref="A5:A11"/>
    <mergeCell ref="C5:C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Bag setup</vt:lpstr>
      <vt:lpstr>Chain setup</vt:lpstr>
      <vt:lpstr>macrocube</vt:lpstr>
      <vt:lpstr>inoculum_parameters</vt:lpstr>
      <vt:lpstr>Alkalinity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2019-09-18T06:27:38Z</dcterms:created>
  <dcterms:modified xsi:type="dcterms:W3CDTF">2019-10-25T13:18:32Z</dcterms:modified>
</cp:coreProperties>
</file>