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/>
  <calcPr/>
</workbook>
</file>

<file path=xl/sharedStrings.xml><?xml version="1.0" encoding="utf-8"?>
<sst xmlns="http://schemas.openxmlformats.org/spreadsheetml/2006/main" count="44" uniqueCount="38">
  <si>
    <t xml:space="preserve">Zad 1. Znaleźć rozwiązanie rówania sin(x)=ln(x) Metodą Newtona. Oszacować błąd po 10 krokach </t>
  </si>
  <si>
    <t xml:space="preserve">Zad 2. Wielomian interpolacyjny Newtona. Funkcja: f(x) e^x/2. Punkty węzłowe: -1,0,1,2. Oblicz błąd maksymalny w punkcie x=1/2. Obliczyć błąd rzeczywisty w tym punkcie rysując w jednym układzie współrzędnych funkcje f(x) i wielomian Newtona w zakresie x należy do [-2,3] z krokiem H=0,1. Błąd odczytać z wykresu </t>
  </si>
  <si>
    <t>Zad 3. Obliczyć całkę w zakresie od 1 do 2 z x^2/3 metodą trapezów. Obliczyć błąd za pomocą wzoru. Pytanie dodatkowe - Ile wynosi ten błąd dla całki tej samej ale w zakresie od 0 do 1</t>
  </si>
  <si>
    <t>f(x)</t>
  </si>
  <si>
    <t>x0</t>
  </si>
  <si>
    <t>f'(x)</t>
  </si>
  <si>
    <t xml:space="preserve">Błąd </t>
  </si>
  <si>
    <t>sin(x)=ln(x)</t>
  </si>
  <si>
    <t>sin(x)-ln(x)=0</t>
  </si>
  <si>
    <t>x</t>
  </si>
  <si>
    <t>y</t>
  </si>
  <si>
    <t>dy</t>
  </si>
  <si>
    <t>d2y</t>
  </si>
  <si>
    <t>d3y</t>
  </si>
  <si>
    <t>H</t>
  </si>
  <si>
    <t>F</t>
  </si>
  <si>
    <t>W</t>
  </si>
  <si>
    <t>n</t>
  </si>
  <si>
    <t>f</t>
  </si>
  <si>
    <t>e^x/2</t>
  </si>
  <si>
    <t>f'</t>
  </si>
  <si>
    <t>(e^(x/2))/2</t>
  </si>
  <si>
    <t>f''</t>
  </si>
  <si>
    <t>(e^(x/2))/4</t>
  </si>
  <si>
    <t>f'''</t>
  </si>
  <si>
    <t>(e^(x/2))/6</t>
  </si>
  <si>
    <t>f''''</t>
  </si>
  <si>
    <t>(e^(x/2))/8</t>
  </si>
  <si>
    <t>Mn</t>
  </si>
  <si>
    <t>n+1</t>
  </si>
  <si>
    <t>Punkt błędu</t>
  </si>
  <si>
    <t>Błąd interpolacyjny</t>
  </si>
  <si>
    <t>Błąd rzeczywisty</t>
  </si>
  <si>
    <t>f''(x)</t>
  </si>
  <si>
    <t>xp</t>
  </si>
  <si>
    <t>xk</t>
  </si>
  <si>
    <t>dx</t>
  </si>
  <si>
    <t>s=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</si>
</sst>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 a F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Arkusz1!$I$22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Arkusz1!$G$23:$G$73</c:f>
            </c:strRef>
          </c:cat>
          <c:val>
            <c:numRef>
              <c:f>Arkusz1!$I$23:$I$73</c:f>
              <c:numCache/>
            </c:numRef>
          </c:val>
          <c:smooth val="0"/>
        </c:ser>
        <c:ser>
          <c:idx val="1"/>
          <c:order val="1"/>
          <c:tx>
            <c:strRef>
              <c:f>Arkusz1!$H$22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Arkusz1!$G$23:$G$73</c:f>
            </c:strRef>
          </c:cat>
          <c:val>
            <c:numRef>
              <c:f>Arkusz1!$H$23:$H$73</c:f>
              <c:numCache/>
            </c:numRef>
          </c:val>
          <c:smooth val="0"/>
        </c:ser>
        <c:axId val="18396899"/>
        <c:axId val="1955163490"/>
      </c:lineChart>
      <c:catAx>
        <c:axId val="18396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5163490"/>
      </c:catAx>
      <c:valAx>
        <c:axId val="1955163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96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54</xdr:row>
      <xdr:rowOff>9525</xdr:rowOff>
    </xdr:from>
    <xdr:ext cx="5715000" cy="35337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7" max="7" width="35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6">
      <c r="A6" s="1" t="s">
        <v>3</v>
      </c>
      <c r="C6" s="1" t="s">
        <v>4</v>
      </c>
      <c r="D6" s="1" t="s">
        <v>3</v>
      </c>
      <c r="E6" s="1" t="s">
        <v>5</v>
      </c>
      <c r="G6" s="1" t="s">
        <v>6</v>
      </c>
    </row>
    <row r="7">
      <c r="A7" s="1" t="s">
        <v>7</v>
      </c>
      <c r="C7" s="1">
        <v>0.1</v>
      </c>
      <c r="D7" s="2">
        <f t="shared" ref="D7:D16" si="1">sin(C7)-ln(C7)</f>
        <v>2.40241851</v>
      </c>
      <c r="E7" s="2">
        <f t="shared" ref="E7:E16" si="2">cos(C7)-(1/C7)</f>
        <v>-9.004995835</v>
      </c>
      <c r="G7" s="3"/>
    </row>
    <row r="8">
      <c r="A8" s="1" t="s">
        <v>8</v>
      </c>
      <c r="C8" s="2">
        <f t="shared" ref="C8:C16" si="3">C7-(D7/E7)</f>
        <v>0.3667872983</v>
      </c>
      <c r="D8" s="2">
        <f t="shared" si="1"/>
        <v>1.361591449</v>
      </c>
      <c r="E8" s="2">
        <f t="shared" si="2"/>
        <v>-1.792891468</v>
      </c>
      <c r="G8" s="2">
        <f t="shared" ref="G8:G16" si="4">C8-C7</f>
        <v>0.2667872983</v>
      </c>
    </row>
    <row r="9">
      <c r="C9" s="2">
        <f t="shared" si="3"/>
        <v>1.126226156</v>
      </c>
      <c r="D9" s="2">
        <f t="shared" si="1"/>
        <v>0.7839232467</v>
      </c>
      <c r="E9" s="2">
        <f t="shared" si="2"/>
        <v>-0.457851257</v>
      </c>
      <c r="G9" s="2">
        <f t="shared" si="4"/>
        <v>0.759438858</v>
      </c>
    </row>
    <row r="10">
      <c r="C10" s="2">
        <f t="shared" si="3"/>
        <v>2.838405024</v>
      </c>
      <c r="D10" s="2">
        <f t="shared" si="1"/>
        <v>-0.744678324</v>
      </c>
      <c r="E10" s="2">
        <f t="shared" si="2"/>
        <v>-1.306700166</v>
      </c>
      <c r="G10" s="2">
        <f t="shared" si="4"/>
        <v>1.712178868</v>
      </c>
    </row>
    <row r="11">
      <c r="C11" s="2">
        <f t="shared" si="3"/>
        <v>2.268512754</v>
      </c>
      <c r="D11" s="2">
        <f t="shared" si="1"/>
        <v>-0.05281313216</v>
      </c>
      <c r="E11" s="2">
        <f t="shared" si="2"/>
        <v>-1.083286883</v>
      </c>
      <c r="G11" s="2">
        <f t="shared" si="4"/>
        <v>-0.5698922703</v>
      </c>
    </row>
    <row r="12">
      <c r="C12" s="2">
        <f t="shared" si="3"/>
        <v>2.21976008</v>
      </c>
      <c r="D12" s="2">
        <f t="shared" si="1"/>
        <v>-0.000688624187</v>
      </c>
      <c r="E12" s="2">
        <f t="shared" si="2"/>
        <v>-1.054860278</v>
      </c>
      <c r="G12" s="2">
        <f t="shared" si="4"/>
        <v>-0.04875267392</v>
      </c>
    </row>
    <row r="13">
      <c r="C13" s="2">
        <f t="shared" si="3"/>
        <v>2.219107269</v>
      </c>
      <c r="D13" s="2">
        <f t="shared" si="1"/>
        <v>-0.0000001265387123</v>
      </c>
      <c r="E13" s="2">
        <f t="shared" si="2"/>
        <v>-1.054472575</v>
      </c>
      <c r="G13" s="2">
        <f t="shared" si="4"/>
        <v>-0.0006528108046</v>
      </c>
    </row>
    <row r="14">
      <c r="C14" s="2">
        <f t="shared" si="3"/>
        <v>2.219107149</v>
      </c>
      <c r="D14" s="2">
        <f t="shared" si="1"/>
        <v>0</v>
      </c>
      <c r="E14" s="2">
        <f t="shared" si="2"/>
        <v>-1.054472504</v>
      </c>
      <c r="G14" s="2">
        <f t="shared" si="4"/>
        <v>-0.0000001200019</v>
      </c>
    </row>
    <row r="15">
      <c r="C15" s="2">
        <f t="shared" si="3"/>
        <v>2.219107149</v>
      </c>
      <c r="D15" s="2">
        <f t="shared" si="1"/>
        <v>0</v>
      </c>
      <c r="E15" s="2">
        <f t="shared" si="2"/>
        <v>-1.054472504</v>
      </c>
      <c r="G15" s="2">
        <f t="shared" si="4"/>
        <v>0</v>
      </c>
    </row>
    <row r="16">
      <c r="C16" s="2">
        <f t="shared" si="3"/>
        <v>2.219107149</v>
      </c>
      <c r="D16" s="2">
        <f t="shared" si="1"/>
        <v>0</v>
      </c>
      <c r="E16" s="2">
        <f t="shared" si="2"/>
        <v>-1.054472504</v>
      </c>
      <c r="G16" s="2">
        <f t="shared" si="4"/>
        <v>0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G22" s="1" t="s">
        <v>14</v>
      </c>
      <c r="H22" s="1" t="s">
        <v>15</v>
      </c>
      <c r="I22" s="1" t="s">
        <v>16</v>
      </c>
    </row>
    <row r="23">
      <c r="A23" s="1">
        <v>-1.0</v>
      </c>
      <c r="B23" s="2">
        <f t="shared" ref="B23:B26" si="6">EXP(A23/2)</f>
        <v>0.6065306597</v>
      </c>
      <c r="C23" s="2">
        <f t="shared" ref="C23:E23" si="5">B24-B23</f>
        <v>0.3934693403</v>
      </c>
      <c r="D23" s="2">
        <f t="shared" si="5"/>
        <v>0.2552519304</v>
      </c>
      <c r="E23" s="2">
        <f t="shared" si="5"/>
        <v>0.1655873566</v>
      </c>
      <c r="G23" s="1">
        <v>-2.0</v>
      </c>
      <c r="H23" s="2">
        <f t="shared" ref="H23:H73" si="8">exp(G23/2)</f>
        <v>0.3678794412</v>
      </c>
      <c r="I23" s="4">
        <f t="shared" ref="I23:I73" si="9">$B$23 + ($C$23/FACT(1)*$B$30)*(G23-$A$23) + ($D$23/FACT(2)*$B$30^2)*(G23-$A$23)*(G23-$A$24) + ($E$23/FACT(3)*$B$30^3)*(G23-$A$23)*(G23-$A$24)*(G23-$A$25)</f>
        <v>0.3027258932</v>
      </c>
    </row>
    <row r="24">
      <c r="A24" s="1">
        <v>0.0</v>
      </c>
      <c r="B24" s="2">
        <f t="shared" si="6"/>
        <v>1</v>
      </c>
      <c r="C24" s="2">
        <f t="shared" ref="C24:D24" si="7">B25-B24</f>
        <v>0.6487212707</v>
      </c>
      <c r="D24" s="2">
        <f t="shared" si="7"/>
        <v>0.4208392871</v>
      </c>
      <c r="G24" s="1">
        <v>-1.9</v>
      </c>
      <c r="H24" s="2">
        <f t="shared" si="8"/>
        <v>0.3867410235</v>
      </c>
      <c r="I24" s="4">
        <f t="shared" si="9"/>
        <v>0.3337907037</v>
      </c>
    </row>
    <row r="25">
      <c r="A25" s="1">
        <v>1.0</v>
      </c>
      <c r="B25" s="2">
        <f t="shared" si="6"/>
        <v>1.648721271</v>
      </c>
      <c r="C25" s="2">
        <f>B26-B25</f>
        <v>1.069560558</v>
      </c>
      <c r="G25" s="1">
        <v>-1.8</v>
      </c>
      <c r="H25" s="2">
        <f t="shared" si="8"/>
        <v>0.4065696597</v>
      </c>
      <c r="I25" s="4">
        <f t="shared" si="9"/>
        <v>0.3642618737</v>
      </c>
    </row>
    <row r="26">
      <c r="A26" s="1">
        <v>2.0</v>
      </c>
      <c r="B26" s="2">
        <f t="shared" si="6"/>
        <v>2.718281828</v>
      </c>
      <c r="G26" s="1">
        <v>-1.7</v>
      </c>
      <c r="H26" s="2">
        <f t="shared" si="8"/>
        <v>0.4274149319</v>
      </c>
      <c r="I26" s="4">
        <f t="shared" si="9"/>
        <v>0.3943049906</v>
      </c>
    </row>
    <row r="27">
      <c r="G27" s="1">
        <v>-1.6</v>
      </c>
      <c r="H27" s="2">
        <f t="shared" si="8"/>
        <v>0.4493289641</v>
      </c>
      <c r="I27" s="4">
        <f t="shared" si="9"/>
        <v>0.4240856418</v>
      </c>
    </row>
    <row r="28">
      <c r="G28" s="1">
        <v>-1.5</v>
      </c>
      <c r="H28" s="2">
        <f t="shared" si="8"/>
        <v>0.4723665527</v>
      </c>
      <c r="I28" s="4">
        <f t="shared" si="9"/>
        <v>0.4537694145</v>
      </c>
    </row>
    <row r="29">
      <c r="G29" s="1">
        <v>-1.4</v>
      </c>
      <c r="H29" s="2">
        <f t="shared" si="8"/>
        <v>0.4965853038</v>
      </c>
      <c r="I29" s="4">
        <f t="shared" si="9"/>
        <v>0.4835218962</v>
      </c>
    </row>
    <row r="30">
      <c r="A30" s="1" t="s">
        <v>17</v>
      </c>
      <c r="B30" s="1">
        <v>1.0</v>
      </c>
      <c r="G30" s="1">
        <v>-1.3</v>
      </c>
      <c r="H30" s="2">
        <f t="shared" si="8"/>
        <v>0.5220457768</v>
      </c>
      <c r="I30" s="4">
        <f t="shared" si="9"/>
        <v>0.5135086742</v>
      </c>
    </row>
    <row r="31">
      <c r="G31" s="1">
        <v>-1.2</v>
      </c>
      <c r="H31" s="2">
        <f t="shared" si="8"/>
        <v>0.5488116361</v>
      </c>
      <c r="I31" s="4">
        <f t="shared" si="9"/>
        <v>0.5438953359</v>
      </c>
    </row>
    <row r="32">
      <c r="E32" s="1" t="s">
        <v>18</v>
      </c>
      <c r="F32" s="1" t="s">
        <v>19</v>
      </c>
      <c r="G32" s="1">
        <v>-1.1</v>
      </c>
      <c r="H32" s="2">
        <f t="shared" si="8"/>
        <v>0.5769498104</v>
      </c>
      <c r="I32" s="4">
        <f t="shared" si="9"/>
        <v>0.5748474686</v>
      </c>
    </row>
    <row r="33">
      <c r="E33" s="1" t="s">
        <v>20</v>
      </c>
      <c r="F33" s="1" t="s">
        <v>21</v>
      </c>
      <c r="G33" s="1">
        <v>-1.0</v>
      </c>
      <c r="H33" s="2">
        <f t="shared" si="8"/>
        <v>0.6065306597</v>
      </c>
      <c r="I33" s="4">
        <f t="shared" si="9"/>
        <v>0.6065306597</v>
      </c>
    </row>
    <row r="34">
      <c r="E34" s="1" t="s">
        <v>22</v>
      </c>
      <c r="F34" s="1" t="s">
        <v>23</v>
      </c>
      <c r="G34" s="1">
        <v>-0.9</v>
      </c>
      <c r="H34" s="2">
        <f t="shared" si="8"/>
        <v>0.6376281516</v>
      </c>
      <c r="I34" s="4">
        <f t="shared" si="9"/>
        <v>0.6391104965</v>
      </c>
    </row>
    <row r="35">
      <c r="E35" s="1" t="s">
        <v>24</v>
      </c>
      <c r="F35" s="1" t="s">
        <v>25</v>
      </c>
      <c r="G35" s="1">
        <v>-0.8</v>
      </c>
      <c r="H35" s="2">
        <f t="shared" si="8"/>
        <v>0.670320046</v>
      </c>
      <c r="I35" s="4">
        <f t="shared" si="9"/>
        <v>0.6727525665</v>
      </c>
    </row>
    <row r="36">
      <c r="E36" s="1" t="s">
        <v>26</v>
      </c>
      <c r="F36" s="1" t="s">
        <v>27</v>
      </c>
      <c r="G36" s="1">
        <v>-0.7</v>
      </c>
      <c r="H36" s="2">
        <f t="shared" si="8"/>
        <v>0.7046880897</v>
      </c>
      <c r="I36" s="4">
        <f t="shared" si="9"/>
        <v>0.7076224568</v>
      </c>
    </row>
    <row r="37">
      <c r="G37" s="1">
        <v>-0.6</v>
      </c>
      <c r="H37" s="2">
        <f t="shared" si="8"/>
        <v>0.7408182207</v>
      </c>
      <c r="I37" s="4">
        <f t="shared" si="9"/>
        <v>0.743885755</v>
      </c>
    </row>
    <row r="38">
      <c r="G38" s="1">
        <v>-0.5</v>
      </c>
      <c r="H38" s="2">
        <f t="shared" si="8"/>
        <v>0.7788007831</v>
      </c>
      <c r="I38" s="4">
        <f t="shared" si="9"/>
        <v>0.7817080483</v>
      </c>
    </row>
    <row r="39">
      <c r="B39" s="1" t="s">
        <v>28</v>
      </c>
      <c r="C39" s="2">
        <f>exp(0.5/2)</f>
        <v>1.284025417</v>
      </c>
      <c r="G39" s="1">
        <v>-0.4</v>
      </c>
      <c r="H39" s="2">
        <f t="shared" si="8"/>
        <v>0.8187307531</v>
      </c>
      <c r="I39" s="4">
        <f t="shared" si="9"/>
        <v>0.8212549242</v>
      </c>
    </row>
    <row r="40">
      <c r="B40" s="1" t="s">
        <v>29</v>
      </c>
      <c r="C40" s="1">
        <v>4.0</v>
      </c>
      <c r="G40" s="1">
        <v>-0.3</v>
      </c>
      <c r="H40" s="2">
        <f t="shared" si="8"/>
        <v>0.8607079764</v>
      </c>
      <c r="I40" s="4">
        <f t="shared" si="9"/>
        <v>0.8626919699</v>
      </c>
    </row>
    <row r="41">
      <c r="B41" s="1" t="s">
        <v>30</v>
      </c>
      <c r="C41" s="1">
        <v>0.5</v>
      </c>
      <c r="G41" s="1">
        <v>-0.2</v>
      </c>
      <c r="H41" s="2">
        <f t="shared" si="8"/>
        <v>0.904837418</v>
      </c>
      <c r="I41" s="4">
        <f t="shared" si="9"/>
        <v>0.9061847729</v>
      </c>
    </row>
    <row r="42">
      <c r="B42" s="1" t="s">
        <v>31</v>
      </c>
      <c r="C42" s="2">
        <f>ABS(((EXP(C41/2))/8)/FACT(4)*ABS((C41-B23)*(C41-B24)*(C41-B25)*(C41-B26)))</f>
        <v>0.0009077126693</v>
      </c>
      <c r="G42" s="1">
        <v>-0.0999999999999999</v>
      </c>
      <c r="H42" s="2">
        <f t="shared" si="8"/>
        <v>0.9512294245</v>
      </c>
      <c r="I42" s="4">
        <f t="shared" si="9"/>
        <v>0.9518989205</v>
      </c>
    </row>
    <row r="43">
      <c r="B43" s="1" t="s">
        <v>32</v>
      </c>
      <c r="C43" s="2">
        <f>J48</f>
        <v>0.00192048243</v>
      </c>
      <c r="G43" s="1">
        <v>0.0</v>
      </c>
      <c r="H43" s="2">
        <f t="shared" si="8"/>
        <v>1</v>
      </c>
      <c r="I43" s="4">
        <f t="shared" si="9"/>
        <v>1</v>
      </c>
    </row>
    <row r="44">
      <c r="G44" s="1">
        <v>0.1</v>
      </c>
      <c r="H44" s="2">
        <f t="shared" si="8"/>
        <v>1.051271096</v>
      </c>
      <c r="I44" s="4">
        <f t="shared" si="9"/>
        <v>1.050653599</v>
      </c>
    </row>
    <row r="45">
      <c r="G45" s="1">
        <v>0.2</v>
      </c>
      <c r="H45" s="2">
        <f t="shared" si="8"/>
        <v>1.105170918</v>
      </c>
      <c r="I45" s="4">
        <f t="shared" si="9"/>
        <v>1.104025304</v>
      </c>
    </row>
    <row r="46">
      <c r="G46" s="1">
        <v>0.3</v>
      </c>
      <c r="H46" s="2">
        <f t="shared" si="8"/>
        <v>1.161834243</v>
      </c>
      <c r="I46" s="4">
        <f t="shared" si="9"/>
        <v>1.160280704</v>
      </c>
    </row>
    <row r="47">
      <c r="G47" s="1">
        <v>0.4</v>
      </c>
      <c r="H47" s="2">
        <f t="shared" si="8"/>
        <v>1.221402758</v>
      </c>
      <c r="I47" s="4">
        <f t="shared" si="9"/>
        <v>1.219585385</v>
      </c>
    </row>
    <row r="48">
      <c r="G48" s="1">
        <v>0.5</v>
      </c>
      <c r="H48" s="2">
        <f t="shared" si="8"/>
        <v>1.284025417</v>
      </c>
      <c r="I48" s="4">
        <f t="shared" si="9"/>
        <v>1.282104934</v>
      </c>
      <c r="J48" s="2">
        <f>H48-I48</f>
        <v>0.00192048243</v>
      </c>
    </row>
    <row r="49">
      <c r="G49" s="1">
        <v>0.6</v>
      </c>
      <c r="H49" s="2">
        <f t="shared" si="8"/>
        <v>1.349858808</v>
      </c>
      <c r="I49" s="4">
        <f t="shared" si="9"/>
        <v>1.34800494</v>
      </c>
    </row>
    <row r="50">
      <c r="G50" s="1">
        <v>0.7</v>
      </c>
      <c r="H50" s="2">
        <f t="shared" si="8"/>
        <v>1.419067549</v>
      </c>
      <c r="I50" s="4">
        <f t="shared" si="9"/>
        <v>1.417450989</v>
      </c>
    </row>
    <row r="51">
      <c r="G51" s="1">
        <v>0.8</v>
      </c>
      <c r="H51" s="2">
        <f t="shared" si="8"/>
        <v>1.491824698</v>
      </c>
      <c r="I51" s="4">
        <f t="shared" si="9"/>
        <v>1.490608669</v>
      </c>
    </row>
    <row r="52">
      <c r="G52" s="1">
        <v>0.9</v>
      </c>
      <c r="H52" s="2">
        <f t="shared" si="8"/>
        <v>1.568312185</v>
      </c>
      <c r="I52" s="4">
        <f t="shared" si="9"/>
        <v>1.567643567</v>
      </c>
    </row>
    <row r="53">
      <c r="G53" s="1">
        <v>1.0</v>
      </c>
      <c r="H53" s="2">
        <f t="shared" si="8"/>
        <v>1.648721271</v>
      </c>
      <c r="I53" s="4">
        <f t="shared" si="9"/>
        <v>1.648721271</v>
      </c>
    </row>
    <row r="54">
      <c r="G54" s="1">
        <v>1.1</v>
      </c>
      <c r="H54" s="2">
        <f t="shared" si="8"/>
        <v>1.733253018</v>
      </c>
      <c r="I54" s="4">
        <f t="shared" si="9"/>
        <v>1.734007367</v>
      </c>
    </row>
    <row r="55">
      <c r="G55" s="1">
        <v>1.2</v>
      </c>
      <c r="H55" s="2">
        <f t="shared" si="8"/>
        <v>1.8221188</v>
      </c>
      <c r="I55" s="4">
        <f t="shared" si="9"/>
        <v>1.823667444</v>
      </c>
    </row>
    <row r="56">
      <c r="G56" s="1">
        <v>1.3</v>
      </c>
      <c r="H56" s="2">
        <f t="shared" si="8"/>
        <v>1.915540829</v>
      </c>
      <c r="I56" s="4">
        <f t="shared" si="9"/>
        <v>1.917867088</v>
      </c>
    </row>
    <row r="57">
      <c r="G57" s="1">
        <v>1.4</v>
      </c>
      <c r="H57" s="2">
        <f t="shared" si="8"/>
        <v>2.013752707</v>
      </c>
      <c r="I57" s="4">
        <f t="shared" si="9"/>
        <v>2.016771887</v>
      </c>
    </row>
    <row r="58">
      <c r="G58" s="1">
        <v>1.5</v>
      </c>
      <c r="H58" s="2">
        <f t="shared" si="8"/>
        <v>2.117000017</v>
      </c>
      <c r="I58" s="4">
        <f t="shared" si="9"/>
        <v>2.120547429</v>
      </c>
    </row>
    <row r="59">
      <c r="G59" s="1">
        <v>1.6</v>
      </c>
      <c r="H59" s="2">
        <f t="shared" si="8"/>
        <v>2.225540928</v>
      </c>
      <c r="I59" s="4">
        <f t="shared" si="9"/>
        <v>2.2293593</v>
      </c>
    </row>
    <row r="60">
      <c r="G60" s="1">
        <v>1.7</v>
      </c>
      <c r="H60" s="2">
        <f t="shared" si="8"/>
        <v>2.339646852</v>
      </c>
      <c r="I60" s="4">
        <f t="shared" si="9"/>
        <v>2.343373088</v>
      </c>
    </row>
    <row r="61">
      <c r="G61" s="1">
        <v>1.8</v>
      </c>
      <c r="H61" s="2">
        <f t="shared" si="8"/>
        <v>2.459603111</v>
      </c>
      <c r="I61" s="4">
        <f t="shared" si="9"/>
        <v>2.462754381</v>
      </c>
    </row>
    <row r="62">
      <c r="G62" s="1">
        <v>1.9</v>
      </c>
      <c r="H62" s="2">
        <f t="shared" si="8"/>
        <v>2.585709659</v>
      </c>
      <c r="I62" s="4">
        <f t="shared" si="9"/>
        <v>2.587668765</v>
      </c>
    </row>
    <row r="63">
      <c r="G63" s="1">
        <v>2.0</v>
      </c>
      <c r="H63" s="2">
        <f t="shared" si="8"/>
        <v>2.718281828</v>
      </c>
      <c r="I63" s="4">
        <f t="shared" si="9"/>
        <v>2.718281828</v>
      </c>
    </row>
    <row r="64">
      <c r="G64" s="1">
        <v>2.1</v>
      </c>
      <c r="H64" s="2">
        <f t="shared" si="8"/>
        <v>2.857651118</v>
      </c>
      <c r="I64" s="4">
        <f t="shared" si="9"/>
        <v>2.854759158</v>
      </c>
    </row>
    <row r="65">
      <c r="G65" s="1">
        <v>2.2</v>
      </c>
      <c r="H65" s="2">
        <f t="shared" si="8"/>
        <v>3.004166024</v>
      </c>
      <c r="I65" s="4">
        <f t="shared" si="9"/>
        <v>2.997266342</v>
      </c>
    </row>
    <row r="66">
      <c r="G66" s="1">
        <v>2.3</v>
      </c>
      <c r="H66" s="2">
        <f t="shared" si="8"/>
        <v>3.15819291</v>
      </c>
      <c r="I66" s="4">
        <f t="shared" si="9"/>
        <v>3.145968967</v>
      </c>
    </row>
    <row r="67">
      <c r="G67" s="1">
        <v>2.4</v>
      </c>
      <c r="H67" s="2">
        <f t="shared" si="8"/>
        <v>3.320116923</v>
      </c>
      <c r="I67" s="4">
        <f t="shared" si="9"/>
        <v>3.30103262</v>
      </c>
    </row>
    <row r="68">
      <c r="G68" s="1">
        <v>2.5</v>
      </c>
      <c r="H68" s="2">
        <f t="shared" si="8"/>
        <v>3.490342957</v>
      </c>
      <c r="I68" s="4">
        <f t="shared" si="9"/>
        <v>3.462622889</v>
      </c>
    </row>
    <row r="69">
      <c r="G69" s="1">
        <v>2.6</v>
      </c>
      <c r="H69" s="2">
        <f t="shared" si="8"/>
        <v>3.669296668</v>
      </c>
      <c r="I69" s="4">
        <f t="shared" si="9"/>
        <v>3.630905361</v>
      </c>
    </row>
    <row r="70">
      <c r="G70" s="1">
        <v>2.7</v>
      </c>
      <c r="H70" s="2">
        <f t="shared" si="8"/>
        <v>3.857425531</v>
      </c>
      <c r="I70" s="4">
        <f t="shared" si="9"/>
        <v>3.806045624</v>
      </c>
    </row>
    <row r="71">
      <c r="G71" s="1">
        <v>2.8</v>
      </c>
      <c r="H71" s="2">
        <f t="shared" si="8"/>
        <v>4.055199967</v>
      </c>
      <c r="I71" s="4">
        <f t="shared" si="9"/>
        <v>3.988209265</v>
      </c>
    </row>
    <row r="72">
      <c r="G72" s="1">
        <v>2.9</v>
      </c>
      <c r="H72" s="2">
        <f t="shared" si="8"/>
        <v>4.263114515</v>
      </c>
      <c r="I72" s="4">
        <f t="shared" si="9"/>
        <v>4.177561871</v>
      </c>
    </row>
    <row r="73">
      <c r="G73" s="1">
        <v>3.0</v>
      </c>
      <c r="H73" s="2">
        <f t="shared" si="8"/>
        <v>4.48168907</v>
      </c>
      <c r="I73" s="4">
        <f t="shared" si="9"/>
        <v>4.37426903</v>
      </c>
    </row>
    <row r="82">
      <c r="G82" s="1" t="s">
        <v>3</v>
      </c>
      <c r="H82" s="1" t="s">
        <v>33</v>
      </c>
      <c r="K82" s="1" t="s">
        <v>3</v>
      </c>
      <c r="L82" s="1" t="s">
        <v>33</v>
      </c>
    </row>
    <row r="83">
      <c r="A83" s="1" t="s">
        <v>34</v>
      </c>
      <c r="B83" s="1" t="s">
        <v>35</v>
      </c>
      <c r="C83" s="1" t="s">
        <v>17</v>
      </c>
      <c r="D83" s="1" t="s">
        <v>36</v>
      </c>
      <c r="F83" s="1">
        <v>1.0</v>
      </c>
      <c r="G83" s="2">
        <f t="shared" ref="G83:G93" si="10">F83^(2/3)</f>
        <v>1</v>
      </c>
      <c r="H83" s="2">
        <f t="shared" ref="H83:H93" si="11">-2/9*(1/F83^(4/3))</f>
        <v>-0.2222222222</v>
      </c>
      <c r="J83" s="1">
        <v>0.0</v>
      </c>
      <c r="K83" s="2">
        <f t="shared" ref="K83:K93" si="12">J83^(2/3)</f>
        <v>0</v>
      </c>
      <c r="L83" s="2" t="str">
        <f t="shared" ref="L83:L93" si="13">-2/9*(1/J83^(4/3))</f>
        <v>#DIV/0!</v>
      </c>
    </row>
    <row r="84">
      <c r="A84" s="1">
        <v>1.0</v>
      </c>
      <c r="B84" s="1">
        <v>2.0</v>
      </c>
      <c r="C84" s="1">
        <v>10.0</v>
      </c>
      <c r="D84" s="1">
        <v>0.1</v>
      </c>
      <c r="F84" s="1">
        <v>1.1</v>
      </c>
      <c r="G84" s="2">
        <f t="shared" si="10"/>
        <v>1.065602237</v>
      </c>
      <c r="H84" s="2">
        <f t="shared" si="11"/>
        <v>-0.1957028901</v>
      </c>
      <c r="J84" s="1">
        <v>0.1</v>
      </c>
      <c r="K84" s="2">
        <f t="shared" si="12"/>
        <v>0.215443469</v>
      </c>
      <c r="L84" s="2">
        <f t="shared" si="13"/>
        <v>-4.787632645</v>
      </c>
    </row>
    <row r="85">
      <c r="F85" s="1">
        <v>1.2</v>
      </c>
      <c r="G85" s="2">
        <f t="shared" si="10"/>
        <v>1.129243235</v>
      </c>
      <c r="H85" s="2">
        <f t="shared" si="11"/>
        <v>-0.1742659313</v>
      </c>
      <c r="J85" s="1">
        <v>0.2</v>
      </c>
      <c r="K85" s="2">
        <f t="shared" si="12"/>
        <v>0.3419951893</v>
      </c>
      <c r="L85" s="2">
        <f t="shared" si="13"/>
        <v>-1.899973274</v>
      </c>
    </row>
    <row r="86">
      <c r="F86" s="1">
        <v>1.3</v>
      </c>
      <c r="G86" s="2">
        <f t="shared" si="10"/>
        <v>1.191138425</v>
      </c>
      <c r="H86" s="2">
        <f t="shared" si="11"/>
        <v>-0.1566256969</v>
      </c>
      <c r="J86" s="1">
        <v>0.3</v>
      </c>
      <c r="K86" s="2">
        <f t="shared" si="12"/>
        <v>0.4481404747</v>
      </c>
      <c r="L86" s="2">
        <f t="shared" si="13"/>
        <v>-1.106519691</v>
      </c>
    </row>
    <row r="87">
      <c r="F87" s="1">
        <v>1.4</v>
      </c>
      <c r="G87" s="2">
        <f t="shared" si="10"/>
        <v>1.251464949</v>
      </c>
      <c r="H87" s="2">
        <f t="shared" si="11"/>
        <v>-0.14188945</v>
      </c>
      <c r="J87" s="1">
        <v>0.4</v>
      </c>
      <c r="K87" s="2">
        <f t="shared" si="12"/>
        <v>0.5428835233</v>
      </c>
      <c r="L87" s="2">
        <f t="shared" si="13"/>
        <v>-0.7540048935</v>
      </c>
    </row>
    <row r="88">
      <c r="F88" s="1">
        <v>1.5</v>
      </c>
      <c r="G88" s="2">
        <f t="shared" si="10"/>
        <v>1.310370697</v>
      </c>
      <c r="H88" s="2">
        <f t="shared" si="11"/>
        <v>-0.1294193281</v>
      </c>
      <c r="J88" s="1">
        <v>0.5</v>
      </c>
      <c r="K88" s="2">
        <f t="shared" si="12"/>
        <v>0.6299605249</v>
      </c>
      <c r="L88" s="2">
        <f t="shared" si="13"/>
        <v>-0.5599649111</v>
      </c>
    </row>
    <row r="89">
      <c r="A89" s="1" t="s">
        <v>37</v>
      </c>
      <c r="B89" s="1">
        <f>D84*(SUM(G84:G92)+(G83+G93)/2)</f>
        <v>1.304766684</v>
      </c>
      <c r="F89" s="1">
        <v>1.6</v>
      </c>
      <c r="G89" s="2">
        <f t="shared" si="10"/>
        <v>1.367980757</v>
      </c>
      <c r="H89" s="2">
        <f t="shared" si="11"/>
        <v>-0.1187483296</v>
      </c>
      <c r="J89" s="1">
        <v>0.6</v>
      </c>
      <c r="K89" s="2">
        <f t="shared" si="12"/>
        <v>0.7113786609</v>
      </c>
      <c r="L89" s="2">
        <f t="shared" si="13"/>
        <v>-0.4391226302</v>
      </c>
    </row>
    <row r="90">
      <c r="F90" s="1">
        <v>1.7</v>
      </c>
      <c r="G90" s="2">
        <f t="shared" si="10"/>
        <v>1.424402129</v>
      </c>
      <c r="H90" s="2">
        <f t="shared" si="11"/>
        <v>-0.1095272687</v>
      </c>
      <c r="J90" s="1">
        <v>0.7</v>
      </c>
      <c r="K90" s="2">
        <f t="shared" si="12"/>
        <v>0.7883735163</v>
      </c>
      <c r="L90" s="2">
        <f t="shared" si="13"/>
        <v>-0.3575390097</v>
      </c>
    </row>
    <row r="91">
      <c r="F91" s="1">
        <v>1.8</v>
      </c>
      <c r="G91" s="2">
        <f t="shared" si="10"/>
        <v>1.479727245</v>
      </c>
      <c r="H91" s="2">
        <f t="shared" si="11"/>
        <v>-0.1014902088</v>
      </c>
      <c r="J91" s="1">
        <v>0.8</v>
      </c>
      <c r="K91" s="2">
        <f t="shared" si="12"/>
        <v>0.861773876</v>
      </c>
      <c r="L91" s="2">
        <f t="shared" si="13"/>
        <v>-0.2992270403</v>
      </c>
    </row>
    <row r="92">
      <c r="F92" s="1">
        <v>1.9</v>
      </c>
      <c r="G92" s="2">
        <f t="shared" si="10"/>
        <v>1.534036644</v>
      </c>
      <c r="H92" s="2">
        <f t="shared" si="11"/>
        <v>-0.09443131083</v>
      </c>
      <c r="J92" s="1">
        <v>0.9</v>
      </c>
      <c r="K92" s="2">
        <f t="shared" si="12"/>
        <v>0.9321697518</v>
      </c>
      <c r="L92" s="2">
        <f t="shared" si="13"/>
        <v>-0.2557393009</v>
      </c>
    </row>
    <row r="93">
      <c r="A93" s="1" t="s">
        <v>6</v>
      </c>
      <c r="B93" s="2">
        <f>(1/12)*((B84-A84)^3/C84^2)*ABS(H93)</f>
        <v>0.00007349078944</v>
      </c>
      <c r="F93" s="1">
        <v>2.0</v>
      </c>
      <c r="G93" s="2">
        <f t="shared" si="10"/>
        <v>1.587401052</v>
      </c>
      <c r="H93" s="2">
        <f t="shared" si="11"/>
        <v>-0.08818894733</v>
      </c>
      <c r="J93" s="1">
        <v>1.0</v>
      </c>
      <c r="K93" s="2">
        <f t="shared" si="12"/>
        <v>1</v>
      </c>
      <c r="L93" s="2">
        <f t="shared" si="13"/>
        <v>-0.2222222222</v>
      </c>
    </row>
    <row r="94">
      <c r="B94" s="2">
        <f>1/12*((1-0)^3/C84^2)*ABS(H83)</f>
        <v>0.0001851851852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