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Żaba-UP\Desktop\Metody numeryczne\"/>
    </mc:Choice>
  </mc:AlternateContent>
  <xr:revisionPtr revIDLastSave="0" documentId="13_ncr:1_{C3353ED9-6916-4333-9157-DB3EB5089990}" xr6:coauthVersionLast="47" xr6:coauthVersionMax="47" xr10:uidLastSave="{00000000-0000-0000-0000-000000000000}"/>
  <bookViews>
    <workbookView xWindow="1872" yWindow="792" windowWidth="18024" windowHeight="9672" xr2:uid="{8B960043-B6B9-46C8-AA50-1AB337C8D753}"/>
  </bookViews>
  <sheets>
    <sheet name="zadanie 1" sheetId="1" r:id="rId1"/>
    <sheet name="zadanie 2" sheetId="2" r:id="rId2"/>
    <sheet name="zadani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J9" i="3"/>
  <c r="J10" i="3"/>
  <c r="J11" i="3"/>
  <c r="J12" i="3"/>
  <c r="J13" i="3"/>
  <c r="J14" i="3"/>
  <c r="J15" i="3"/>
  <c r="J16" i="3"/>
  <c r="J17" i="3"/>
  <c r="J7" i="3"/>
  <c r="H7" i="3"/>
  <c r="H10" i="3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4" i="1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P40" i="2"/>
  <c r="O40" i="2"/>
  <c r="J2" i="3" l="1"/>
  <c r="F3" i="3" s="1"/>
  <c r="H15" i="3"/>
  <c r="H16" i="3"/>
  <c r="H17" i="3"/>
  <c r="H8" i="3"/>
  <c r="H9" i="3"/>
  <c r="H11" i="3"/>
  <c r="H12" i="3"/>
  <c r="H13" i="3"/>
  <c r="H14" i="3"/>
  <c r="C3" i="3"/>
  <c r="C4" i="3"/>
  <c r="C5" i="3"/>
  <c r="C6" i="3"/>
  <c r="C7" i="3"/>
  <c r="C8" i="3"/>
  <c r="C9" i="3"/>
  <c r="C10" i="3"/>
  <c r="C11" i="3"/>
  <c r="C12" i="3"/>
  <c r="C2" i="3"/>
  <c r="B3" i="3"/>
  <c r="B4" i="3"/>
  <c r="B5" i="3"/>
  <c r="B6" i="3"/>
  <c r="B7" i="3"/>
  <c r="B8" i="3"/>
  <c r="B9" i="3"/>
  <c r="B10" i="3"/>
  <c r="B11" i="3"/>
  <c r="B12" i="3"/>
  <c r="B2" i="3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0" i="2"/>
  <c r="E4" i="2"/>
  <c r="D5" i="2"/>
  <c r="D4" i="2"/>
  <c r="C5" i="2"/>
  <c r="C6" i="2"/>
  <c r="C4" i="2"/>
  <c r="B5" i="2"/>
  <c r="B6" i="2"/>
  <c r="B7" i="2"/>
  <c r="B4" i="2"/>
  <c r="F9" i="1"/>
  <c r="C4" i="1"/>
  <c r="C29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24" i="1"/>
  <c r="N24" i="1"/>
  <c r="O24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O10" i="1"/>
  <c r="N10" i="1"/>
  <c r="M10" i="1"/>
  <c r="F2" i="3" l="1"/>
  <c r="F10" i="3"/>
  <c r="D2" i="3"/>
  <c r="D8" i="3"/>
  <c r="F8" i="3"/>
  <c r="D7" i="3"/>
  <c r="F7" i="3"/>
  <c r="F6" i="3"/>
  <c r="D9" i="3"/>
  <c r="D6" i="3"/>
  <c r="F11" i="3"/>
  <c r="D5" i="3"/>
  <c r="F5" i="3"/>
  <c r="F12" i="3"/>
  <c r="D10" i="3"/>
  <c r="D4" i="3"/>
  <c r="F4" i="3"/>
  <c r="D3" i="3"/>
  <c r="C23" i="1"/>
  <c r="C15" i="1"/>
  <c r="C7" i="1"/>
  <c r="C22" i="1"/>
  <c r="C14" i="1"/>
  <c r="C6" i="1"/>
  <c r="C5" i="1"/>
  <c r="C20" i="1"/>
  <c r="C12" i="1"/>
  <c r="C11" i="1"/>
  <c r="C21" i="1"/>
  <c r="C13" i="1"/>
  <c r="C28" i="1"/>
  <c r="C27" i="1"/>
  <c r="C19" i="1"/>
  <c r="C26" i="1"/>
  <c r="C18" i="1"/>
  <c r="C10" i="1"/>
  <c r="C9" i="1"/>
  <c r="C25" i="1"/>
  <c r="C17" i="1"/>
  <c r="C24" i="1"/>
  <c r="C16" i="1"/>
  <c r="C8" i="1"/>
  <c r="F9" i="3"/>
  <c r="D12" i="3"/>
  <c r="D11" i="3"/>
</calcChain>
</file>

<file path=xl/sharedStrings.xml><?xml version="1.0" encoding="utf-8"?>
<sst xmlns="http://schemas.openxmlformats.org/spreadsheetml/2006/main" count="52" uniqueCount="48">
  <si>
    <t>miejsce zerowe po prawej stronie od 2,2</t>
  </si>
  <si>
    <t>x0 = 2,2</t>
  </si>
  <si>
    <t>f(x) = sin(x) - ln(x)</t>
  </si>
  <si>
    <t>f' sin(x) = cos(x)</t>
  </si>
  <si>
    <t>f' ln(x) = 1/x</t>
  </si>
  <si>
    <t>f'(x) = cos(x) - 1/x</t>
  </si>
  <si>
    <t>błąd</t>
  </si>
  <si>
    <t>błąd maksymalny metody = f(xn)/f'(xn)</t>
  </si>
  <si>
    <t>Wzór: n-stopnia, n iloczynów; W(x) = y0 + ((Δy0)/1! * h) * (x - x0) + ((Δ2y0)/2! * h^2) * (x - x0)*(x - x1) + ... + ((Δn y0)/n! * h^n) * (x - x0)*(x - x1)*...*(x - xn-1)</t>
  </si>
  <si>
    <t>X</t>
  </si>
  <si>
    <t>y0</t>
  </si>
  <si>
    <t>Δy0</t>
  </si>
  <si>
    <t>Δ2y0</t>
  </si>
  <si>
    <t>Δ3y0</t>
  </si>
  <si>
    <t>Y</t>
  </si>
  <si>
    <t>W</t>
  </si>
  <si>
    <t>formuła:</t>
  </si>
  <si>
    <t>= $B$4 + $C$4 * (A10 - $A$4) + $D$4 /2 * (A10 - $A$4)*(A10 - $A$5) + $E$4/6 * (A10 - $A$4)*(A10 - $A$6)*(A10 - $A$6)</t>
  </si>
  <si>
    <t>przedział od 0 do 1</t>
  </si>
  <si>
    <t xml:space="preserve">f(x) = x^(2/3) </t>
  </si>
  <si>
    <t>x</t>
  </si>
  <si>
    <t>f(x)</t>
  </si>
  <si>
    <t>It</t>
  </si>
  <si>
    <t>przedział 1 do 2</t>
  </si>
  <si>
    <t>f''(x)</t>
  </si>
  <si>
    <t>sup</t>
  </si>
  <si>
    <t>~=0,22222</t>
  </si>
  <si>
    <t>It-błąd</t>
  </si>
  <si>
    <t>It+błąd</t>
  </si>
  <si>
    <t>wartość poprawna</t>
  </si>
  <si>
    <t>&lt; … &lt;</t>
  </si>
  <si>
    <t>błąd po 10 krokach = 0</t>
  </si>
  <si>
    <t>rozwiązanie równania ~=2,219107</t>
  </si>
  <si>
    <t>^ tutaj rozwiązaniem jest wartość po lewej od miejsca, gdzie błąd malutki</t>
  </si>
  <si>
    <t>To miałam tylko częściowo dobrze - nie umiem wyliczyć błędu.</t>
  </si>
  <si>
    <t>Tutaj nie umiałam wyliczyć dla całki od 0 do 1. Tego nie mam w notatkach z zajęć.</t>
  </si>
  <si>
    <t>liczenie pochodnej - potrzebne do błędu</t>
  </si>
  <si>
    <t>nam potrzebna jest 4. rzędu</t>
  </si>
  <si>
    <t>2.</t>
  </si>
  <si>
    <t>1.</t>
  </si>
  <si>
    <t xml:space="preserve">3. </t>
  </si>
  <si>
    <t xml:space="preserve">4. </t>
  </si>
  <si>
    <t>f(x)'''' = [e^(x/2)]/16</t>
  </si>
  <si>
    <t>pochodna:</t>
  </si>
  <si>
    <t>^ to ważne</t>
  </si>
  <si>
    <t>liczenie pochodnej</t>
  </si>
  <si>
    <t>f'(x) = 2/[3 * x^(1/3)]</t>
  </si>
  <si>
    <t>f''(x) = -2/[9 * x^(4/3)]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</si>
</sst>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4" borderId="0" xfId="0" quotePrefix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'zadanie 2'!$A$10:$A$40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</c:numCache>
            </c:numRef>
          </c:cat>
          <c:val>
            <c:numRef>
              <c:f>'zadanie 2'!$B$10:$B$40</c:f>
              <c:numCache>
                <c:formatCode>General</c:formatCode>
                <c:ptCount val="31"/>
                <c:pt idx="0">
                  <c:v>0.60653065971263342</c:v>
                </c:pt>
                <c:pt idx="1">
                  <c:v>0.63762815162177333</c:v>
                </c:pt>
                <c:pt idx="2">
                  <c:v>0.67032004603563933</c:v>
                </c:pt>
                <c:pt idx="3">
                  <c:v>0.70468808971871344</c:v>
                </c:pt>
                <c:pt idx="4">
                  <c:v>0.74081822068171788</c:v>
                </c:pt>
                <c:pt idx="5">
                  <c:v>0.77880078307140488</c:v>
                </c:pt>
                <c:pt idx="6">
                  <c:v>0.81873075307798182</c:v>
                </c:pt>
                <c:pt idx="7">
                  <c:v>0.86070797642505781</c:v>
                </c:pt>
                <c:pt idx="8">
                  <c:v>0.90483741803595952</c:v>
                </c:pt>
                <c:pt idx="9">
                  <c:v>0.95122942450071402</c:v>
                </c:pt>
                <c:pt idx="10">
                  <c:v>1</c:v>
                </c:pt>
                <c:pt idx="11">
                  <c:v>1.0512710963760241</c:v>
                </c:pt>
                <c:pt idx="12">
                  <c:v>1.1051709180756477</c:v>
                </c:pt>
                <c:pt idx="13">
                  <c:v>1.1618342427282831</c:v>
                </c:pt>
                <c:pt idx="14">
                  <c:v>1.2214027581601699</c:v>
                </c:pt>
                <c:pt idx="15">
                  <c:v>1.2840254166877414</c:v>
                </c:pt>
                <c:pt idx="16">
                  <c:v>1.3498588075760032</c:v>
                </c:pt>
                <c:pt idx="17">
                  <c:v>1.4190675485932571</c:v>
                </c:pt>
                <c:pt idx="18">
                  <c:v>1.4918246976412703</c:v>
                </c:pt>
                <c:pt idx="19">
                  <c:v>1.5683121854901689</c:v>
                </c:pt>
                <c:pt idx="20">
                  <c:v>1.6487212707001282</c:v>
                </c:pt>
                <c:pt idx="21">
                  <c:v>1.7332530178673953</c:v>
                </c:pt>
                <c:pt idx="22">
                  <c:v>1.8221188003905089</c:v>
                </c:pt>
                <c:pt idx="23">
                  <c:v>1.9155408290138962</c:v>
                </c:pt>
                <c:pt idx="24">
                  <c:v>2.0137527074704766</c:v>
                </c:pt>
                <c:pt idx="25">
                  <c:v>2.1170000166126748</c:v>
                </c:pt>
                <c:pt idx="26">
                  <c:v>2.2255409284924679</c:v>
                </c:pt>
                <c:pt idx="27">
                  <c:v>2.3396468519259908</c:v>
                </c:pt>
                <c:pt idx="28">
                  <c:v>2.4596031111569499</c:v>
                </c:pt>
                <c:pt idx="29">
                  <c:v>2.585709659315846</c:v>
                </c:pt>
                <c:pt idx="30">
                  <c:v>2.7182818284590451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6-4059-B864-9A82DB430BBB}"/>
            </c:ext>
          </c:extLst>
        </c:ser>
        <c:ser>
          <c:idx val="1"/>
          <c:order val="1"/>
          <c:tx>
            <c:v>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'zadanie 2'!$A$10:$A$40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</c:numCache>
            </c:numRef>
          </c:cat>
          <c:val>
            <c:numRef>
              <c:f>'zadanie 2'!$C$10:$C$40</c:f>
              <c:numCache>
                <c:formatCode>General</c:formatCode>
                <c:ptCount val="31"/>
                <c:pt idx="0">
                  <c:v>0.60653065971263342</c:v>
                </c:pt>
                <c:pt idx="1">
                  <c:v>0.64435409616433181</c:v>
                </c:pt>
                <c:pt idx="2">
                  <c:v>0.68268780785485683</c:v>
                </c:pt>
                <c:pt idx="3">
                  <c:v>0.72169738214085433</c:v>
                </c:pt>
                <c:pt idx="4">
                  <c:v>0.76154840637897059</c:v>
                </c:pt>
                <c:pt idx="5">
                  <c:v>0.80240646792585157</c:v>
                </c:pt>
                <c:pt idx="6">
                  <c:v>0.84443715413814335</c:v>
                </c:pt>
                <c:pt idx="7">
                  <c:v>0.88780605237249166</c:v>
                </c:pt>
                <c:pt idx="8">
                  <c:v>0.9326787499855429</c:v>
                </c:pt>
                <c:pt idx="9">
                  <c:v>0.97922083433394302</c:v>
                </c:pt>
                <c:pt idx="10">
                  <c:v>1.0275978927743379</c:v>
                </c:pt>
                <c:pt idx="11">
                  <c:v>1.0779755126633734</c:v>
                </c:pt>
                <c:pt idx="12">
                  <c:v>1.1305192813576963</c:v>
                </c:pt>
                <c:pt idx="13">
                  <c:v>1.1853947862139518</c:v>
                </c:pt>
                <c:pt idx="14">
                  <c:v>1.2427676145887863</c:v>
                </c:pt>
                <c:pt idx="15">
                  <c:v>1.3028033538388457</c:v>
                </c:pt>
                <c:pt idx="16">
                  <c:v>1.3656675913207761</c:v>
                </c:pt>
                <c:pt idx="17">
                  <c:v>1.4315259143912233</c:v>
                </c:pt>
                <c:pt idx="18">
                  <c:v>1.5005439104068343</c:v>
                </c:pt>
                <c:pt idx="19">
                  <c:v>1.5728871667242537</c:v>
                </c:pt>
                <c:pt idx="20">
                  <c:v>1.6487212707001282</c:v>
                </c:pt>
                <c:pt idx="21">
                  <c:v>1.7282118096911041</c:v>
                </c:pt>
                <c:pt idx="22">
                  <c:v>1.8115243710538269</c:v>
                </c:pt>
                <c:pt idx="23">
                  <c:v>1.898824542144943</c:v>
                </c:pt>
                <c:pt idx="24">
                  <c:v>1.9902779103210984</c:v>
                </c:pt>
                <c:pt idx="25">
                  <c:v>2.0860500629389391</c:v>
                </c:pt>
                <c:pt idx="26">
                  <c:v>2.1863065873551109</c:v>
                </c:pt>
                <c:pt idx="27">
                  <c:v>2.2912130709262604</c:v>
                </c:pt>
                <c:pt idx="28">
                  <c:v>2.4009351010090323</c:v>
                </c:pt>
                <c:pt idx="29">
                  <c:v>2.5156382649600739</c:v>
                </c:pt>
                <c:pt idx="30">
                  <c:v>2.6354881501360312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6-4059-B864-9A82DB43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32336"/>
        <c:axId val="793778672"/>
      </c:lineChart>
      <c:catAx>
        <c:axId val="5892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778672"/>
        <c:crosses val="autoZero"/>
        <c:auto val="1"/>
        <c:lblAlgn val="ctr"/>
        <c:lblOffset val="100"/>
        <c:noMultiLvlLbl val="0"/>
      </c:catAx>
      <c:valAx>
        <c:axId val="7937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2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'zadanie 2'!$N$40:$N$90</c:f>
              <c:numCache>
                <c:formatCode>General</c:formatCode>
                <c:ptCount val="5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2.4</c:v>
                </c:pt>
                <c:pt idx="45">
                  <c:v>2.5</c:v>
                </c:pt>
                <c:pt idx="46">
                  <c:v>2.6</c:v>
                </c:pt>
                <c:pt idx="47">
                  <c:v>2.7</c:v>
                </c:pt>
                <c:pt idx="48">
                  <c:v>2.8</c:v>
                </c:pt>
                <c:pt idx="49">
                  <c:v>2.9</c:v>
                </c:pt>
                <c:pt idx="50">
                  <c:v>3</c:v>
                </c:pt>
              </c:numCache>
            </c:numRef>
          </c:cat>
          <c:val>
            <c:numRef>
              <c:f>'zadanie 2'!$O$40:$O$90</c:f>
              <c:numCache>
                <c:formatCode>General</c:formatCode>
                <c:ptCount val="51"/>
                <c:pt idx="0">
                  <c:v>0.36787944117144233</c:v>
                </c:pt>
                <c:pt idx="1">
                  <c:v>0.38674102345450123</c:v>
                </c:pt>
                <c:pt idx="2">
                  <c:v>0.40656965974059911</c:v>
                </c:pt>
                <c:pt idx="3">
                  <c:v>0.42741493194872671</c:v>
                </c:pt>
                <c:pt idx="4">
                  <c:v>0.44932896411722156</c:v>
                </c:pt>
                <c:pt idx="5">
                  <c:v>0.47236655274101469</c:v>
                </c:pt>
                <c:pt idx="6">
                  <c:v>0.49658530379140953</c:v>
                </c:pt>
                <c:pt idx="7">
                  <c:v>0.52204577676101604</c:v>
                </c:pt>
                <c:pt idx="8">
                  <c:v>0.54881163609402639</c:v>
                </c:pt>
                <c:pt idx="9">
                  <c:v>0.57694981038048665</c:v>
                </c:pt>
                <c:pt idx="10">
                  <c:v>0.60653065971263342</c:v>
                </c:pt>
                <c:pt idx="11">
                  <c:v>0.63762815162177333</c:v>
                </c:pt>
                <c:pt idx="12">
                  <c:v>0.67032004603563933</c:v>
                </c:pt>
                <c:pt idx="13">
                  <c:v>0.70468808971871344</c:v>
                </c:pt>
                <c:pt idx="14">
                  <c:v>0.74081822068171788</c:v>
                </c:pt>
                <c:pt idx="15">
                  <c:v>0.77880078307140488</c:v>
                </c:pt>
                <c:pt idx="16">
                  <c:v>0.81873075307798182</c:v>
                </c:pt>
                <c:pt idx="17">
                  <c:v>0.86070797642505781</c:v>
                </c:pt>
                <c:pt idx="18">
                  <c:v>0.90483741803595952</c:v>
                </c:pt>
                <c:pt idx="19">
                  <c:v>0.95122942450071402</c:v>
                </c:pt>
                <c:pt idx="20">
                  <c:v>1</c:v>
                </c:pt>
                <c:pt idx="21">
                  <c:v>1.0512710963760241</c:v>
                </c:pt>
                <c:pt idx="22">
                  <c:v>1.1051709180756477</c:v>
                </c:pt>
                <c:pt idx="23">
                  <c:v>1.1618342427282831</c:v>
                </c:pt>
                <c:pt idx="24">
                  <c:v>1.2214027581601699</c:v>
                </c:pt>
                <c:pt idx="25">
                  <c:v>1.2840254166877414</c:v>
                </c:pt>
                <c:pt idx="26">
                  <c:v>1.3498588075760032</c:v>
                </c:pt>
                <c:pt idx="27">
                  <c:v>1.4190675485932571</c:v>
                </c:pt>
                <c:pt idx="28">
                  <c:v>1.4918246976412703</c:v>
                </c:pt>
                <c:pt idx="29">
                  <c:v>1.5683121854901689</c:v>
                </c:pt>
                <c:pt idx="30">
                  <c:v>1.6487212707001282</c:v>
                </c:pt>
                <c:pt idx="31">
                  <c:v>1.7332530178673953</c:v>
                </c:pt>
                <c:pt idx="32">
                  <c:v>1.8221188003905089</c:v>
                </c:pt>
                <c:pt idx="33">
                  <c:v>1.9155408290138962</c:v>
                </c:pt>
                <c:pt idx="34">
                  <c:v>2.0137527074704766</c:v>
                </c:pt>
                <c:pt idx="35">
                  <c:v>2.1170000166126748</c:v>
                </c:pt>
                <c:pt idx="36">
                  <c:v>2.2255409284924679</c:v>
                </c:pt>
                <c:pt idx="37">
                  <c:v>2.3396468519259908</c:v>
                </c:pt>
                <c:pt idx="38">
                  <c:v>2.4596031111569499</c:v>
                </c:pt>
                <c:pt idx="39">
                  <c:v>2.585709659315846</c:v>
                </c:pt>
                <c:pt idx="40">
                  <c:v>2.7182818284590451</c:v>
                </c:pt>
                <c:pt idx="41">
                  <c:v>2.8576511180631639</c:v>
                </c:pt>
                <c:pt idx="42">
                  <c:v>3.0041660239464334</c:v>
                </c:pt>
                <c:pt idx="43">
                  <c:v>3.1581929096897672</c:v>
                </c:pt>
                <c:pt idx="44">
                  <c:v>3.3201169227365472</c:v>
                </c:pt>
                <c:pt idx="45">
                  <c:v>3.4903429574618414</c:v>
                </c:pt>
                <c:pt idx="46">
                  <c:v>3.6692966676192444</c:v>
                </c:pt>
                <c:pt idx="47">
                  <c:v>3.8574255306969745</c:v>
                </c:pt>
                <c:pt idx="48">
                  <c:v>4.0551999668446745</c:v>
                </c:pt>
                <c:pt idx="49">
                  <c:v>4.2631145151688168</c:v>
                </c:pt>
                <c:pt idx="50">
                  <c:v>4.4816890703380645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1-4A1E-94BA-FDF4064DE2D4}"/>
            </c:ext>
          </c:extLst>
        </c:ser>
        <c:ser>
          <c:idx val="1"/>
          <c:order val="1"/>
          <c:tx>
            <c:v>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'zadanie 2'!$N$40:$N$90</c:f>
              <c:numCache>
                <c:formatCode>General</c:formatCode>
                <c:ptCount val="5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2.4</c:v>
                </c:pt>
                <c:pt idx="45">
                  <c:v>2.5</c:v>
                </c:pt>
                <c:pt idx="46">
                  <c:v>2.6</c:v>
                </c:pt>
                <c:pt idx="47">
                  <c:v>2.7</c:v>
                </c:pt>
                <c:pt idx="48">
                  <c:v>2.8</c:v>
                </c:pt>
                <c:pt idx="49">
                  <c:v>2.9</c:v>
                </c:pt>
                <c:pt idx="50">
                  <c:v>3</c:v>
                </c:pt>
              </c:numCache>
            </c:numRef>
          </c:cat>
          <c:val>
            <c:numRef>
              <c:f>'zadanie 2'!$P$40:$P$90</c:f>
              <c:numCache>
                <c:formatCode>General</c:formatCode>
                <c:ptCount val="51"/>
                <c:pt idx="0">
                  <c:v>0.21993221486898784</c:v>
                </c:pt>
                <c:pt idx="1">
                  <c:v>0.26176020354795154</c:v>
                </c:pt>
                <c:pt idx="2">
                  <c:v>0.30244259389928163</c:v>
                </c:pt>
                <c:pt idx="3">
                  <c:v>0.34214497327962395</c:v>
                </c:pt>
                <c:pt idx="4">
                  <c:v>0.38103292904562469</c:v>
                </c:pt>
                <c:pt idx="5">
                  <c:v>0.41927204855393002</c:v>
                </c:pt>
                <c:pt idx="6">
                  <c:v>0.45702791916118568</c:v>
                </c:pt>
                <c:pt idx="7">
                  <c:v>0.49446612822403785</c:v>
                </c:pt>
                <c:pt idx="8">
                  <c:v>0.53175226309913237</c:v>
                </c:pt>
                <c:pt idx="9">
                  <c:v>0.56905191114311571</c:v>
                </c:pt>
                <c:pt idx="10">
                  <c:v>0.60653065971263342</c:v>
                </c:pt>
                <c:pt idx="11">
                  <c:v>0.64435409616433181</c:v>
                </c:pt>
                <c:pt idx="12">
                  <c:v>0.68268780785485683</c:v>
                </c:pt>
                <c:pt idx="13">
                  <c:v>0.72169738214085433</c:v>
                </c:pt>
                <c:pt idx="14">
                  <c:v>0.76154840637897059</c:v>
                </c:pt>
                <c:pt idx="15">
                  <c:v>0.80240646792585157</c:v>
                </c:pt>
                <c:pt idx="16">
                  <c:v>0.84443715413814335</c:v>
                </c:pt>
                <c:pt idx="17">
                  <c:v>0.88780605237249166</c:v>
                </c:pt>
                <c:pt idx="18">
                  <c:v>0.9326787499855429</c:v>
                </c:pt>
                <c:pt idx="19">
                  <c:v>0.97922083433394302</c:v>
                </c:pt>
                <c:pt idx="20">
                  <c:v>1.0275978927743379</c:v>
                </c:pt>
                <c:pt idx="21">
                  <c:v>1.0779755126633734</c:v>
                </c:pt>
                <c:pt idx="22">
                  <c:v>1.1305192813576963</c:v>
                </c:pt>
                <c:pt idx="23">
                  <c:v>1.1853947862139518</c:v>
                </c:pt>
                <c:pt idx="24">
                  <c:v>1.2427676145887863</c:v>
                </c:pt>
                <c:pt idx="25">
                  <c:v>1.3028033538388457</c:v>
                </c:pt>
                <c:pt idx="26">
                  <c:v>1.3656675913207761</c:v>
                </c:pt>
                <c:pt idx="27">
                  <c:v>1.4315259143912233</c:v>
                </c:pt>
                <c:pt idx="28">
                  <c:v>1.5005439104068343</c:v>
                </c:pt>
                <c:pt idx="29">
                  <c:v>1.5728871667242537</c:v>
                </c:pt>
                <c:pt idx="30">
                  <c:v>1.6487212707001282</c:v>
                </c:pt>
                <c:pt idx="31">
                  <c:v>1.7282118096911041</c:v>
                </c:pt>
                <c:pt idx="32">
                  <c:v>1.8115243710538269</c:v>
                </c:pt>
                <c:pt idx="33">
                  <c:v>1.898824542144943</c:v>
                </c:pt>
                <c:pt idx="34">
                  <c:v>1.9902779103210984</c:v>
                </c:pt>
                <c:pt idx="35">
                  <c:v>2.0860500629389391</c:v>
                </c:pt>
                <c:pt idx="36">
                  <c:v>2.1863065873551109</c:v>
                </c:pt>
                <c:pt idx="37">
                  <c:v>2.2912130709262604</c:v>
                </c:pt>
                <c:pt idx="38">
                  <c:v>2.4009351010090323</c:v>
                </c:pt>
                <c:pt idx="39">
                  <c:v>2.5156382649600739</c:v>
                </c:pt>
                <c:pt idx="40">
                  <c:v>2.6354881501360312</c:v>
                </c:pt>
                <c:pt idx="41">
                  <c:v>2.7606503438935501</c:v>
                </c:pt>
                <c:pt idx="42">
                  <c:v>2.8912904335892762</c:v>
                </c:pt>
                <c:pt idx="43">
                  <c:v>3.0275740065798549</c:v>
                </c:pt>
                <c:pt idx="44">
                  <c:v>3.1696666502219344</c:v>
                </c:pt>
                <c:pt idx="45">
                  <c:v>3.3177339518721589</c:v>
                </c:pt>
                <c:pt idx="46">
                  <c:v>3.4719414988871753</c:v>
                </c:pt>
                <c:pt idx="47">
                  <c:v>3.632454878623629</c:v>
                </c:pt>
                <c:pt idx="48">
                  <c:v>3.7994396784381652</c:v>
                </c:pt>
                <c:pt idx="49">
                  <c:v>3.9730614856874324</c:v>
                </c:pt>
                <c:pt idx="50">
                  <c:v>4.1534858877280749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1-4A1E-94BA-FDF4064DE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32336"/>
        <c:axId val="793778672"/>
      </c:lineChart>
      <c:catAx>
        <c:axId val="5892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778672"/>
        <c:crosses val="autoZero"/>
        <c:auto val="1"/>
        <c:lblAlgn val="ctr"/>
        <c:lblOffset val="100"/>
        <c:noMultiLvlLbl val="0"/>
      </c:catAx>
      <c:valAx>
        <c:axId val="7937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2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99060</xdr:rowOff>
    </xdr:from>
    <xdr:to>
      <xdr:col>14</xdr:col>
      <xdr:colOff>563880</xdr:colOff>
      <xdr:row>8</xdr:row>
      <xdr:rowOff>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F576D4F3-CB3D-C5E5-499A-D4655215786D}"/>
            </a:ext>
          </a:extLst>
        </xdr:cNvPr>
        <xdr:cNvSpPr txBox="1"/>
      </xdr:nvSpPr>
      <xdr:spPr>
        <a:xfrm>
          <a:off x="6705600" y="281940"/>
          <a:ext cx="239268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Znaleźć rozwiązanie równania</a:t>
          </a:r>
        </a:p>
        <a:p>
          <a:r>
            <a:rPr lang="pl-PL" sz="1100"/>
            <a:t>sin(x) = ln(x)</a:t>
          </a:r>
        </a:p>
        <a:p>
          <a:r>
            <a:rPr lang="pl-PL" sz="1100"/>
            <a:t>metodą Newtona.</a:t>
          </a:r>
        </a:p>
        <a:p>
          <a:r>
            <a:rPr lang="pl-PL" sz="1100"/>
            <a:t>Oszacować błąd po 10 krokach.</a:t>
          </a:r>
        </a:p>
        <a:p>
          <a:endParaRPr lang="pl-PL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/>
            <a:t>wzór: 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xn+1 = xn - (f(xn) / f'(xn))</a:t>
          </a:r>
          <a:endParaRPr lang="pl-PL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1</xdr:row>
      <xdr:rowOff>91440</xdr:rowOff>
    </xdr:from>
    <xdr:to>
      <xdr:col>17</xdr:col>
      <xdr:colOff>30480</xdr:colOff>
      <xdr:row>8</xdr:row>
      <xdr:rowOff>144780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AA7C9194-6FF0-6F10-B31A-C062BDD8D641}"/>
            </a:ext>
          </a:extLst>
        </xdr:cNvPr>
        <xdr:cNvSpPr txBox="1"/>
      </xdr:nvSpPr>
      <xdr:spPr>
        <a:xfrm>
          <a:off x="6576060" y="274320"/>
          <a:ext cx="3817620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Wielomian interpolacyjny</a:t>
          </a:r>
          <a:r>
            <a:rPr lang="pl-PL" sz="1100" baseline="0"/>
            <a:t> Newtona</a:t>
          </a:r>
        </a:p>
        <a:p>
          <a:r>
            <a:rPr lang="pl-PL" sz="1100" baseline="0"/>
            <a:t>Funkcja f(x) = e^(x/2)</a:t>
          </a:r>
        </a:p>
        <a:p>
          <a:r>
            <a:rPr lang="pl-PL" sz="1100" baseline="0"/>
            <a:t>Punkty węzłowe Xw = -1, 0, 1, 2</a:t>
          </a:r>
        </a:p>
        <a:p>
          <a:r>
            <a:rPr lang="pl-PL" sz="1100" baseline="0"/>
            <a:t>Obliczyć błąd maksymalny w punkcie x0 = 1/2 (ze wzoru). Obliczyć błąd rzeczywisty w tym punkcie, rysując w jednym układzie współrzędnych funkcję f(x) i wielomian Newtona w zakresie x </a:t>
          </a:r>
          <a:r>
            <a:rPr lang="el-GR" sz="1100" baseline="0"/>
            <a:t>ε</a:t>
          </a:r>
          <a:r>
            <a:rPr lang="pl-PL" sz="1100" baseline="0"/>
            <a:t> [-2, 3] z krokiem H = 0,1. Błąd odczytać z wykresu.</a:t>
          </a:r>
          <a:endParaRPr lang="pl-PL" sz="1100"/>
        </a:p>
      </xdr:txBody>
    </xdr:sp>
    <xdr:clientData/>
  </xdr:twoCellAnchor>
  <xdr:twoCellAnchor>
    <xdr:from>
      <xdr:col>6</xdr:col>
      <xdr:colOff>586740</xdr:colOff>
      <xdr:row>17</xdr:row>
      <xdr:rowOff>95250</xdr:rowOff>
    </xdr:from>
    <xdr:to>
      <xdr:col>14</xdr:col>
      <xdr:colOff>281940</xdr:colOff>
      <xdr:row>32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FFDA324-1701-1976-BF08-D5980D87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2</xdr:row>
      <xdr:rowOff>152400</xdr:rowOff>
    </xdr:from>
    <xdr:to>
      <xdr:col>10</xdr:col>
      <xdr:colOff>274320</xdr:colOff>
      <xdr:row>9</xdr:row>
      <xdr:rowOff>7620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8202FC4E-4DFD-70DE-1EEB-FAE7281065B3}"/>
            </a:ext>
          </a:extLst>
        </xdr:cNvPr>
        <xdr:cNvSpPr txBox="1"/>
      </xdr:nvSpPr>
      <xdr:spPr>
        <a:xfrm>
          <a:off x="3482340" y="518160"/>
          <a:ext cx="3063240" cy="113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błąd interpolacyjny</a:t>
          </a:r>
        </a:p>
        <a:p>
          <a:r>
            <a:rPr lang="el-GR" sz="1100"/>
            <a:t>ε</a:t>
          </a:r>
          <a:r>
            <a:rPr lang="pl-PL" sz="1100"/>
            <a:t>(x) = |f(x) - Wn(x)|</a:t>
          </a:r>
        </a:p>
        <a:p>
          <a:r>
            <a:rPr lang="pl-PL" sz="1100"/>
            <a:t>|f(x)-Wn(x)| &lt;= Mn+1 / (n+1)! * |</a:t>
          </a:r>
          <a:r>
            <a:rPr lang="el-GR" sz="1100"/>
            <a:t>Ω</a:t>
          </a:r>
          <a:r>
            <a:rPr lang="pl-PL" sz="1100"/>
            <a:t>n(x)|</a:t>
          </a:r>
        </a:p>
        <a:p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n(x) = (x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-x0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)*(x-x1)*...*(x-xn)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Mn+1 = sup|fn+1(c)|   ←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fn to pochodna stopnia n</a:t>
          </a:r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[a,b]</a:t>
          </a:r>
          <a:endParaRPr lang="pl-PL" sz="1100"/>
        </a:p>
      </xdr:txBody>
    </xdr:sp>
    <xdr:clientData/>
  </xdr:twoCellAnchor>
  <xdr:twoCellAnchor>
    <xdr:from>
      <xdr:col>16</xdr:col>
      <xdr:colOff>365760</xdr:colOff>
      <xdr:row>15</xdr:row>
      <xdr:rowOff>99060</xdr:rowOff>
    </xdr:from>
    <xdr:to>
      <xdr:col>29</xdr:col>
      <xdr:colOff>426720</xdr:colOff>
      <xdr:row>30</xdr:row>
      <xdr:rowOff>99060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287C6D1-54FE-46A3-A9AA-DC8A134A5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45</xdr:row>
      <xdr:rowOff>0</xdr:rowOff>
    </xdr:from>
    <xdr:to>
      <xdr:col>13</xdr:col>
      <xdr:colOff>152400</xdr:colOff>
      <xdr:row>73</xdr:row>
      <xdr:rowOff>22860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3FD161B1-1194-4F17-86C7-A75B66408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7642860" cy="514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13</xdr:col>
      <xdr:colOff>76200</xdr:colOff>
      <xdr:row>102</xdr:row>
      <xdr:rowOff>167640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67B9052A-BB19-4642-8878-5E56F81A9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16000"/>
          <a:ext cx="7566660" cy="510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13</xdr:col>
      <xdr:colOff>76200</xdr:colOff>
      <xdr:row>133</xdr:row>
      <xdr:rowOff>144780</xdr:rowOff>
    </xdr:to>
    <xdr:pic>
      <xdr:nvPicPr>
        <xdr:cNvPr id="24" name="Obraz 23">
          <a:extLst>
            <a:ext uri="{FF2B5EF4-FFF2-40B4-BE49-F238E27FC236}">
              <a16:creationId xmlns:a16="http://schemas.microsoft.com/office/drawing/2014/main" id="{0DEECA0E-4CDB-4B97-9FB4-C76D5A08A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7566660" cy="526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13</xdr:col>
      <xdr:colOff>106680</xdr:colOff>
      <xdr:row>163</xdr:row>
      <xdr:rowOff>38100</xdr:rowOff>
    </xdr:to>
    <xdr:pic>
      <xdr:nvPicPr>
        <xdr:cNvPr id="26" name="Obraz 25">
          <a:extLst>
            <a:ext uri="{FF2B5EF4-FFF2-40B4-BE49-F238E27FC236}">
              <a16:creationId xmlns:a16="http://schemas.microsoft.com/office/drawing/2014/main" id="{2E57CD91-5619-400B-9E3A-C1E865B7D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88800"/>
          <a:ext cx="7597140" cy="5158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1</xdr:row>
      <xdr:rowOff>144780</xdr:rowOff>
    </xdr:from>
    <xdr:to>
      <xdr:col>16</xdr:col>
      <xdr:colOff>586740</xdr:colOff>
      <xdr:row>7</xdr:row>
      <xdr:rowOff>30480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FC2AF5D7-1580-742B-90F9-ADFDB52AFA16}"/>
            </a:ext>
          </a:extLst>
        </xdr:cNvPr>
        <xdr:cNvSpPr txBox="1"/>
      </xdr:nvSpPr>
      <xdr:spPr>
        <a:xfrm>
          <a:off x="7040880" y="327660"/>
          <a:ext cx="3299460" cy="982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Obliczyć całkę oznaczoną od 1 do 2 z f(x) = x^(2/3) dx metodą trapezów z krokiem 0,1.</a:t>
          </a:r>
          <a:r>
            <a:rPr lang="pl-PL" sz="1100" baseline="0"/>
            <a:t> Obliczyć błąd za pomocą wzoru. H = 0,1.</a:t>
          </a:r>
        </a:p>
        <a:p>
          <a:r>
            <a:rPr lang="pl-PL" sz="1100" baseline="0"/>
            <a:t>Ile wynosi ten błąd dla całki oznaczonej od 0 do 1 z f(x) = x^(2/3) dx?</a:t>
          </a:r>
          <a:endParaRPr lang="pl-PL" sz="1100"/>
        </a:p>
      </xdr:txBody>
    </xdr:sp>
    <xdr:clientData/>
  </xdr:twoCellAnchor>
  <xdr:twoCellAnchor>
    <xdr:from>
      <xdr:col>11</xdr:col>
      <xdr:colOff>419100</xdr:colOff>
      <xdr:row>8</xdr:row>
      <xdr:rowOff>38100</xdr:rowOff>
    </xdr:from>
    <xdr:to>
      <xdr:col>16</xdr:col>
      <xdr:colOff>358140</xdr:colOff>
      <xdr:row>14</xdr:row>
      <xdr:rowOff>152400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3FF2E2F6-8643-DFCF-7AC4-771D718E0BCB}"/>
            </a:ext>
          </a:extLst>
        </xdr:cNvPr>
        <xdr:cNvSpPr txBox="1"/>
      </xdr:nvSpPr>
      <xdr:spPr>
        <a:xfrm>
          <a:off x="7124700" y="1501140"/>
          <a:ext cx="2987040" cy="1211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wzór</a:t>
          </a: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= 1/2 * h * (f0 + fn) + h * n-1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i=1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f1</a:t>
          </a:r>
          <a:endParaRPr lang="pl-PL">
            <a:effectLst/>
          </a:endParaRP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|f''(c)| = sup|f''(x)|</a:t>
          </a:r>
          <a:endParaRPr lang="pl-PL">
            <a:effectLst/>
          </a:endParaRP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|et| = 1/12 * ((b-a)^3)/n^2 * f''(c)</a:t>
          </a:r>
          <a:endParaRPr lang="pl-PL">
            <a:effectLst/>
          </a:endParaRP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[a,b]</a:t>
          </a:r>
          <a:endParaRPr lang="pl-PL">
            <a:effectLst/>
          </a:endParaRP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n+1 punktów</a:t>
          </a:r>
          <a:endParaRPr lang="pl-PL">
            <a:effectLst/>
          </a:endParaRPr>
        </a:p>
      </xdr:txBody>
    </xdr:sp>
    <xdr:clientData/>
  </xdr:twoCellAnchor>
  <xdr:twoCellAnchor>
    <xdr:from>
      <xdr:col>10</xdr:col>
      <xdr:colOff>601980</xdr:colOff>
      <xdr:row>17</xdr:row>
      <xdr:rowOff>22860</xdr:rowOff>
    </xdr:from>
    <xdr:to>
      <xdr:col>18</xdr:col>
      <xdr:colOff>99060</xdr:colOff>
      <xdr:row>20</xdr:row>
      <xdr:rowOff>114300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BA84C00B-CB00-CA38-D049-260D9E1EFCCD}"/>
            </a:ext>
          </a:extLst>
        </xdr:cNvPr>
        <xdr:cNvSpPr txBox="1"/>
      </xdr:nvSpPr>
      <xdr:spPr>
        <a:xfrm>
          <a:off x="7223760" y="3131820"/>
          <a:ext cx="437388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uwagi po fakcie</a:t>
          </a: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Błąd mam dobrze wyliczony, o ile dobrze pamiętam. Nie umiałam wyliczyć tej całki 0-1, bo na zerze się wywracało.</a:t>
          </a:r>
          <a:endParaRPr lang="pl-PL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5857-A500-4212-A4CB-6D1B68FE6275}">
  <dimension ref="B1:Q101"/>
  <sheetViews>
    <sheetView tabSelected="1" topLeftCell="B1" workbookViewId="0">
      <selection activeCell="E15" sqref="E15"/>
    </sheetView>
  </sheetViews>
  <sheetFormatPr defaultRowHeight="14.4" x14ac:dyDescent="0.3"/>
  <cols>
    <col min="17" max="17" width="10.109375" bestFit="1" customWidth="1"/>
  </cols>
  <sheetData>
    <row r="1" spans="2:17" x14ac:dyDescent="0.3">
      <c r="B1" t="s">
        <v>1</v>
      </c>
      <c r="Q1" s="6">
        <v>45305</v>
      </c>
    </row>
    <row r="2" spans="2:17" x14ac:dyDescent="0.3">
      <c r="C2" t="s">
        <v>6</v>
      </c>
    </row>
    <row r="3" spans="2:17" x14ac:dyDescent="0.3">
      <c r="B3">
        <v>2.2000000000000002</v>
      </c>
      <c r="F3" t="s">
        <v>2</v>
      </c>
    </row>
    <row r="4" spans="2:17" x14ac:dyDescent="0.3">
      <c r="B4" s="1">
        <f xml:space="preserve"> B3 - (SIN(B3)-LN(B3)) / (COS(B3)-(1/B3))</f>
        <v>2.2192120313676149</v>
      </c>
      <c r="C4">
        <f>B4-B3</f>
        <v>1.9212031367614735E-2</v>
      </c>
      <c r="F4" t="s">
        <v>3</v>
      </c>
    </row>
    <row r="5" spans="2:17" x14ac:dyDescent="0.3">
      <c r="B5" s="1">
        <f t="shared" ref="B5:B29" si="0" xml:space="preserve"> B4 - (SIN(B4)-LN(B4)) / (COS(B4)-(1/B4))</f>
        <v>2.2191071520119214</v>
      </c>
      <c r="C5">
        <f t="shared" ref="C5:C29" si="1">B5-B4</f>
        <v>-1.0487935569347684E-4</v>
      </c>
      <c r="F5" t="s">
        <v>4</v>
      </c>
    </row>
    <row r="6" spans="2:17" x14ac:dyDescent="0.3">
      <c r="B6" s="8">
        <f t="shared" si="0"/>
        <v>2.2191071489137459</v>
      </c>
      <c r="C6">
        <f t="shared" si="1"/>
        <v>-3.0981754939318762E-9</v>
      </c>
      <c r="F6" t="s">
        <v>5</v>
      </c>
    </row>
    <row r="7" spans="2:17" x14ac:dyDescent="0.3">
      <c r="B7" s="1">
        <f t="shared" si="0"/>
        <v>2.2191071489137459</v>
      </c>
      <c r="C7">
        <f t="shared" si="1"/>
        <v>0</v>
      </c>
    </row>
    <row r="8" spans="2:17" x14ac:dyDescent="0.3">
      <c r="B8" s="1">
        <f t="shared" si="0"/>
        <v>2.2191071489137459</v>
      </c>
      <c r="C8">
        <f t="shared" si="1"/>
        <v>0</v>
      </c>
      <c r="F8" t="s">
        <v>7</v>
      </c>
    </row>
    <row r="9" spans="2:17" x14ac:dyDescent="0.3">
      <c r="B9" s="1">
        <f t="shared" si="0"/>
        <v>2.2191071489137459</v>
      </c>
      <c r="C9">
        <f t="shared" si="1"/>
        <v>0</v>
      </c>
      <c r="F9">
        <f xml:space="preserve"> (SIN(B3)-LN(B3) / (COS(B3)-(1/B3)))</f>
        <v>1.5644140988492699</v>
      </c>
    </row>
    <row r="10" spans="2:17" x14ac:dyDescent="0.3">
      <c r="B10" s="1">
        <f t="shared" si="0"/>
        <v>2.2191071489137459</v>
      </c>
      <c r="C10">
        <f t="shared" si="1"/>
        <v>0</v>
      </c>
      <c r="L10">
        <v>0.1</v>
      </c>
      <c r="M10">
        <f>SIN(L10)</f>
        <v>9.9833416646828155E-2</v>
      </c>
      <c r="N10">
        <f>LN(L10)</f>
        <v>-2.3025850929940455</v>
      </c>
      <c r="O10">
        <f>SIN(L10)-LN(L10)</f>
        <v>2.4024185096408734</v>
      </c>
    </row>
    <row r="11" spans="2:17" x14ac:dyDescent="0.3">
      <c r="B11" s="1">
        <f t="shared" si="0"/>
        <v>2.2191071489137459</v>
      </c>
      <c r="C11">
        <f t="shared" si="1"/>
        <v>0</v>
      </c>
      <c r="F11" s="3" t="s">
        <v>31</v>
      </c>
      <c r="L11">
        <v>0.2</v>
      </c>
      <c r="M11">
        <f t="shared" ref="M11:M23" si="2">SIN(L11)</f>
        <v>0.19866933079506122</v>
      </c>
      <c r="N11">
        <f t="shared" ref="N11:N17" si="3">LN(L11)</f>
        <v>-1.6094379124341003</v>
      </c>
      <c r="O11">
        <f t="shared" ref="O11:O17" si="4">SIN(L11)-LN(L11)</f>
        <v>1.8081072432291614</v>
      </c>
    </row>
    <row r="12" spans="2:17" x14ac:dyDescent="0.3">
      <c r="B12" s="1">
        <f t="shared" si="0"/>
        <v>2.2191071489137459</v>
      </c>
      <c r="C12">
        <f t="shared" si="1"/>
        <v>0</v>
      </c>
      <c r="F12" s="3" t="s">
        <v>32</v>
      </c>
      <c r="L12">
        <v>0.3</v>
      </c>
      <c r="M12">
        <f t="shared" si="2"/>
        <v>0.29552020666133955</v>
      </c>
      <c r="N12">
        <f t="shared" si="3"/>
        <v>-1.2039728043259361</v>
      </c>
      <c r="O12">
        <f t="shared" si="4"/>
        <v>1.4994930109872757</v>
      </c>
    </row>
    <row r="13" spans="2:17" x14ac:dyDescent="0.3">
      <c r="B13" s="1">
        <f t="shared" si="0"/>
        <v>2.2191071489137459</v>
      </c>
      <c r="C13" s="2">
        <f t="shared" si="1"/>
        <v>0</v>
      </c>
      <c r="L13">
        <v>0.4</v>
      </c>
      <c r="M13">
        <f t="shared" si="2"/>
        <v>0.38941834230865052</v>
      </c>
      <c r="N13">
        <f t="shared" si="3"/>
        <v>-0.916290731874155</v>
      </c>
      <c r="O13">
        <f t="shared" si="4"/>
        <v>1.3057090741828055</v>
      </c>
    </row>
    <row r="14" spans="2:17" x14ac:dyDescent="0.3">
      <c r="B14" s="1">
        <f t="shared" si="0"/>
        <v>2.2191071489137459</v>
      </c>
      <c r="C14">
        <f t="shared" si="1"/>
        <v>0</v>
      </c>
      <c r="E14" t="s">
        <v>33</v>
      </c>
      <c r="L14">
        <v>0.5</v>
      </c>
      <c r="M14">
        <f t="shared" si="2"/>
        <v>0.47942553860420301</v>
      </c>
      <c r="N14">
        <f t="shared" si="3"/>
        <v>-0.69314718055994529</v>
      </c>
      <c r="O14">
        <f t="shared" si="4"/>
        <v>1.1725727191641484</v>
      </c>
    </row>
    <row r="15" spans="2:17" x14ac:dyDescent="0.3">
      <c r="B15" s="1">
        <f t="shared" si="0"/>
        <v>2.2191071489137459</v>
      </c>
      <c r="C15">
        <f t="shared" si="1"/>
        <v>0</v>
      </c>
      <c r="L15">
        <v>0.6</v>
      </c>
      <c r="M15">
        <f t="shared" si="2"/>
        <v>0.56464247339503537</v>
      </c>
      <c r="N15">
        <f t="shared" si="3"/>
        <v>-0.51082562376599072</v>
      </c>
      <c r="O15">
        <f t="shared" si="4"/>
        <v>1.0754680971610262</v>
      </c>
    </row>
    <row r="16" spans="2:17" x14ac:dyDescent="0.3">
      <c r="B16" s="1">
        <f t="shared" si="0"/>
        <v>2.2191071489137459</v>
      </c>
      <c r="C16">
        <f t="shared" si="1"/>
        <v>0</v>
      </c>
      <c r="L16">
        <v>0.7</v>
      </c>
      <c r="M16">
        <f t="shared" si="2"/>
        <v>0.64421768723769102</v>
      </c>
      <c r="N16">
        <f t="shared" si="3"/>
        <v>-0.35667494393873245</v>
      </c>
      <c r="O16">
        <f t="shared" si="4"/>
        <v>1.0008926311764235</v>
      </c>
    </row>
    <row r="17" spans="2:15" x14ac:dyDescent="0.3">
      <c r="B17" s="1">
        <f t="shared" si="0"/>
        <v>2.2191071489137459</v>
      </c>
      <c r="C17">
        <f t="shared" si="1"/>
        <v>0</v>
      </c>
      <c r="L17">
        <v>0.8</v>
      </c>
      <c r="M17">
        <f t="shared" si="2"/>
        <v>0.71735609089952279</v>
      </c>
      <c r="N17">
        <f t="shared" si="3"/>
        <v>-0.22314355131420971</v>
      </c>
      <c r="O17">
        <f t="shared" si="4"/>
        <v>0.9404996422137325</v>
      </c>
    </row>
    <row r="18" spans="2:15" x14ac:dyDescent="0.3">
      <c r="B18" s="1">
        <f t="shared" si="0"/>
        <v>2.2191071489137459</v>
      </c>
      <c r="C18">
        <f t="shared" si="1"/>
        <v>0</v>
      </c>
      <c r="L18">
        <v>0.9</v>
      </c>
      <c r="M18">
        <f>SIN(L18)</f>
        <v>0.78332690962748341</v>
      </c>
      <c r="N18">
        <f>LN(L18)</f>
        <v>-0.10536051565782628</v>
      </c>
      <c r="O18">
        <f>SIN(L18)-LN(L18)</f>
        <v>0.88868742528530964</v>
      </c>
    </row>
    <row r="19" spans="2:15" x14ac:dyDescent="0.3">
      <c r="B19" s="1">
        <f t="shared" si="0"/>
        <v>2.2191071489137459</v>
      </c>
      <c r="C19">
        <f t="shared" si="1"/>
        <v>0</v>
      </c>
      <c r="L19">
        <v>1</v>
      </c>
      <c r="M19">
        <f t="shared" si="2"/>
        <v>0.8414709848078965</v>
      </c>
      <c r="N19">
        <f t="shared" ref="N19:N23" si="5">LN(L19)</f>
        <v>0</v>
      </c>
      <c r="O19">
        <f t="shared" ref="O19:O23" si="6">SIN(L19)-LN(L19)</f>
        <v>0.8414709848078965</v>
      </c>
    </row>
    <row r="20" spans="2:15" x14ac:dyDescent="0.3">
      <c r="B20" s="1">
        <f t="shared" si="0"/>
        <v>2.2191071489137459</v>
      </c>
      <c r="C20">
        <f t="shared" si="1"/>
        <v>0</v>
      </c>
      <c r="L20">
        <v>1.1000000000000001</v>
      </c>
      <c r="M20">
        <f t="shared" si="2"/>
        <v>0.89120736006143542</v>
      </c>
      <c r="N20">
        <f t="shared" si="5"/>
        <v>9.5310179804324935E-2</v>
      </c>
      <c r="O20">
        <f t="shared" si="6"/>
        <v>0.79589718025711043</v>
      </c>
    </row>
    <row r="21" spans="2:15" x14ac:dyDescent="0.3">
      <c r="B21" s="1">
        <f t="shared" si="0"/>
        <v>2.2191071489137459</v>
      </c>
      <c r="C21">
        <f t="shared" si="1"/>
        <v>0</v>
      </c>
      <c r="L21">
        <v>1.2</v>
      </c>
      <c r="M21">
        <f t="shared" si="2"/>
        <v>0.93203908596722629</v>
      </c>
      <c r="N21">
        <f t="shared" si="5"/>
        <v>0.18232155679395459</v>
      </c>
      <c r="O21">
        <f t="shared" si="6"/>
        <v>0.74971752917327172</v>
      </c>
    </row>
    <row r="22" spans="2:15" x14ac:dyDescent="0.3">
      <c r="B22" s="1">
        <f t="shared" si="0"/>
        <v>2.2191071489137459</v>
      </c>
      <c r="C22">
        <f t="shared" si="1"/>
        <v>0</v>
      </c>
      <c r="H22" t="s">
        <v>0</v>
      </c>
      <c r="L22">
        <v>1.3</v>
      </c>
      <c r="M22">
        <f t="shared" si="2"/>
        <v>0.96355818541719296</v>
      </c>
      <c r="N22">
        <f t="shared" si="5"/>
        <v>0.26236426446749106</v>
      </c>
      <c r="O22">
        <f t="shared" si="6"/>
        <v>0.7011939209497019</v>
      </c>
    </row>
    <row r="23" spans="2:15" x14ac:dyDescent="0.3">
      <c r="B23" s="1">
        <f t="shared" si="0"/>
        <v>2.2191071489137459</v>
      </c>
      <c r="C23">
        <f t="shared" si="1"/>
        <v>0</v>
      </c>
      <c r="L23">
        <v>1.4</v>
      </c>
      <c r="M23">
        <f t="shared" si="2"/>
        <v>0.98544972998846014</v>
      </c>
      <c r="N23">
        <f t="shared" si="5"/>
        <v>0.33647223662121289</v>
      </c>
      <c r="O23">
        <f t="shared" si="6"/>
        <v>0.64897749336724719</v>
      </c>
    </row>
    <row r="24" spans="2:15" x14ac:dyDescent="0.3">
      <c r="B24" s="1">
        <f t="shared" si="0"/>
        <v>2.2191071489137459</v>
      </c>
      <c r="C24">
        <f t="shared" si="1"/>
        <v>0</v>
      </c>
      <c r="L24">
        <v>1.5</v>
      </c>
      <c r="M24">
        <f>SIN(L24)</f>
        <v>0.99749498660405445</v>
      </c>
      <c r="N24">
        <f>LN(L24)</f>
        <v>0.40546510810816438</v>
      </c>
      <c r="O24">
        <f>SIN(L24)-LN(L24)</f>
        <v>0.59202987849589006</v>
      </c>
    </row>
    <row r="25" spans="2:15" x14ac:dyDescent="0.3">
      <c r="B25" s="1">
        <f t="shared" si="0"/>
        <v>2.2191071489137459</v>
      </c>
      <c r="C25">
        <f t="shared" si="1"/>
        <v>0</v>
      </c>
      <c r="L25">
        <v>1.6</v>
      </c>
      <c r="M25">
        <f t="shared" ref="M25:M88" si="7">SIN(L25)</f>
        <v>0.99957360304150511</v>
      </c>
      <c r="N25">
        <f t="shared" ref="N25:N88" si="8">LN(L25)</f>
        <v>0.47000362924573563</v>
      </c>
      <c r="O25">
        <f t="shared" ref="O25:O88" si="9">SIN(L25)-LN(L25)</f>
        <v>0.52956997379576953</v>
      </c>
    </row>
    <row r="26" spans="2:15" x14ac:dyDescent="0.3">
      <c r="B26" s="1">
        <f t="shared" si="0"/>
        <v>2.2191071489137459</v>
      </c>
      <c r="C26">
        <f t="shared" si="1"/>
        <v>0</v>
      </c>
      <c r="L26">
        <v>1.7</v>
      </c>
      <c r="M26">
        <f t="shared" si="7"/>
        <v>0.99166481045246857</v>
      </c>
      <c r="N26">
        <f t="shared" si="8"/>
        <v>0.53062825106217038</v>
      </c>
      <c r="O26">
        <f t="shared" si="9"/>
        <v>0.4610365593902982</v>
      </c>
    </row>
    <row r="27" spans="2:15" x14ac:dyDescent="0.3">
      <c r="B27" s="1">
        <f t="shared" si="0"/>
        <v>2.2191071489137459</v>
      </c>
      <c r="C27">
        <f t="shared" si="1"/>
        <v>0</v>
      </c>
      <c r="L27">
        <v>1.8</v>
      </c>
      <c r="M27">
        <f t="shared" si="7"/>
        <v>0.97384763087819515</v>
      </c>
      <c r="N27">
        <f t="shared" si="8"/>
        <v>0.58778666490211906</v>
      </c>
      <c r="O27">
        <f t="shared" si="9"/>
        <v>0.38606096597607609</v>
      </c>
    </row>
    <row r="28" spans="2:15" x14ac:dyDescent="0.3">
      <c r="B28" s="1">
        <f t="shared" si="0"/>
        <v>2.2191071489137459</v>
      </c>
      <c r="C28">
        <f t="shared" si="1"/>
        <v>0</v>
      </c>
      <c r="L28">
        <v>1.9</v>
      </c>
      <c r="M28">
        <f t="shared" si="7"/>
        <v>0.94630008768741447</v>
      </c>
      <c r="N28">
        <f t="shared" si="8"/>
        <v>0.64185388617239469</v>
      </c>
      <c r="O28">
        <f t="shared" si="9"/>
        <v>0.30444620151501978</v>
      </c>
    </row>
    <row r="29" spans="2:15" x14ac:dyDescent="0.3">
      <c r="B29" s="1">
        <f t="shared" si="0"/>
        <v>2.2191071489137459</v>
      </c>
      <c r="C29">
        <f t="shared" si="1"/>
        <v>0</v>
      </c>
      <c r="L29">
        <v>2</v>
      </c>
      <c r="M29">
        <f t="shared" si="7"/>
        <v>0.90929742682568171</v>
      </c>
      <c r="N29">
        <f t="shared" si="8"/>
        <v>0.69314718055994529</v>
      </c>
      <c r="O29">
        <f t="shared" si="9"/>
        <v>0.21615024626573642</v>
      </c>
    </row>
    <row r="30" spans="2:15" x14ac:dyDescent="0.3">
      <c r="L30">
        <v>2.1</v>
      </c>
      <c r="M30">
        <f t="shared" si="7"/>
        <v>0.86320936664887371</v>
      </c>
      <c r="N30">
        <f t="shared" si="8"/>
        <v>0.74193734472937733</v>
      </c>
      <c r="O30">
        <f t="shared" si="9"/>
        <v>0.12127202191949638</v>
      </c>
    </row>
    <row r="31" spans="2:15" x14ac:dyDescent="0.3">
      <c r="L31">
        <v>2.2000000000000002</v>
      </c>
      <c r="M31">
        <f t="shared" si="7"/>
        <v>0.80849640381959009</v>
      </c>
      <c r="N31">
        <f t="shared" si="8"/>
        <v>0.78845736036427028</v>
      </c>
      <c r="O31">
        <f t="shared" si="9"/>
        <v>2.0039043455319816E-2</v>
      </c>
    </row>
    <row r="32" spans="2:15" x14ac:dyDescent="0.3">
      <c r="L32">
        <v>2.2999999999999998</v>
      </c>
      <c r="M32">
        <f t="shared" si="7"/>
        <v>0.74570521217672026</v>
      </c>
      <c r="N32">
        <f t="shared" si="8"/>
        <v>0.83290912293510388</v>
      </c>
      <c r="O32">
        <f t="shared" si="9"/>
        <v>-8.7203910758383629E-2</v>
      </c>
    </row>
    <row r="33" spans="12:15" x14ac:dyDescent="0.3">
      <c r="L33">
        <v>2.4</v>
      </c>
      <c r="M33">
        <f t="shared" si="7"/>
        <v>0.67546318055115095</v>
      </c>
      <c r="N33">
        <f t="shared" si="8"/>
        <v>0.87546873735389985</v>
      </c>
      <c r="O33">
        <f t="shared" si="9"/>
        <v>-0.2000055568027489</v>
      </c>
    </row>
    <row r="34" spans="12:15" x14ac:dyDescent="0.3">
      <c r="L34">
        <v>2.5</v>
      </c>
      <c r="M34">
        <f t="shared" si="7"/>
        <v>0.59847214410395655</v>
      </c>
      <c r="N34">
        <f t="shared" si="8"/>
        <v>0.91629073187415511</v>
      </c>
      <c r="O34">
        <f t="shared" si="9"/>
        <v>-0.31781858777019856</v>
      </c>
    </row>
    <row r="35" spans="12:15" x14ac:dyDescent="0.3">
      <c r="L35">
        <v>2.6</v>
      </c>
      <c r="M35">
        <f t="shared" si="7"/>
        <v>0.51550137182146416</v>
      </c>
      <c r="N35">
        <f t="shared" si="8"/>
        <v>0.95551144502743635</v>
      </c>
      <c r="O35">
        <f t="shared" si="9"/>
        <v>-0.44001007320597219</v>
      </c>
    </row>
    <row r="36" spans="12:15" x14ac:dyDescent="0.3">
      <c r="L36">
        <v>2.7</v>
      </c>
      <c r="M36">
        <f t="shared" si="7"/>
        <v>0.42737988023382978</v>
      </c>
      <c r="N36">
        <f t="shared" si="8"/>
        <v>0.99325177301028345</v>
      </c>
      <c r="O36">
        <f t="shared" si="9"/>
        <v>-0.56587189277645367</v>
      </c>
    </row>
    <row r="37" spans="12:15" x14ac:dyDescent="0.3">
      <c r="L37">
        <v>2.8</v>
      </c>
      <c r="M37">
        <f t="shared" si="7"/>
        <v>0.33498815015590511</v>
      </c>
      <c r="N37">
        <f t="shared" si="8"/>
        <v>1.0296194171811581</v>
      </c>
      <c r="O37">
        <f t="shared" si="9"/>
        <v>-0.69463126702525302</v>
      </c>
    </row>
    <row r="38" spans="12:15" x14ac:dyDescent="0.3">
      <c r="L38">
        <v>2.9</v>
      </c>
      <c r="M38">
        <f t="shared" si="7"/>
        <v>0.23924932921398243</v>
      </c>
      <c r="N38">
        <f t="shared" si="8"/>
        <v>1.0647107369924282</v>
      </c>
      <c r="O38">
        <f t="shared" si="9"/>
        <v>-0.82546140777844579</v>
      </c>
    </row>
    <row r="39" spans="12:15" x14ac:dyDescent="0.3">
      <c r="L39">
        <v>3</v>
      </c>
      <c r="M39">
        <f t="shared" si="7"/>
        <v>0.14112000805986721</v>
      </c>
      <c r="N39">
        <f t="shared" si="8"/>
        <v>1.0986122886681098</v>
      </c>
      <c r="O39">
        <f t="shared" si="9"/>
        <v>-0.95749228060824254</v>
      </c>
    </row>
    <row r="40" spans="12:15" x14ac:dyDescent="0.3">
      <c r="L40">
        <v>3.1</v>
      </c>
      <c r="M40">
        <f t="shared" si="7"/>
        <v>4.1580662433290491E-2</v>
      </c>
      <c r="N40">
        <f t="shared" si="8"/>
        <v>1.1314021114911006</v>
      </c>
      <c r="O40">
        <f t="shared" si="9"/>
        <v>-1.0898214490578102</v>
      </c>
    </row>
    <row r="41" spans="12:15" x14ac:dyDescent="0.3">
      <c r="L41">
        <v>3.2</v>
      </c>
      <c r="M41">
        <f t="shared" si="7"/>
        <v>-5.8374143427580086E-2</v>
      </c>
      <c r="N41">
        <f t="shared" si="8"/>
        <v>1.1631508098056809</v>
      </c>
      <c r="O41">
        <f t="shared" si="9"/>
        <v>-1.221524953233261</v>
      </c>
    </row>
    <row r="42" spans="12:15" x14ac:dyDescent="0.3">
      <c r="L42">
        <v>3.3</v>
      </c>
      <c r="M42">
        <f t="shared" si="7"/>
        <v>-0.15774569414324821</v>
      </c>
      <c r="N42">
        <f t="shared" si="8"/>
        <v>1.1939224684724346</v>
      </c>
      <c r="O42">
        <f t="shared" si="9"/>
        <v>-1.3516681626156828</v>
      </c>
    </row>
    <row r="43" spans="12:15" x14ac:dyDescent="0.3">
      <c r="L43">
        <v>3.4</v>
      </c>
      <c r="M43">
        <f t="shared" si="7"/>
        <v>-0.25554110202683122</v>
      </c>
      <c r="N43">
        <f t="shared" si="8"/>
        <v>1.2237754316221157</v>
      </c>
      <c r="O43">
        <f t="shared" si="9"/>
        <v>-1.4793165336489469</v>
      </c>
    </row>
    <row r="44" spans="12:15" x14ac:dyDescent="0.3">
      <c r="L44">
        <v>3.5</v>
      </c>
      <c r="M44">
        <f t="shared" si="7"/>
        <v>-0.35078322768961984</v>
      </c>
      <c r="N44">
        <f t="shared" si="8"/>
        <v>1.2527629684953681</v>
      </c>
      <c r="O44">
        <f t="shared" si="9"/>
        <v>-1.6035461961849879</v>
      </c>
    </row>
    <row r="45" spans="12:15" x14ac:dyDescent="0.3">
      <c r="L45">
        <v>3.6</v>
      </c>
      <c r="M45">
        <f t="shared" si="7"/>
        <v>-0.44252044329485246</v>
      </c>
      <c r="N45">
        <f t="shared" si="8"/>
        <v>1.2809338454620642</v>
      </c>
      <c r="O45">
        <f t="shared" si="9"/>
        <v>-1.7234542887569166</v>
      </c>
    </row>
    <row r="46" spans="12:15" x14ac:dyDescent="0.3">
      <c r="L46">
        <v>3.7</v>
      </c>
      <c r="M46">
        <f t="shared" si="7"/>
        <v>-0.5298361409084934</v>
      </c>
      <c r="N46">
        <f t="shared" si="8"/>
        <v>1.3083328196501789</v>
      </c>
      <c r="O46">
        <f t="shared" si="9"/>
        <v>-1.8381689605586722</v>
      </c>
    </row>
    <row r="47" spans="12:15" x14ac:dyDescent="0.3">
      <c r="L47">
        <v>3.8</v>
      </c>
      <c r="M47">
        <f t="shared" si="7"/>
        <v>-0.61185789094271892</v>
      </c>
      <c r="N47">
        <f t="shared" si="8"/>
        <v>1.33500106673234</v>
      </c>
      <c r="O47">
        <f t="shared" si="9"/>
        <v>-1.946858957675059</v>
      </c>
    </row>
    <row r="48" spans="12:15" x14ac:dyDescent="0.3">
      <c r="L48">
        <v>3.9</v>
      </c>
      <c r="M48">
        <f t="shared" si="7"/>
        <v>-0.68776615918397377</v>
      </c>
      <c r="N48">
        <f t="shared" si="8"/>
        <v>1.3609765531356006</v>
      </c>
      <c r="O48">
        <f t="shared" si="9"/>
        <v>-2.0487427123195743</v>
      </c>
    </row>
    <row r="49" spans="12:15" x14ac:dyDescent="0.3">
      <c r="L49">
        <v>4</v>
      </c>
      <c r="M49">
        <f t="shared" si="7"/>
        <v>-0.7568024953079282</v>
      </c>
      <c r="N49">
        <f t="shared" si="8"/>
        <v>1.3862943611198906</v>
      </c>
      <c r="O49">
        <f t="shared" si="9"/>
        <v>-2.1430968564278188</v>
      </c>
    </row>
    <row r="50" spans="12:15" x14ac:dyDescent="0.3">
      <c r="L50">
        <v>4.0999999999999996</v>
      </c>
      <c r="M50">
        <f t="shared" si="7"/>
        <v>-0.81827711106441026</v>
      </c>
      <c r="N50">
        <f t="shared" si="8"/>
        <v>1.410986973710262</v>
      </c>
      <c r="O50">
        <f t="shared" si="9"/>
        <v>-2.2292640847746723</v>
      </c>
    </row>
    <row r="51" spans="12:15" x14ac:dyDescent="0.3">
      <c r="L51">
        <v>4.2</v>
      </c>
      <c r="M51">
        <f t="shared" si="7"/>
        <v>-0.87157577241358819</v>
      </c>
      <c r="N51">
        <f t="shared" si="8"/>
        <v>1.4350845252893227</v>
      </c>
      <c r="O51">
        <f t="shared" si="9"/>
        <v>-2.3066602977029111</v>
      </c>
    </row>
    <row r="52" spans="12:15" x14ac:dyDescent="0.3">
      <c r="L52">
        <v>4.3</v>
      </c>
      <c r="M52">
        <f t="shared" si="7"/>
        <v>-0.9161659367494549</v>
      </c>
      <c r="N52">
        <f t="shared" si="8"/>
        <v>1.4586150226995167</v>
      </c>
      <c r="O52">
        <f t="shared" si="9"/>
        <v>-2.3747809594489717</v>
      </c>
    </row>
    <row r="53" spans="12:15" x14ac:dyDescent="0.3">
      <c r="L53">
        <v>4.4000000000000004</v>
      </c>
      <c r="M53">
        <f t="shared" si="7"/>
        <v>-0.95160207388951601</v>
      </c>
      <c r="N53">
        <f t="shared" si="8"/>
        <v>1.4816045409242156</v>
      </c>
      <c r="O53">
        <f t="shared" si="9"/>
        <v>-2.4332066148137317</v>
      </c>
    </row>
    <row r="54" spans="12:15" x14ac:dyDescent="0.3">
      <c r="L54">
        <v>4.5</v>
      </c>
      <c r="M54">
        <f t="shared" si="7"/>
        <v>-0.97753011766509701</v>
      </c>
      <c r="N54">
        <f t="shared" si="8"/>
        <v>1.5040773967762742</v>
      </c>
      <c r="O54">
        <f t="shared" si="9"/>
        <v>-2.4816075144413712</v>
      </c>
    </row>
    <row r="55" spans="12:15" x14ac:dyDescent="0.3">
      <c r="L55">
        <v>4.5999999999999996</v>
      </c>
      <c r="M55">
        <f t="shared" si="7"/>
        <v>-0.99369100363346441</v>
      </c>
      <c r="N55">
        <f t="shared" si="8"/>
        <v>1.5260563034950492</v>
      </c>
      <c r="O55">
        <f t="shared" si="9"/>
        <v>-2.5197473071285135</v>
      </c>
    </row>
    <row r="56" spans="12:15" x14ac:dyDescent="0.3">
      <c r="L56">
        <v>4.7</v>
      </c>
      <c r="M56">
        <f t="shared" si="7"/>
        <v>-0.99992325756410083</v>
      </c>
      <c r="N56">
        <f t="shared" si="8"/>
        <v>1.547562508716013</v>
      </c>
      <c r="O56">
        <f t="shared" si="9"/>
        <v>-2.547485766280114</v>
      </c>
    </row>
    <row r="57" spans="12:15" x14ac:dyDescent="0.3">
      <c r="L57">
        <v>4.8</v>
      </c>
      <c r="M57">
        <f t="shared" si="7"/>
        <v>-0.99616460883584068</v>
      </c>
      <c r="N57">
        <f t="shared" si="8"/>
        <v>1.5686159179138452</v>
      </c>
      <c r="O57">
        <f t="shared" si="9"/>
        <v>-2.5647805267496859</v>
      </c>
    </row>
    <row r="58" spans="12:15" x14ac:dyDescent="0.3">
      <c r="L58">
        <v>4.9000000000000004</v>
      </c>
      <c r="M58">
        <f t="shared" si="7"/>
        <v>-0.98245261262433248</v>
      </c>
      <c r="N58">
        <f t="shared" si="8"/>
        <v>1.589235205116581</v>
      </c>
      <c r="O58">
        <f t="shared" si="9"/>
        <v>-2.5716878177409135</v>
      </c>
    </row>
    <row r="59" spans="12:15" x14ac:dyDescent="0.3">
      <c r="L59">
        <v>5</v>
      </c>
      <c r="M59">
        <f t="shared" si="7"/>
        <v>-0.95892427466313845</v>
      </c>
      <c r="N59">
        <f t="shared" si="8"/>
        <v>1.6094379124341003</v>
      </c>
      <c r="O59">
        <f t="shared" si="9"/>
        <v>-2.5683621870972386</v>
      </c>
    </row>
    <row r="60" spans="12:15" x14ac:dyDescent="0.3">
      <c r="L60">
        <v>5.0999999999999996</v>
      </c>
      <c r="M60">
        <f t="shared" si="7"/>
        <v>-0.92581468232773245</v>
      </c>
      <c r="N60">
        <f t="shared" si="8"/>
        <v>1.62924053973028</v>
      </c>
      <c r="O60">
        <f t="shared" si="9"/>
        <v>-2.5550552220580123</v>
      </c>
    </row>
    <row r="61" spans="12:15" x14ac:dyDescent="0.3">
      <c r="L61">
        <v>5.2</v>
      </c>
      <c r="M61">
        <f t="shared" si="7"/>
        <v>-0.88345465572015314</v>
      </c>
      <c r="N61">
        <f t="shared" si="8"/>
        <v>1.6486586255873816</v>
      </c>
      <c r="O61">
        <f t="shared" si="9"/>
        <v>-2.5321132813075349</v>
      </c>
    </row>
    <row r="62" spans="12:15" x14ac:dyDescent="0.3">
      <c r="L62">
        <v>5.3</v>
      </c>
      <c r="M62">
        <f t="shared" si="7"/>
        <v>-0.83226744222390125</v>
      </c>
      <c r="N62">
        <f t="shared" si="8"/>
        <v>1.6677068205580761</v>
      </c>
      <c r="O62">
        <f t="shared" si="9"/>
        <v>-2.4999742627819774</v>
      </c>
    </row>
    <row r="63" spans="12:15" x14ac:dyDescent="0.3">
      <c r="L63">
        <v>5.4</v>
      </c>
      <c r="M63">
        <f t="shared" si="7"/>
        <v>-0.77276448755598715</v>
      </c>
      <c r="N63">
        <f t="shared" si="8"/>
        <v>1.6863989535702288</v>
      </c>
      <c r="O63">
        <f t="shared" si="9"/>
        <v>-2.4591634411262158</v>
      </c>
    </row>
    <row r="64" spans="12:15" x14ac:dyDescent="0.3">
      <c r="L64">
        <v>5.5</v>
      </c>
      <c r="M64">
        <f t="shared" si="7"/>
        <v>-0.70554032557039192</v>
      </c>
      <c r="N64">
        <f t="shared" si="8"/>
        <v>1.7047480922384253</v>
      </c>
      <c r="O64">
        <f t="shared" si="9"/>
        <v>-2.4102884178088173</v>
      </c>
    </row>
    <row r="65" spans="12:15" x14ac:dyDescent="0.3">
      <c r="L65">
        <v>5.6</v>
      </c>
      <c r="M65">
        <f t="shared" si="7"/>
        <v>-0.63126663787232162</v>
      </c>
      <c r="N65">
        <f t="shared" si="8"/>
        <v>1.7227665977411035</v>
      </c>
      <c r="O65">
        <f t="shared" si="9"/>
        <v>-2.354033235613425</v>
      </c>
    </row>
    <row r="66" spans="12:15" x14ac:dyDescent="0.3">
      <c r="L66">
        <v>5.7</v>
      </c>
      <c r="M66">
        <f t="shared" si="7"/>
        <v>-0.55068554259763758</v>
      </c>
      <c r="N66">
        <f t="shared" si="8"/>
        <v>1.7404661748405046</v>
      </c>
      <c r="O66">
        <f t="shared" si="9"/>
        <v>-2.2911517174381419</v>
      </c>
    </row>
    <row r="67" spans="12:15" x14ac:dyDescent="0.3">
      <c r="L67">
        <v>5.8</v>
      </c>
      <c r="M67">
        <f t="shared" si="7"/>
        <v>-0.46460217941375737</v>
      </c>
      <c r="N67">
        <f t="shared" si="8"/>
        <v>1.7578579175523736</v>
      </c>
      <c r="O67">
        <f t="shared" si="9"/>
        <v>-2.222460096966131</v>
      </c>
    </row>
    <row r="68" spans="12:15" x14ac:dyDescent="0.3">
      <c r="L68">
        <v>5.9</v>
      </c>
      <c r="M68">
        <f t="shared" si="7"/>
        <v>-0.37387666483023602</v>
      </c>
      <c r="N68">
        <f t="shared" si="8"/>
        <v>1.7749523509116738</v>
      </c>
      <c r="O68">
        <f t="shared" si="9"/>
        <v>-2.1488290157419097</v>
      </c>
    </row>
    <row r="69" spans="12:15" x14ac:dyDescent="0.3">
      <c r="L69">
        <v>6</v>
      </c>
      <c r="M69">
        <f t="shared" si="7"/>
        <v>-0.27941549819892586</v>
      </c>
      <c r="N69">
        <f t="shared" si="8"/>
        <v>1.791759469228055</v>
      </c>
      <c r="O69">
        <f t="shared" si="9"/>
        <v>-2.0711749674269808</v>
      </c>
    </row>
    <row r="70" spans="12:15" x14ac:dyDescent="0.3">
      <c r="L70">
        <v>6.1</v>
      </c>
      <c r="M70">
        <f t="shared" si="7"/>
        <v>-0.18216250427209588</v>
      </c>
      <c r="N70">
        <f t="shared" si="8"/>
        <v>1.8082887711792655</v>
      </c>
      <c r="O70">
        <f t="shared" si="9"/>
        <v>-1.9904512754513612</v>
      </c>
    </row>
    <row r="71" spans="12:15" x14ac:dyDescent="0.3">
      <c r="L71">
        <v>6.2</v>
      </c>
      <c r="M71">
        <f t="shared" si="7"/>
        <v>-8.3089402817496397E-2</v>
      </c>
      <c r="N71">
        <f t="shared" si="8"/>
        <v>1.824549292051046</v>
      </c>
      <c r="O71">
        <f t="shared" si="9"/>
        <v>-1.9076386948685424</v>
      </c>
    </row>
    <row r="72" spans="12:15" x14ac:dyDescent="0.3">
      <c r="L72">
        <v>6.3</v>
      </c>
      <c r="M72">
        <f t="shared" si="7"/>
        <v>1.6813900484349713E-2</v>
      </c>
      <c r="N72">
        <f t="shared" si="8"/>
        <v>1.8405496333974869</v>
      </c>
      <c r="O72">
        <f t="shared" si="9"/>
        <v>-1.8237357329131372</v>
      </c>
    </row>
    <row r="73" spans="12:15" x14ac:dyDescent="0.3">
      <c r="L73">
        <v>6.4</v>
      </c>
      <c r="M73">
        <f t="shared" si="7"/>
        <v>0.11654920485049364</v>
      </c>
      <c r="N73">
        <f t="shared" si="8"/>
        <v>1.8562979903656263</v>
      </c>
      <c r="O73">
        <f t="shared" si="9"/>
        <v>-1.7397487855151326</v>
      </c>
    </row>
    <row r="74" spans="12:15" x14ac:dyDescent="0.3">
      <c r="L74">
        <v>6.5</v>
      </c>
      <c r="M74">
        <f t="shared" si="7"/>
        <v>0.21511998808781552</v>
      </c>
      <c r="N74">
        <f t="shared" si="8"/>
        <v>1.8718021769015913</v>
      </c>
      <c r="O74">
        <f t="shared" si="9"/>
        <v>-1.6566821888137757</v>
      </c>
    </row>
    <row r="75" spans="12:15" x14ac:dyDescent="0.3">
      <c r="L75">
        <v>6.6</v>
      </c>
      <c r="M75">
        <f t="shared" si="7"/>
        <v>0.31154136351337786</v>
      </c>
      <c r="N75">
        <f t="shared" si="8"/>
        <v>1.8870696490323797</v>
      </c>
      <c r="O75">
        <f t="shared" si="9"/>
        <v>-1.5755282855190018</v>
      </c>
    </row>
    <row r="76" spans="12:15" x14ac:dyDescent="0.3">
      <c r="L76">
        <v>6.7</v>
      </c>
      <c r="M76">
        <f t="shared" si="7"/>
        <v>0.4048499206165983</v>
      </c>
      <c r="N76">
        <f t="shared" si="8"/>
        <v>1.9021075263969205</v>
      </c>
      <c r="O76">
        <f t="shared" si="9"/>
        <v>-1.4972576057803222</v>
      </c>
    </row>
    <row r="77" spans="12:15" x14ac:dyDescent="0.3">
      <c r="L77">
        <v>6.8</v>
      </c>
      <c r="M77">
        <f t="shared" si="7"/>
        <v>0.49411335113860816</v>
      </c>
      <c r="N77">
        <f t="shared" si="8"/>
        <v>1.9169226121820611</v>
      </c>
      <c r="O77">
        <f t="shared" si="9"/>
        <v>-1.4228092610434528</v>
      </c>
    </row>
    <row r="78" spans="12:15" x14ac:dyDescent="0.3">
      <c r="L78">
        <v>6.9</v>
      </c>
      <c r="M78">
        <f t="shared" si="7"/>
        <v>0.57843976438820011</v>
      </c>
      <c r="N78">
        <f t="shared" si="8"/>
        <v>1.9315214116032138</v>
      </c>
      <c r="O78">
        <f t="shared" si="9"/>
        <v>-1.3530816472150136</v>
      </c>
    </row>
    <row r="79" spans="12:15" x14ac:dyDescent="0.3">
      <c r="L79">
        <v>7</v>
      </c>
      <c r="M79">
        <f t="shared" si="7"/>
        <v>0.65698659871878906</v>
      </c>
      <c r="N79">
        <f t="shared" si="8"/>
        <v>1.9459101490553132</v>
      </c>
      <c r="O79">
        <f t="shared" si="9"/>
        <v>-1.2889235503365242</v>
      </c>
    </row>
    <row r="80" spans="12:15" x14ac:dyDescent="0.3">
      <c r="L80">
        <v>7.1</v>
      </c>
      <c r="M80">
        <f t="shared" si="7"/>
        <v>0.72896904012587593</v>
      </c>
      <c r="N80">
        <f t="shared" si="8"/>
        <v>1.9600947840472698</v>
      </c>
      <c r="O80">
        <f t="shared" si="9"/>
        <v>-1.2311257439213938</v>
      </c>
    </row>
    <row r="81" spans="12:15" x14ac:dyDescent="0.3">
      <c r="L81">
        <v>7.2</v>
      </c>
      <c r="M81">
        <f t="shared" si="7"/>
        <v>0.79366786384915311</v>
      </c>
      <c r="N81">
        <f t="shared" si="8"/>
        <v>1.9740810260220096</v>
      </c>
      <c r="O81">
        <f t="shared" si="9"/>
        <v>-1.1804131621728566</v>
      </c>
    </row>
    <row r="82" spans="12:15" x14ac:dyDescent="0.3">
      <c r="L82">
        <v>7.3</v>
      </c>
      <c r="M82">
        <f t="shared" si="7"/>
        <v>0.8504366206285644</v>
      </c>
      <c r="N82">
        <f t="shared" si="8"/>
        <v>1.9878743481543455</v>
      </c>
      <c r="O82">
        <f t="shared" si="9"/>
        <v>-1.1374377275257812</v>
      </c>
    </row>
    <row r="83" spans="12:15" x14ac:dyDescent="0.3">
      <c r="L83">
        <v>7.4</v>
      </c>
      <c r="M83">
        <f t="shared" si="7"/>
        <v>0.89870809581162692</v>
      </c>
      <c r="N83">
        <f t="shared" si="8"/>
        <v>2.0014800002101243</v>
      </c>
      <c r="O83">
        <f t="shared" si="9"/>
        <v>-1.1027719043984974</v>
      </c>
    </row>
    <row r="84" spans="12:15" x14ac:dyDescent="0.3">
      <c r="L84">
        <v>7.5</v>
      </c>
      <c r="M84">
        <f t="shared" si="7"/>
        <v>0.9379999767747389</v>
      </c>
      <c r="N84">
        <f t="shared" si="8"/>
        <v>2.0149030205422647</v>
      </c>
      <c r="O84">
        <f t="shared" si="9"/>
        <v>-1.0769030437675258</v>
      </c>
    </row>
    <row r="85" spans="12:15" x14ac:dyDescent="0.3">
      <c r="L85">
        <v>7.6</v>
      </c>
      <c r="M85">
        <f t="shared" si="7"/>
        <v>0.96791967203148632</v>
      </c>
      <c r="N85">
        <f t="shared" si="8"/>
        <v>2.0281482472922852</v>
      </c>
      <c r="O85">
        <f t="shared" si="9"/>
        <v>-1.0602285752607989</v>
      </c>
    </row>
    <row r="86" spans="12:15" x14ac:dyDescent="0.3">
      <c r="L86">
        <v>7.7</v>
      </c>
      <c r="M86">
        <f t="shared" si="7"/>
        <v>0.98816823387700037</v>
      </c>
      <c r="N86">
        <f t="shared" si="8"/>
        <v>2.0412203288596382</v>
      </c>
      <c r="O86">
        <f t="shared" si="9"/>
        <v>-1.0530520949826379</v>
      </c>
    </row>
    <row r="87" spans="12:15" x14ac:dyDescent="0.3">
      <c r="L87">
        <v>7.8</v>
      </c>
      <c r="M87">
        <f t="shared" si="7"/>
        <v>0.99854334537460498</v>
      </c>
      <c r="N87">
        <f t="shared" si="8"/>
        <v>2.0541237336955462</v>
      </c>
      <c r="O87">
        <f t="shared" si="9"/>
        <v>-1.0555803883209411</v>
      </c>
    </row>
    <row r="88" spans="12:15" x14ac:dyDescent="0.3">
      <c r="L88">
        <v>7.9</v>
      </c>
      <c r="M88">
        <f t="shared" si="7"/>
        <v>0.99894134183977201</v>
      </c>
      <c r="N88">
        <f t="shared" si="8"/>
        <v>2.066862759472976</v>
      </c>
      <c r="O88">
        <f t="shared" si="9"/>
        <v>-1.0679214176332041</v>
      </c>
    </row>
    <row r="89" spans="12:15" x14ac:dyDescent="0.3">
      <c r="L89">
        <v>8</v>
      </c>
      <c r="M89">
        <f t="shared" ref="M89:M101" si="10">SIN(L89)</f>
        <v>0.98935824662338179</v>
      </c>
      <c r="N89">
        <f t="shared" ref="N89:N101" si="11">LN(L89)</f>
        <v>2.0794415416798357</v>
      </c>
      <c r="O89">
        <f t="shared" ref="O89:O101" si="12">SIN(L89)-LN(L89)</f>
        <v>-1.0900832950564538</v>
      </c>
    </row>
    <row r="90" spans="12:15" x14ac:dyDescent="0.3">
      <c r="L90">
        <v>8.1</v>
      </c>
      <c r="M90">
        <f t="shared" si="10"/>
        <v>0.9698898108450863</v>
      </c>
      <c r="N90">
        <f t="shared" si="11"/>
        <v>2.0918640616783932</v>
      </c>
      <c r="O90">
        <f t="shared" si="12"/>
        <v>-1.1219742508333068</v>
      </c>
    </row>
    <row r="91" spans="12:15" x14ac:dyDescent="0.3">
      <c r="L91">
        <v>8.1999999999999993</v>
      </c>
      <c r="M91">
        <f t="shared" si="10"/>
        <v>0.94073055667977312</v>
      </c>
      <c r="N91">
        <f t="shared" si="11"/>
        <v>2.1041341542702074</v>
      </c>
      <c r="O91">
        <f t="shared" si="12"/>
        <v>-1.1634035975904342</v>
      </c>
    </row>
    <row r="92" spans="12:15" x14ac:dyDescent="0.3">
      <c r="L92">
        <v>8.3000000000000007</v>
      </c>
      <c r="M92">
        <f t="shared" si="10"/>
        <v>0.90217183375629328</v>
      </c>
      <c r="N92">
        <f t="shared" si="11"/>
        <v>2.1162555148025524</v>
      </c>
      <c r="O92">
        <f t="shared" si="12"/>
        <v>-1.214083681046259</v>
      </c>
    </row>
    <row r="93" spans="12:15" x14ac:dyDescent="0.3">
      <c r="L93">
        <v>8.4</v>
      </c>
      <c r="M93">
        <f t="shared" si="10"/>
        <v>0.85459890808828043</v>
      </c>
      <c r="N93">
        <f t="shared" si="11"/>
        <v>2.1282317058492679</v>
      </c>
      <c r="O93">
        <f t="shared" si="12"/>
        <v>-1.2736327977609876</v>
      </c>
    </row>
    <row r="94" spans="12:15" x14ac:dyDescent="0.3">
      <c r="L94">
        <v>8.5</v>
      </c>
      <c r="M94">
        <f t="shared" si="10"/>
        <v>0.79848711262349026</v>
      </c>
      <c r="N94">
        <f t="shared" si="11"/>
        <v>2.1400661634962708</v>
      </c>
      <c r="O94">
        <f t="shared" si="12"/>
        <v>-1.3415790508727805</v>
      </c>
    </row>
    <row r="95" spans="12:15" x14ac:dyDescent="0.3">
      <c r="L95">
        <v>8.6</v>
      </c>
      <c r="M95">
        <f t="shared" si="10"/>
        <v>0.73439709787411334</v>
      </c>
      <c r="N95">
        <f t="shared" si="11"/>
        <v>2.1517622032594619</v>
      </c>
      <c r="O95">
        <f t="shared" si="12"/>
        <v>-1.4173651053853487</v>
      </c>
    </row>
    <row r="96" spans="12:15" x14ac:dyDescent="0.3">
      <c r="L96">
        <v>8.6999999999999993</v>
      </c>
      <c r="M96">
        <f t="shared" si="10"/>
        <v>0.66296923008218334</v>
      </c>
      <c r="N96">
        <f t="shared" si="11"/>
        <v>2.1633230256605378</v>
      </c>
      <c r="O96">
        <f t="shared" si="12"/>
        <v>-1.5003537955783544</v>
      </c>
    </row>
    <row r="97" spans="12:15" x14ac:dyDescent="0.3">
      <c r="L97">
        <v>8.8000000000000007</v>
      </c>
      <c r="M97">
        <f t="shared" si="10"/>
        <v>0.58491719289176169</v>
      </c>
      <c r="N97">
        <f t="shared" si="11"/>
        <v>2.174751721484161</v>
      </c>
      <c r="O97">
        <f t="shared" si="12"/>
        <v>-1.5898345285923994</v>
      </c>
    </row>
    <row r="98" spans="12:15" x14ac:dyDescent="0.3">
      <c r="L98">
        <v>8.9</v>
      </c>
      <c r="M98">
        <f t="shared" si="10"/>
        <v>0.50102085645788463</v>
      </c>
      <c r="N98">
        <f t="shared" si="11"/>
        <v>2.1860512767380942</v>
      </c>
      <c r="O98">
        <f t="shared" si="12"/>
        <v>-1.6850304202802096</v>
      </c>
    </row>
    <row r="99" spans="12:15" x14ac:dyDescent="0.3">
      <c r="L99">
        <v>9</v>
      </c>
      <c r="M99">
        <f t="shared" si="10"/>
        <v>0.41211848524175659</v>
      </c>
      <c r="N99">
        <f t="shared" si="11"/>
        <v>2.1972245773362196</v>
      </c>
      <c r="O99">
        <f t="shared" si="12"/>
        <v>-1.785106092094463</v>
      </c>
    </row>
    <row r="100" spans="12:15" x14ac:dyDescent="0.3">
      <c r="L100">
        <v>9.1</v>
      </c>
      <c r="M100">
        <f t="shared" si="10"/>
        <v>0.31909836234935213</v>
      </c>
      <c r="N100">
        <f t="shared" si="11"/>
        <v>2.2082744135228043</v>
      </c>
      <c r="O100">
        <f t="shared" si="12"/>
        <v>-1.8891760511734521</v>
      </c>
    </row>
    <row r="101" spans="12:15" x14ac:dyDescent="0.3">
      <c r="L101">
        <v>9.1999999999999993</v>
      </c>
      <c r="M101">
        <f t="shared" si="10"/>
        <v>0.22288991410024764</v>
      </c>
      <c r="N101">
        <f t="shared" si="11"/>
        <v>2.2192034840549946</v>
      </c>
      <c r="O101">
        <f t="shared" si="12"/>
        <v>-1.996313569954747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0CE1-B69C-43E4-AB3D-956D9E320006}">
  <dimension ref="A1:P136"/>
  <sheetViews>
    <sheetView workbookViewId="0">
      <selection activeCell="J14" sqref="J14"/>
    </sheetView>
  </sheetViews>
  <sheetFormatPr defaultRowHeight="14.4" x14ac:dyDescent="0.3"/>
  <cols>
    <col min="2" max="2" width="9.109375" bestFit="1" customWidth="1"/>
    <col min="5" max="5" width="11.21875" customWidth="1"/>
  </cols>
  <sheetData>
    <row r="1" spans="1:10" x14ac:dyDescent="0.3">
      <c r="A1" t="s">
        <v>8</v>
      </c>
    </row>
    <row r="3" spans="1:10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</row>
    <row r="4" spans="1:10" x14ac:dyDescent="0.3">
      <c r="A4">
        <v>-1</v>
      </c>
      <c r="B4" s="4">
        <f>EXP(A4/2)</f>
        <v>0.60653065971263342</v>
      </c>
      <c r="C4" s="4">
        <f>B5-B4</f>
        <v>0.39346934028736658</v>
      </c>
      <c r="D4" s="4">
        <f>C5-C4</f>
        <v>0.25525193041276162</v>
      </c>
      <c r="E4" s="4">
        <f>D5-D4</f>
        <v>0.16558735664602708</v>
      </c>
    </row>
    <row r="5" spans="1:10" x14ac:dyDescent="0.3">
      <c r="A5">
        <v>0</v>
      </c>
      <c r="B5">
        <f t="shared" ref="B5:B7" si="0">EXP(A5/2)</f>
        <v>1</v>
      </c>
      <c r="C5">
        <f t="shared" ref="C5:C6" si="1">B6-B5</f>
        <v>0.64872127070012819</v>
      </c>
      <c r="D5">
        <f>C6-C5</f>
        <v>0.4208392870587887</v>
      </c>
    </row>
    <row r="6" spans="1:10" x14ac:dyDescent="0.3">
      <c r="A6">
        <v>1</v>
      </c>
      <c r="B6">
        <f t="shared" si="0"/>
        <v>1.6487212707001282</v>
      </c>
      <c r="C6">
        <f t="shared" si="1"/>
        <v>1.0695605577589169</v>
      </c>
    </row>
    <row r="7" spans="1:10" x14ac:dyDescent="0.3">
      <c r="A7">
        <v>2</v>
      </c>
      <c r="B7">
        <f t="shared" si="0"/>
        <v>2.7182818284590451</v>
      </c>
    </row>
    <row r="9" spans="1:10" x14ac:dyDescent="0.3">
      <c r="A9" t="s">
        <v>9</v>
      </c>
      <c r="B9" t="s">
        <v>14</v>
      </c>
      <c r="C9" t="s">
        <v>15</v>
      </c>
      <c r="D9" s="5"/>
    </row>
    <row r="10" spans="1:10" x14ac:dyDescent="0.3">
      <c r="A10" s="2">
        <v>-1</v>
      </c>
      <c r="B10" s="2">
        <f>EXP(A10/2)</f>
        <v>0.60653065971263342</v>
      </c>
      <c r="C10" s="2">
        <f xml:space="preserve"> $B$4 + $C$4 * (A10 - $A$4) + $D$4 /2 * (A10 - $A$4)*(A10 - $A$5) + $E$4/6 * (A10 - $A$4)*(A10 - $A$6)*(A10 - $A$6)</f>
        <v>0.60653065971263342</v>
      </c>
      <c r="E10" t="s">
        <v>43</v>
      </c>
    </row>
    <row r="11" spans="1:10" x14ac:dyDescent="0.3">
      <c r="A11">
        <v>-0.9</v>
      </c>
      <c r="B11">
        <f t="shared" ref="B11:B40" si="2">EXP(A11/2)</f>
        <v>0.63762815162177333</v>
      </c>
      <c r="C11">
        <f t="shared" ref="C11:C40" si="3" xml:space="preserve"> $B$4 + $C$4 * (A11 - $A$4) + $D$4 /2 * (A11 - $A$4)*(A11 - $A$5) + $E$4/6 * (A11 - $A$4)*(A11 - $A$6)*(A11 - $A$6)</f>
        <v>0.64435409616433181</v>
      </c>
      <c r="E11" s="7" t="s">
        <v>42</v>
      </c>
    </row>
    <row r="12" spans="1:10" x14ac:dyDescent="0.3">
      <c r="A12">
        <v>-0.8</v>
      </c>
      <c r="B12">
        <f t="shared" si="2"/>
        <v>0.67032004603563933</v>
      </c>
      <c r="C12">
        <f t="shared" si="3"/>
        <v>0.68268780785485683</v>
      </c>
    </row>
    <row r="13" spans="1:10" x14ac:dyDescent="0.3">
      <c r="A13">
        <v>-0.7</v>
      </c>
      <c r="B13">
        <f t="shared" si="2"/>
        <v>0.70468808971871344</v>
      </c>
      <c r="C13">
        <f t="shared" si="3"/>
        <v>0.72169738214085433</v>
      </c>
      <c r="H13" s="5"/>
      <c r="J13" t="s">
        <v>34</v>
      </c>
    </row>
    <row r="14" spans="1:10" x14ac:dyDescent="0.3">
      <c r="A14">
        <v>-0.6</v>
      </c>
      <c r="B14">
        <f t="shared" si="2"/>
        <v>0.74081822068171788</v>
      </c>
      <c r="C14">
        <f t="shared" si="3"/>
        <v>0.76154840637897059</v>
      </c>
    </row>
    <row r="15" spans="1:10" x14ac:dyDescent="0.3">
      <c r="A15">
        <v>-0.5</v>
      </c>
      <c r="B15">
        <f t="shared" si="2"/>
        <v>0.77880078307140488</v>
      </c>
      <c r="C15">
        <f t="shared" si="3"/>
        <v>0.80240646792585157</v>
      </c>
    </row>
    <row r="16" spans="1:10" x14ac:dyDescent="0.3">
      <c r="A16">
        <v>-0.4</v>
      </c>
      <c r="B16">
        <f t="shared" si="2"/>
        <v>0.81873075307798182</v>
      </c>
      <c r="C16">
        <f t="shared" si="3"/>
        <v>0.84443715413814335</v>
      </c>
    </row>
    <row r="17" spans="1:3" x14ac:dyDescent="0.3">
      <c r="A17">
        <v>-0.3</v>
      </c>
      <c r="B17">
        <f t="shared" si="2"/>
        <v>0.86070797642505781</v>
      </c>
      <c r="C17">
        <f t="shared" si="3"/>
        <v>0.88780605237249166</v>
      </c>
    </row>
    <row r="18" spans="1:3" x14ac:dyDescent="0.3">
      <c r="A18">
        <v>-0.2</v>
      </c>
      <c r="B18">
        <f t="shared" si="2"/>
        <v>0.90483741803595952</v>
      </c>
      <c r="C18">
        <f t="shared" si="3"/>
        <v>0.9326787499855429</v>
      </c>
    </row>
    <row r="19" spans="1:3" x14ac:dyDescent="0.3">
      <c r="A19">
        <v>-0.1</v>
      </c>
      <c r="B19">
        <f t="shared" si="2"/>
        <v>0.95122942450071402</v>
      </c>
      <c r="C19">
        <f t="shared" si="3"/>
        <v>0.97922083433394302</v>
      </c>
    </row>
    <row r="20" spans="1:3" x14ac:dyDescent="0.3">
      <c r="A20" s="2">
        <v>0</v>
      </c>
      <c r="B20" s="2">
        <f t="shared" si="2"/>
        <v>1</v>
      </c>
      <c r="C20" s="2">
        <f t="shared" si="3"/>
        <v>1.0275978927743379</v>
      </c>
    </row>
    <row r="21" spans="1:3" x14ac:dyDescent="0.3">
      <c r="A21">
        <v>0.1</v>
      </c>
      <c r="B21">
        <f t="shared" si="2"/>
        <v>1.0512710963760241</v>
      </c>
      <c r="C21">
        <f t="shared" si="3"/>
        <v>1.0779755126633734</v>
      </c>
    </row>
    <row r="22" spans="1:3" x14ac:dyDescent="0.3">
      <c r="A22">
        <v>0.2</v>
      </c>
      <c r="B22">
        <f t="shared" si="2"/>
        <v>1.1051709180756477</v>
      </c>
      <c r="C22">
        <f t="shared" si="3"/>
        <v>1.1305192813576963</v>
      </c>
    </row>
    <row r="23" spans="1:3" x14ac:dyDescent="0.3">
      <c r="A23">
        <v>0.3</v>
      </c>
      <c r="B23">
        <f t="shared" si="2"/>
        <v>1.1618342427282831</v>
      </c>
      <c r="C23">
        <f t="shared" si="3"/>
        <v>1.1853947862139518</v>
      </c>
    </row>
    <row r="24" spans="1:3" x14ac:dyDescent="0.3">
      <c r="A24">
        <v>0.4</v>
      </c>
      <c r="B24">
        <f t="shared" si="2"/>
        <v>1.2214027581601699</v>
      </c>
      <c r="C24">
        <f t="shared" si="3"/>
        <v>1.2427676145887863</v>
      </c>
    </row>
    <row r="25" spans="1:3" x14ac:dyDescent="0.3">
      <c r="A25">
        <v>0.5</v>
      </c>
      <c r="B25">
        <f t="shared" si="2"/>
        <v>1.2840254166877414</v>
      </c>
      <c r="C25">
        <f t="shared" si="3"/>
        <v>1.3028033538388457</v>
      </c>
    </row>
    <row r="26" spans="1:3" x14ac:dyDescent="0.3">
      <c r="A26">
        <v>0.6</v>
      </c>
      <c r="B26">
        <f t="shared" si="2"/>
        <v>1.3498588075760032</v>
      </c>
      <c r="C26">
        <f t="shared" si="3"/>
        <v>1.3656675913207761</v>
      </c>
    </row>
    <row r="27" spans="1:3" x14ac:dyDescent="0.3">
      <c r="A27">
        <v>0.7</v>
      </c>
      <c r="B27">
        <f t="shared" si="2"/>
        <v>1.4190675485932571</v>
      </c>
      <c r="C27">
        <f t="shared" si="3"/>
        <v>1.4315259143912233</v>
      </c>
    </row>
    <row r="28" spans="1:3" x14ac:dyDescent="0.3">
      <c r="A28">
        <v>0.8</v>
      </c>
      <c r="B28">
        <f t="shared" si="2"/>
        <v>1.4918246976412703</v>
      </c>
      <c r="C28">
        <f t="shared" si="3"/>
        <v>1.5005439104068343</v>
      </c>
    </row>
    <row r="29" spans="1:3" x14ac:dyDescent="0.3">
      <c r="A29">
        <v>0.9</v>
      </c>
      <c r="B29">
        <f t="shared" si="2"/>
        <v>1.5683121854901689</v>
      </c>
      <c r="C29">
        <f t="shared" si="3"/>
        <v>1.5728871667242537</v>
      </c>
    </row>
    <row r="30" spans="1:3" x14ac:dyDescent="0.3">
      <c r="A30" s="2">
        <v>1</v>
      </c>
      <c r="B30" s="2">
        <f t="shared" si="2"/>
        <v>1.6487212707001282</v>
      </c>
      <c r="C30" s="2">
        <f t="shared" si="3"/>
        <v>1.6487212707001282</v>
      </c>
    </row>
    <row r="31" spans="1:3" x14ac:dyDescent="0.3">
      <c r="A31">
        <v>1.1000000000000001</v>
      </c>
      <c r="B31">
        <f t="shared" si="2"/>
        <v>1.7332530178673953</v>
      </c>
      <c r="C31">
        <f t="shared" si="3"/>
        <v>1.7282118096911041</v>
      </c>
    </row>
    <row r="32" spans="1:3" x14ac:dyDescent="0.3">
      <c r="A32">
        <v>1.2</v>
      </c>
      <c r="B32">
        <f t="shared" si="2"/>
        <v>1.8221188003905089</v>
      </c>
      <c r="C32">
        <f t="shared" si="3"/>
        <v>1.8115243710538269</v>
      </c>
    </row>
    <row r="33" spans="1:16" x14ac:dyDescent="0.3">
      <c r="A33">
        <v>1.3</v>
      </c>
      <c r="B33">
        <f t="shared" si="2"/>
        <v>1.9155408290138962</v>
      </c>
      <c r="C33">
        <f t="shared" si="3"/>
        <v>1.898824542144943</v>
      </c>
    </row>
    <row r="34" spans="1:16" x14ac:dyDescent="0.3">
      <c r="A34">
        <v>1.4</v>
      </c>
      <c r="B34">
        <f t="shared" si="2"/>
        <v>2.0137527074704766</v>
      </c>
      <c r="C34">
        <f t="shared" si="3"/>
        <v>1.9902779103210984</v>
      </c>
    </row>
    <row r="35" spans="1:16" x14ac:dyDescent="0.3">
      <c r="A35">
        <v>1.5</v>
      </c>
      <c r="B35">
        <f t="shared" si="2"/>
        <v>2.1170000166126748</v>
      </c>
      <c r="C35">
        <f t="shared" si="3"/>
        <v>2.0860500629389391</v>
      </c>
      <c r="E35" t="s">
        <v>16</v>
      </c>
      <c r="F35" s="1" t="s">
        <v>17</v>
      </c>
    </row>
    <row r="36" spans="1:16" x14ac:dyDescent="0.3">
      <c r="A36">
        <v>1.6</v>
      </c>
      <c r="B36">
        <f t="shared" si="2"/>
        <v>2.2255409284924679</v>
      </c>
      <c r="C36">
        <f t="shared" si="3"/>
        <v>2.1863065873551109</v>
      </c>
    </row>
    <row r="37" spans="1:16" x14ac:dyDescent="0.3">
      <c r="A37">
        <v>1.7</v>
      </c>
      <c r="B37">
        <f t="shared" si="2"/>
        <v>2.3396468519259908</v>
      </c>
      <c r="C37">
        <f t="shared" si="3"/>
        <v>2.2912130709262604</v>
      </c>
    </row>
    <row r="38" spans="1:16" x14ac:dyDescent="0.3">
      <c r="A38">
        <v>1.8</v>
      </c>
      <c r="B38">
        <f t="shared" si="2"/>
        <v>2.4596031111569499</v>
      </c>
      <c r="C38">
        <f t="shared" si="3"/>
        <v>2.4009351010090323</v>
      </c>
    </row>
    <row r="39" spans="1:16" x14ac:dyDescent="0.3">
      <c r="A39">
        <v>1.9</v>
      </c>
      <c r="B39">
        <f t="shared" si="2"/>
        <v>2.585709659315846</v>
      </c>
      <c r="C39">
        <f t="shared" si="3"/>
        <v>2.5156382649600739</v>
      </c>
    </row>
    <row r="40" spans="1:16" x14ac:dyDescent="0.3">
      <c r="A40" s="2">
        <v>2</v>
      </c>
      <c r="B40" s="2">
        <f t="shared" si="2"/>
        <v>2.7182818284590451</v>
      </c>
      <c r="C40" s="2">
        <f t="shared" si="3"/>
        <v>2.6354881501360312</v>
      </c>
      <c r="N40">
        <v>-2</v>
      </c>
      <c r="O40">
        <f>EXP(N40/2)</f>
        <v>0.36787944117144233</v>
      </c>
      <c r="P40">
        <f xml:space="preserve"> $B$4 + $C$4 * (N40 - $A$4) + $D$4 /2 * (N40 - $A$4)*(N40 - $A$5) + $E$4/6 * (N40 - $A$4)*(N40 - $A$6)*(N40 - $A$6)</f>
        <v>0.21993221486898784</v>
      </c>
    </row>
    <row r="41" spans="1:16" x14ac:dyDescent="0.3">
      <c r="N41">
        <v>-1.9</v>
      </c>
      <c r="O41">
        <f t="shared" ref="O41:O90" si="4">EXP(N41/2)</f>
        <v>0.38674102345450123</v>
      </c>
      <c r="P41">
        <f t="shared" ref="P41:P90" si="5" xml:space="preserve"> $B$4 + $C$4 * (N41 - $A$4) + $D$4 /2 * (N41 - $A$4)*(N41 - $A$5) + $E$4/6 * (N41 - $A$4)*(N41 - $A$6)*(N41 - $A$6)</f>
        <v>0.26176020354795154</v>
      </c>
    </row>
    <row r="42" spans="1:16" x14ac:dyDescent="0.3">
      <c r="N42">
        <v>-1.8</v>
      </c>
      <c r="O42">
        <f t="shared" si="4"/>
        <v>0.40656965974059911</v>
      </c>
      <c r="P42">
        <f t="shared" si="5"/>
        <v>0.30244259389928163</v>
      </c>
    </row>
    <row r="43" spans="1:16" x14ac:dyDescent="0.3">
      <c r="N43">
        <v>-1.7</v>
      </c>
      <c r="O43">
        <f t="shared" si="4"/>
        <v>0.42741493194872671</v>
      </c>
      <c r="P43">
        <f t="shared" si="5"/>
        <v>0.34214497327962395</v>
      </c>
    </row>
    <row r="44" spans="1:16" x14ac:dyDescent="0.3">
      <c r="B44" t="s">
        <v>36</v>
      </c>
      <c r="F44" t="s">
        <v>37</v>
      </c>
      <c r="N44">
        <v>-1.6</v>
      </c>
      <c r="O44">
        <f t="shared" si="4"/>
        <v>0.44932896411722156</v>
      </c>
      <c r="P44">
        <f t="shared" si="5"/>
        <v>0.38103292904562469</v>
      </c>
    </row>
    <row r="45" spans="1:16" x14ac:dyDescent="0.3">
      <c r="N45">
        <v>-1.5</v>
      </c>
      <c r="O45">
        <f t="shared" si="4"/>
        <v>0.47236655274101469</v>
      </c>
      <c r="P45">
        <f t="shared" si="5"/>
        <v>0.41927204855393002</v>
      </c>
    </row>
    <row r="46" spans="1:16" x14ac:dyDescent="0.3">
      <c r="A46" t="s">
        <v>39</v>
      </c>
      <c r="N46">
        <v>-1.4</v>
      </c>
      <c r="O46">
        <f t="shared" si="4"/>
        <v>0.49658530379140953</v>
      </c>
      <c r="P46">
        <f t="shared" si="5"/>
        <v>0.45702791916118568</v>
      </c>
    </row>
    <row r="47" spans="1:16" x14ac:dyDescent="0.3">
      <c r="N47">
        <v>-1.3</v>
      </c>
      <c r="O47">
        <f t="shared" si="4"/>
        <v>0.52204577676101604</v>
      </c>
      <c r="P47">
        <f t="shared" si="5"/>
        <v>0.49446612822403785</v>
      </c>
    </row>
    <row r="48" spans="1:16" x14ac:dyDescent="0.3">
      <c r="N48">
        <v>-1.2</v>
      </c>
      <c r="O48">
        <f t="shared" si="4"/>
        <v>0.54881163609402639</v>
      </c>
      <c r="P48">
        <f t="shared" si="5"/>
        <v>0.53175226309913237</v>
      </c>
    </row>
    <row r="49" spans="14:16" x14ac:dyDescent="0.3">
      <c r="N49">
        <v>-1.1000000000000001</v>
      </c>
      <c r="O49">
        <f t="shared" si="4"/>
        <v>0.57694981038048665</v>
      </c>
      <c r="P49">
        <f t="shared" si="5"/>
        <v>0.56905191114311571</v>
      </c>
    </row>
    <row r="50" spans="14:16" x14ac:dyDescent="0.3">
      <c r="N50">
        <v>-1</v>
      </c>
      <c r="O50">
        <f t="shared" si="4"/>
        <v>0.60653065971263342</v>
      </c>
      <c r="P50">
        <f t="shared" si="5"/>
        <v>0.60653065971263342</v>
      </c>
    </row>
    <row r="51" spans="14:16" x14ac:dyDescent="0.3">
      <c r="N51">
        <v>-0.9</v>
      </c>
      <c r="O51">
        <f t="shared" si="4"/>
        <v>0.63762815162177333</v>
      </c>
      <c r="P51">
        <f t="shared" si="5"/>
        <v>0.64435409616433181</v>
      </c>
    </row>
    <row r="52" spans="14:16" x14ac:dyDescent="0.3">
      <c r="N52">
        <v>-0.8</v>
      </c>
      <c r="O52">
        <f t="shared" si="4"/>
        <v>0.67032004603563933</v>
      </c>
      <c r="P52">
        <f t="shared" si="5"/>
        <v>0.68268780785485683</v>
      </c>
    </row>
    <row r="53" spans="14:16" x14ac:dyDescent="0.3">
      <c r="N53">
        <v>-0.7</v>
      </c>
      <c r="O53">
        <f t="shared" si="4"/>
        <v>0.70468808971871344</v>
      </c>
      <c r="P53">
        <f t="shared" si="5"/>
        <v>0.72169738214085433</v>
      </c>
    </row>
    <row r="54" spans="14:16" x14ac:dyDescent="0.3">
      <c r="N54">
        <v>-0.6</v>
      </c>
      <c r="O54">
        <f t="shared" si="4"/>
        <v>0.74081822068171788</v>
      </c>
      <c r="P54">
        <f t="shared" si="5"/>
        <v>0.76154840637897059</v>
      </c>
    </row>
    <row r="55" spans="14:16" x14ac:dyDescent="0.3">
      <c r="N55">
        <v>-0.5</v>
      </c>
      <c r="O55">
        <f t="shared" si="4"/>
        <v>0.77880078307140488</v>
      </c>
      <c r="P55">
        <f t="shared" si="5"/>
        <v>0.80240646792585157</v>
      </c>
    </row>
    <row r="56" spans="14:16" x14ac:dyDescent="0.3">
      <c r="N56">
        <v>-0.4</v>
      </c>
      <c r="O56">
        <f t="shared" si="4"/>
        <v>0.81873075307798182</v>
      </c>
      <c r="P56">
        <f t="shared" si="5"/>
        <v>0.84443715413814335</v>
      </c>
    </row>
    <row r="57" spans="14:16" x14ac:dyDescent="0.3">
      <c r="N57">
        <v>-0.3</v>
      </c>
      <c r="O57">
        <f t="shared" si="4"/>
        <v>0.86070797642505781</v>
      </c>
      <c r="P57">
        <f t="shared" si="5"/>
        <v>0.88780605237249166</v>
      </c>
    </row>
    <row r="58" spans="14:16" x14ac:dyDescent="0.3">
      <c r="N58">
        <v>-0.2</v>
      </c>
      <c r="O58">
        <f t="shared" si="4"/>
        <v>0.90483741803595952</v>
      </c>
      <c r="P58">
        <f t="shared" si="5"/>
        <v>0.9326787499855429</v>
      </c>
    </row>
    <row r="59" spans="14:16" x14ac:dyDescent="0.3">
      <c r="N59">
        <v>-0.1</v>
      </c>
      <c r="O59">
        <f t="shared" si="4"/>
        <v>0.95122942450071402</v>
      </c>
      <c r="P59">
        <f t="shared" si="5"/>
        <v>0.97922083433394302</v>
      </c>
    </row>
    <row r="60" spans="14:16" x14ac:dyDescent="0.3">
      <c r="N60">
        <v>0</v>
      </c>
      <c r="O60">
        <f t="shared" si="4"/>
        <v>1</v>
      </c>
      <c r="P60">
        <f t="shared" si="5"/>
        <v>1.0275978927743379</v>
      </c>
    </row>
    <row r="61" spans="14:16" x14ac:dyDescent="0.3">
      <c r="N61">
        <v>0.1</v>
      </c>
      <c r="O61">
        <f t="shared" si="4"/>
        <v>1.0512710963760241</v>
      </c>
      <c r="P61">
        <f t="shared" si="5"/>
        <v>1.0779755126633734</v>
      </c>
    </row>
    <row r="62" spans="14:16" x14ac:dyDescent="0.3">
      <c r="N62">
        <v>0.2</v>
      </c>
      <c r="O62">
        <f t="shared" si="4"/>
        <v>1.1051709180756477</v>
      </c>
      <c r="P62">
        <f t="shared" si="5"/>
        <v>1.1305192813576963</v>
      </c>
    </row>
    <row r="63" spans="14:16" x14ac:dyDescent="0.3">
      <c r="N63">
        <v>0.3</v>
      </c>
      <c r="O63">
        <f t="shared" si="4"/>
        <v>1.1618342427282831</v>
      </c>
      <c r="P63">
        <f t="shared" si="5"/>
        <v>1.1853947862139518</v>
      </c>
    </row>
    <row r="64" spans="14:16" x14ac:dyDescent="0.3">
      <c r="N64">
        <v>0.4</v>
      </c>
      <c r="O64">
        <f t="shared" si="4"/>
        <v>1.2214027581601699</v>
      </c>
      <c r="P64">
        <f t="shared" si="5"/>
        <v>1.2427676145887863</v>
      </c>
    </row>
    <row r="65" spans="1:16" x14ac:dyDescent="0.3">
      <c r="N65">
        <v>0.5</v>
      </c>
      <c r="O65">
        <f t="shared" si="4"/>
        <v>1.2840254166877414</v>
      </c>
      <c r="P65">
        <f t="shared" si="5"/>
        <v>1.3028033538388457</v>
      </c>
    </row>
    <row r="66" spans="1:16" x14ac:dyDescent="0.3">
      <c r="N66">
        <v>0.6</v>
      </c>
      <c r="O66">
        <f t="shared" si="4"/>
        <v>1.3498588075760032</v>
      </c>
      <c r="P66">
        <f t="shared" si="5"/>
        <v>1.3656675913207761</v>
      </c>
    </row>
    <row r="67" spans="1:16" x14ac:dyDescent="0.3">
      <c r="N67">
        <v>0.7</v>
      </c>
      <c r="O67">
        <f t="shared" si="4"/>
        <v>1.4190675485932571</v>
      </c>
      <c r="P67">
        <f t="shared" si="5"/>
        <v>1.4315259143912233</v>
      </c>
    </row>
    <row r="68" spans="1:16" x14ac:dyDescent="0.3">
      <c r="N68">
        <v>0.8</v>
      </c>
      <c r="O68">
        <f t="shared" si="4"/>
        <v>1.4918246976412703</v>
      </c>
      <c r="P68">
        <f t="shared" si="5"/>
        <v>1.5005439104068343</v>
      </c>
    </row>
    <row r="69" spans="1:16" x14ac:dyDescent="0.3">
      <c r="N69">
        <v>0.9</v>
      </c>
      <c r="O69">
        <f t="shared" si="4"/>
        <v>1.5683121854901689</v>
      </c>
      <c r="P69">
        <f t="shared" si="5"/>
        <v>1.5728871667242537</v>
      </c>
    </row>
    <row r="70" spans="1:16" x14ac:dyDescent="0.3">
      <c r="N70">
        <v>1</v>
      </c>
      <c r="O70">
        <f t="shared" si="4"/>
        <v>1.6487212707001282</v>
      </c>
      <c r="P70">
        <f t="shared" si="5"/>
        <v>1.6487212707001282</v>
      </c>
    </row>
    <row r="71" spans="1:16" x14ac:dyDescent="0.3">
      <c r="N71">
        <v>1.1000000000000001</v>
      </c>
      <c r="O71">
        <f t="shared" si="4"/>
        <v>1.7332530178673953</v>
      </c>
      <c r="P71">
        <f t="shared" si="5"/>
        <v>1.7282118096911041</v>
      </c>
    </row>
    <row r="72" spans="1:16" x14ac:dyDescent="0.3">
      <c r="N72">
        <v>1.2</v>
      </c>
      <c r="O72">
        <f t="shared" si="4"/>
        <v>1.8221188003905089</v>
      </c>
      <c r="P72">
        <f t="shared" si="5"/>
        <v>1.8115243710538269</v>
      </c>
    </row>
    <row r="73" spans="1:16" x14ac:dyDescent="0.3">
      <c r="N73">
        <v>1.3</v>
      </c>
      <c r="O73">
        <f t="shared" si="4"/>
        <v>1.9155408290138962</v>
      </c>
      <c r="P73">
        <f t="shared" si="5"/>
        <v>1.898824542144943</v>
      </c>
    </row>
    <row r="74" spans="1:16" x14ac:dyDescent="0.3">
      <c r="N74">
        <v>1.4</v>
      </c>
      <c r="O74">
        <f t="shared" si="4"/>
        <v>2.0137527074704766</v>
      </c>
      <c r="P74">
        <f t="shared" si="5"/>
        <v>1.9902779103210984</v>
      </c>
    </row>
    <row r="75" spans="1:16" x14ac:dyDescent="0.3">
      <c r="N75">
        <v>1.5</v>
      </c>
      <c r="O75">
        <f t="shared" si="4"/>
        <v>2.1170000166126748</v>
      </c>
      <c r="P75">
        <f t="shared" si="5"/>
        <v>2.0860500629389391</v>
      </c>
    </row>
    <row r="76" spans="1:16" x14ac:dyDescent="0.3">
      <c r="A76" t="s">
        <v>38</v>
      </c>
      <c r="N76">
        <v>1.6</v>
      </c>
      <c r="O76">
        <f t="shared" si="4"/>
        <v>2.2255409284924679</v>
      </c>
      <c r="P76">
        <f t="shared" si="5"/>
        <v>2.1863065873551109</v>
      </c>
    </row>
    <row r="77" spans="1:16" x14ac:dyDescent="0.3">
      <c r="N77">
        <v>1.7</v>
      </c>
      <c r="O77">
        <f t="shared" si="4"/>
        <v>2.3396468519259908</v>
      </c>
      <c r="P77">
        <f t="shared" si="5"/>
        <v>2.2912130709262604</v>
      </c>
    </row>
    <row r="78" spans="1:16" x14ac:dyDescent="0.3">
      <c r="N78">
        <v>1.8</v>
      </c>
      <c r="O78">
        <f t="shared" si="4"/>
        <v>2.4596031111569499</v>
      </c>
      <c r="P78">
        <f t="shared" si="5"/>
        <v>2.4009351010090323</v>
      </c>
    </row>
    <row r="79" spans="1:16" x14ac:dyDescent="0.3">
      <c r="N79">
        <v>1.9</v>
      </c>
      <c r="O79">
        <f t="shared" si="4"/>
        <v>2.585709659315846</v>
      </c>
      <c r="P79">
        <f t="shared" si="5"/>
        <v>2.5156382649600739</v>
      </c>
    </row>
    <row r="80" spans="1:16" x14ac:dyDescent="0.3">
      <c r="N80">
        <v>2</v>
      </c>
      <c r="O80">
        <f t="shared" si="4"/>
        <v>2.7182818284590451</v>
      </c>
      <c r="P80">
        <f t="shared" si="5"/>
        <v>2.6354881501360312</v>
      </c>
    </row>
    <row r="81" spans="14:16" x14ac:dyDescent="0.3">
      <c r="N81">
        <v>2.1</v>
      </c>
      <c r="O81">
        <f t="shared" si="4"/>
        <v>2.8576511180631639</v>
      </c>
      <c r="P81">
        <f t="shared" si="5"/>
        <v>2.7606503438935501</v>
      </c>
    </row>
    <row r="82" spans="14:16" x14ac:dyDescent="0.3">
      <c r="N82">
        <v>2.2000000000000002</v>
      </c>
      <c r="O82">
        <f t="shared" si="4"/>
        <v>3.0041660239464334</v>
      </c>
      <c r="P82">
        <f t="shared" si="5"/>
        <v>2.8912904335892762</v>
      </c>
    </row>
    <row r="83" spans="14:16" x14ac:dyDescent="0.3">
      <c r="N83">
        <v>2.2999999999999998</v>
      </c>
      <c r="O83">
        <f t="shared" si="4"/>
        <v>3.1581929096897672</v>
      </c>
      <c r="P83">
        <f t="shared" si="5"/>
        <v>3.0275740065798549</v>
      </c>
    </row>
    <row r="84" spans="14:16" x14ac:dyDescent="0.3">
      <c r="N84">
        <v>2.4</v>
      </c>
      <c r="O84">
        <f t="shared" si="4"/>
        <v>3.3201169227365472</v>
      </c>
      <c r="P84">
        <f t="shared" si="5"/>
        <v>3.1696666502219344</v>
      </c>
    </row>
    <row r="85" spans="14:16" x14ac:dyDescent="0.3">
      <c r="N85">
        <v>2.5</v>
      </c>
      <c r="O85">
        <f t="shared" si="4"/>
        <v>3.4903429574618414</v>
      </c>
      <c r="P85">
        <f t="shared" si="5"/>
        <v>3.3177339518721589</v>
      </c>
    </row>
    <row r="86" spans="14:16" x14ac:dyDescent="0.3">
      <c r="N86">
        <v>2.6</v>
      </c>
      <c r="O86">
        <f t="shared" si="4"/>
        <v>3.6692966676192444</v>
      </c>
      <c r="P86">
        <f t="shared" si="5"/>
        <v>3.4719414988871753</v>
      </c>
    </row>
    <row r="87" spans="14:16" x14ac:dyDescent="0.3">
      <c r="N87">
        <v>2.7</v>
      </c>
      <c r="O87">
        <f t="shared" si="4"/>
        <v>3.8574255306969745</v>
      </c>
      <c r="P87">
        <f t="shared" si="5"/>
        <v>3.632454878623629</v>
      </c>
    </row>
    <row r="88" spans="14:16" x14ac:dyDescent="0.3">
      <c r="N88">
        <v>2.8</v>
      </c>
      <c r="O88">
        <f t="shared" si="4"/>
        <v>4.0551999668446745</v>
      </c>
      <c r="P88">
        <f t="shared" si="5"/>
        <v>3.7994396784381652</v>
      </c>
    </row>
    <row r="89" spans="14:16" x14ac:dyDescent="0.3">
      <c r="N89">
        <v>2.9</v>
      </c>
      <c r="O89">
        <f t="shared" si="4"/>
        <v>4.2631145151688168</v>
      </c>
      <c r="P89">
        <f t="shared" si="5"/>
        <v>3.9730614856874324</v>
      </c>
    </row>
    <row r="90" spans="14:16" x14ac:dyDescent="0.3">
      <c r="N90">
        <v>3</v>
      </c>
      <c r="O90">
        <f t="shared" si="4"/>
        <v>4.4816890703380645</v>
      </c>
      <c r="P90">
        <f t="shared" si="5"/>
        <v>4.1534858877280749</v>
      </c>
    </row>
    <row r="106" spans="1:1" x14ac:dyDescent="0.3">
      <c r="A106" t="s">
        <v>40</v>
      </c>
    </row>
    <row r="136" spans="1:1" x14ac:dyDescent="0.3">
      <c r="A136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C37B-0DE0-45D0-A8E1-2959F745C351}">
  <dimension ref="A1:L29"/>
  <sheetViews>
    <sheetView workbookViewId="0">
      <selection activeCell="I3" sqref="I3"/>
    </sheetView>
  </sheetViews>
  <sheetFormatPr defaultRowHeight="14.4" x14ac:dyDescent="0.3"/>
  <cols>
    <col min="5" max="5" width="16.33203125" bestFit="1" customWidth="1"/>
    <col min="10" max="10" width="9.109375" bestFit="1" customWidth="1"/>
  </cols>
  <sheetData>
    <row r="1" spans="1:12" x14ac:dyDescent="0.3">
      <c r="A1" t="s">
        <v>20</v>
      </c>
      <c r="B1" t="s">
        <v>21</v>
      </c>
      <c r="C1" t="s">
        <v>22</v>
      </c>
      <c r="D1" t="s">
        <v>27</v>
      </c>
      <c r="E1" t="s">
        <v>29</v>
      </c>
      <c r="F1" t="s">
        <v>28</v>
      </c>
      <c r="J1" t="s">
        <v>6</v>
      </c>
      <c r="L1" t="s">
        <v>35</v>
      </c>
    </row>
    <row r="2" spans="1:12" x14ac:dyDescent="0.3">
      <c r="A2">
        <v>1</v>
      </c>
      <c r="B2">
        <f>A2^(2/3)</f>
        <v>1</v>
      </c>
      <c r="C2">
        <f t="shared" ref="C2:C12" si="0">1/2*0.1*(B2+B12)+0.1*SUM(B3:B11)</f>
        <v>1.3047666844575641</v>
      </c>
      <c r="D2">
        <f t="shared" ref="D2:D12" si="1">C2-$J$2</f>
        <v>1.3045814992723788</v>
      </c>
      <c r="E2" t="s">
        <v>30</v>
      </c>
      <c r="F2">
        <f t="shared" ref="F2:F12" si="2">C2+$J$2</f>
        <v>1.3049518696427493</v>
      </c>
      <c r="J2" s="3">
        <f>1/12*((2-1)^3)/10^2*ABS(H7)</f>
        <v>1.8518518518518518E-4</v>
      </c>
    </row>
    <row r="3" spans="1:12" x14ac:dyDescent="0.3">
      <c r="A3">
        <v>1.1000000000000001</v>
      </c>
      <c r="B3">
        <f t="shared" ref="B3:B12" si="3">A3^(2/3)</f>
        <v>1.0656022367666107</v>
      </c>
      <c r="C3">
        <f t="shared" si="0"/>
        <v>1.2808566252176437</v>
      </c>
      <c r="D3">
        <f t="shared" si="1"/>
        <v>1.2806714400324584</v>
      </c>
      <c r="F3">
        <f t="shared" si="2"/>
        <v>1.2810418104028289</v>
      </c>
      <c r="J3" t="s">
        <v>44</v>
      </c>
    </row>
    <row r="4" spans="1:12" x14ac:dyDescent="0.3">
      <c r="A4">
        <v>1.2</v>
      </c>
      <c r="B4">
        <f t="shared" si="3"/>
        <v>1.1292432346572341</v>
      </c>
      <c r="C4">
        <f t="shared" si="0"/>
        <v>1.1711143516464513</v>
      </c>
      <c r="D4">
        <f t="shared" si="1"/>
        <v>1.170929166461266</v>
      </c>
      <c r="F4">
        <f t="shared" si="2"/>
        <v>1.1712995368316366</v>
      </c>
    </row>
    <row r="5" spans="1:12" x14ac:dyDescent="0.3">
      <c r="A5">
        <v>1.3</v>
      </c>
      <c r="B5">
        <f t="shared" si="3"/>
        <v>1.1911384251964325</v>
      </c>
      <c r="C5">
        <f t="shared" si="0"/>
        <v>1.0550952686537676</v>
      </c>
      <c r="D5">
        <f t="shared" si="1"/>
        <v>1.0549100834685823</v>
      </c>
      <c r="F5">
        <f t="shared" si="2"/>
        <v>1.0552804538389529</v>
      </c>
    </row>
    <row r="6" spans="1:12" x14ac:dyDescent="0.3">
      <c r="A6">
        <v>1.4</v>
      </c>
      <c r="B6">
        <f t="shared" si="3"/>
        <v>1.2514649491351946</v>
      </c>
      <c r="C6">
        <f t="shared" si="0"/>
        <v>0.93296509993718657</v>
      </c>
      <c r="D6">
        <f t="shared" si="1"/>
        <v>0.93277991475200139</v>
      </c>
      <c r="F6">
        <f t="shared" si="2"/>
        <v>0.93315028512237175</v>
      </c>
      <c r="G6" t="s">
        <v>23</v>
      </c>
      <c r="I6" t="s">
        <v>18</v>
      </c>
    </row>
    <row r="7" spans="1:12" x14ac:dyDescent="0.3">
      <c r="A7">
        <v>1.5</v>
      </c>
      <c r="B7">
        <f t="shared" si="3"/>
        <v>1.3103706971044482</v>
      </c>
      <c r="C7">
        <f t="shared" si="0"/>
        <v>0.80487331762520442</v>
      </c>
      <c r="D7">
        <f t="shared" si="1"/>
        <v>0.80468813244001924</v>
      </c>
      <c r="F7">
        <f t="shared" si="2"/>
        <v>0.8050585028103896</v>
      </c>
      <c r="G7" t="s">
        <v>24</v>
      </c>
      <c r="H7">
        <f>-2/9*A2^(-4/3)</f>
        <v>-0.22222222222222221</v>
      </c>
      <c r="I7" t="s">
        <v>24</v>
      </c>
      <c r="J7" t="e">
        <f>-2/9*B19^(-4/3)</f>
        <v>#DIV/0!</v>
      </c>
    </row>
    <row r="8" spans="1:12" x14ac:dyDescent="0.3">
      <c r="A8">
        <v>1.6</v>
      </c>
      <c r="B8">
        <f t="shared" si="3"/>
        <v>1.3679807573413576</v>
      </c>
      <c r="C8">
        <f t="shared" si="0"/>
        <v>0.6709557449029141</v>
      </c>
      <c r="D8">
        <f t="shared" si="1"/>
        <v>0.67077055971772892</v>
      </c>
      <c r="F8">
        <f t="shared" si="2"/>
        <v>0.67114093008809927</v>
      </c>
      <c r="H8">
        <f t="shared" ref="H8:H17" si="4">-2/9*A3^(-4/3)</f>
        <v>-0.19570289013160891</v>
      </c>
      <c r="J8">
        <f t="shared" ref="J8:J17" si="5">-2/9*B20^(-4/3)</f>
        <v>-4.7876326445152939</v>
      </c>
    </row>
    <row r="9" spans="1:12" x14ac:dyDescent="0.3">
      <c r="A9">
        <v>1.7</v>
      </c>
      <c r="B9">
        <f t="shared" si="3"/>
        <v>1.4244021294130644</v>
      </c>
      <c r="C9">
        <f t="shared" si="0"/>
        <v>0.53133660056519294</v>
      </c>
      <c r="D9">
        <f t="shared" si="1"/>
        <v>0.53115141538000776</v>
      </c>
      <c r="F9">
        <f t="shared" si="2"/>
        <v>0.53152178575037812</v>
      </c>
      <c r="H9">
        <f t="shared" si="4"/>
        <v>-0.17426593127426451</v>
      </c>
      <c r="J9">
        <f t="shared" si="5"/>
        <v>-1.8999732740852182</v>
      </c>
    </row>
    <row r="10" spans="1:12" x14ac:dyDescent="0.3">
      <c r="A10">
        <v>1.8</v>
      </c>
      <c r="B10">
        <f t="shared" si="3"/>
        <v>1.4797272445982821</v>
      </c>
      <c r="C10">
        <f t="shared" si="0"/>
        <v>0.3911301318646257</v>
      </c>
      <c r="D10">
        <f t="shared" si="1"/>
        <v>0.39094494667944052</v>
      </c>
      <c r="F10">
        <f t="shared" si="2"/>
        <v>0.39131531704981087</v>
      </c>
      <c r="H10">
        <f t="shared" si="4"/>
        <v>-0.15662569693575709</v>
      </c>
      <c r="J10">
        <f t="shared" si="5"/>
        <v>-1.1065196905079417</v>
      </c>
    </row>
    <row r="11" spans="1:12" x14ac:dyDescent="0.3">
      <c r="A11">
        <v>1.9</v>
      </c>
      <c r="B11">
        <f t="shared" si="3"/>
        <v>1.5340366443789157</v>
      </c>
      <c r="C11">
        <f t="shared" si="0"/>
        <v>0.25544193741576571</v>
      </c>
      <c r="D11">
        <f t="shared" si="1"/>
        <v>0.25525675223058053</v>
      </c>
      <c r="F11">
        <f t="shared" si="2"/>
        <v>0.25562712260095088</v>
      </c>
      <c r="H11">
        <f t="shared" si="4"/>
        <v>-0.14188945001532821</v>
      </c>
      <c r="J11">
        <f t="shared" si="5"/>
        <v>-0.7540048934985849</v>
      </c>
    </row>
    <row r="12" spans="1:12" x14ac:dyDescent="0.3">
      <c r="A12">
        <v>2</v>
      </c>
      <c r="B12">
        <f t="shared" si="3"/>
        <v>1.5874010519681994</v>
      </c>
      <c r="C12">
        <f t="shared" si="0"/>
        <v>0.12437005259840997</v>
      </c>
      <c r="D12">
        <f t="shared" si="1"/>
        <v>0.12418486741322478</v>
      </c>
      <c r="F12">
        <f t="shared" si="2"/>
        <v>0.12455523778359516</v>
      </c>
      <c r="H12">
        <f t="shared" si="4"/>
        <v>-0.1294193281090813</v>
      </c>
      <c r="J12">
        <f t="shared" si="5"/>
        <v>-0.55996491106438795</v>
      </c>
    </row>
    <row r="13" spans="1:12" x14ac:dyDescent="0.3">
      <c r="H13">
        <f t="shared" si="4"/>
        <v>-0.11874832963032617</v>
      </c>
      <c r="J13">
        <f t="shared" si="5"/>
        <v>-0.43912263018395842</v>
      </c>
    </row>
    <row r="14" spans="1:12" x14ac:dyDescent="0.3">
      <c r="H14">
        <f t="shared" si="4"/>
        <v>-0.10952726869765972</v>
      </c>
      <c r="J14">
        <f t="shared" si="5"/>
        <v>-0.35753900966463686</v>
      </c>
    </row>
    <row r="15" spans="1:12" x14ac:dyDescent="0.3">
      <c r="H15">
        <f t="shared" si="4"/>
        <v>-0.10149020882018393</v>
      </c>
      <c r="J15">
        <f t="shared" si="5"/>
        <v>-0.29922704028220604</v>
      </c>
    </row>
    <row r="16" spans="1:12" x14ac:dyDescent="0.3">
      <c r="H16">
        <f t="shared" si="4"/>
        <v>-9.4431310826649198E-2</v>
      </c>
      <c r="J16">
        <f t="shared" si="5"/>
        <v>-0.25573930090155217</v>
      </c>
      <c r="L16" t="s">
        <v>47</v>
      </c>
    </row>
    <row r="17" spans="2:10" x14ac:dyDescent="0.3">
      <c r="H17">
        <f t="shared" si="4"/>
        <v>-8.8188947331566653E-2</v>
      </c>
      <c r="J17">
        <f t="shared" si="5"/>
        <v>-0.22222222222222221</v>
      </c>
    </row>
    <row r="18" spans="2:10" x14ac:dyDescent="0.3">
      <c r="G18" t="s">
        <v>25</v>
      </c>
      <c r="H18" t="s">
        <v>26</v>
      </c>
    </row>
    <row r="19" spans="2:10" x14ac:dyDescent="0.3">
      <c r="B19">
        <v>0</v>
      </c>
    </row>
    <row r="20" spans="2:10" x14ac:dyDescent="0.3">
      <c r="B20">
        <v>0.1</v>
      </c>
    </row>
    <row r="21" spans="2:10" x14ac:dyDescent="0.3">
      <c r="B21">
        <v>0.2</v>
      </c>
    </row>
    <row r="22" spans="2:10" x14ac:dyDescent="0.3">
      <c r="B22">
        <v>0.3</v>
      </c>
      <c r="E22" t="s">
        <v>45</v>
      </c>
    </row>
    <row r="23" spans="2:10" x14ac:dyDescent="0.3">
      <c r="B23">
        <v>0.4</v>
      </c>
      <c r="E23" t="s">
        <v>19</v>
      </c>
    </row>
    <row r="24" spans="2:10" x14ac:dyDescent="0.3">
      <c r="B24">
        <v>0.5</v>
      </c>
    </row>
    <row r="25" spans="2:10" x14ac:dyDescent="0.3">
      <c r="B25">
        <v>0.6</v>
      </c>
      <c r="E25" t="s">
        <v>46</v>
      </c>
    </row>
    <row r="26" spans="2:10" x14ac:dyDescent="0.3">
      <c r="B26">
        <v>0.7</v>
      </c>
      <c r="E26" t="s">
        <v>47</v>
      </c>
    </row>
    <row r="27" spans="2:10" x14ac:dyDescent="0.3">
      <c r="B27">
        <v>0.8</v>
      </c>
    </row>
    <row r="28" spans="2:10" x14ac:dyDescent="0.3">
      <c r="B28">
        <v>0.9</v>
      </c>
    </row>
    <row r="29" spans="2:10" x14ac:dyDescent="0.3">
      <c r="B2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zadanie 1</vt:lpstr>
      <vt:lpstr>zadanie 2</vt:lpstr>
      <vt:lpstr>zadanie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 Zajdel</dc:creator>
  <cp:lastModifiedBy>Kinga Zajdel</cp:lastModifiedBy>
  <dcterms:created xsi:type="dcterms:W3CDTF">2024-01-14T08:56:38Z</dcterms:created>
  <dcterms:modified xsi:type="dcterms:W3CDTF">2024-01-24T20:08:48Z</dcterms:modified>
</cp:coreProperties>
</file>