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0-编辑修稿\2023-C11-16 P673\P673 experimental raw data\"/>
    </mc:Choice>
  </mc:AlternateContent>
  <xr:revisionPtr revIDLastSave="0" documentId="13_ncr:1_{1485F4AC-27B0-4C83-BCA6-6537432CAFD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pcr result" sheetId="1" r:id="rId1"/>
    <sheet name="raw data" sheetId="2" r:id="rId2"/>
    <sheet name="cell 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2" i="3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s="1"/>
  <c r="I7" i="1" s="1"/>
  <c r="G14" i="1"/>
  <c r="G15" i="1" s="1"/>
  <c r="G16" i="1" s="1"/>
  <c r="G17" i="1" s="1"/>
  <c r="G18" i="1" s="1"/>
  <c r="G8" i="1"/>
  <c r="G9" i="1" s="1"/>
  <c r="G10" i="1" s="1"/>
  <c r="G11" i="1" s="1"/>
  <c r="G12" i="1" s="1"/>
  <c r="G13" i="1" s="1"/>
  <c r="H13" i="1" s="1"/>
  <c r="I13" i="1" s="1"/>
  <c r="H3" i="1" l="1"/>
  <c r="I3" i="1" s="1"/>
  <c r="H4" i="1"/>
  <c r="I4" i="1" s="1"/>
  <c r="H6" i="1"/>
  <c r="I6" i="1" s="1"/>
  <c r="H5" i="1"/>
  <c r="I5" i="1" s="1"/>
  <c r="H17" i="1"/>
  <c r="I17" i="1" s="1"/>
  <c r="H9" i="1"/>
  <c r="I9" i="1" s="1"/>
  <c r="H10" i="1"/>
  <c r="I10" i="1" s="1"/>
  <c r="G19" i="1"/>
  <c r="H19" i="1" s="1"/>
  <c r="I19" i="1" s="1"/>
  <c r="H18" i="1"/>
  <c r="I18" i="1" s="1"/>
  <c r="H8" i="1"/>
  <c r="I8" i="1" s="1"/>
  <c r="H15" i="1"/>
  <c r="I15" i="1" s="1"/>
  <c r="H14" i="1"/>
  <c r="I14" i="1" s="1"/>
  <c r="H12" i="1"/>
  <c r="I12" i="1" s="1"/>
  <c r="H16" i="1"/>
  <c r="I16" i="1" s="1"/>
  <c r="H11" i="1"/>
  <c r="I11" i="1" s="1"/>
  <c r="H2" i="1"/>
  <c r="I2" i="1" s="1"/>
  <c r="J17" i="1" l="1"/>
  <c r="K5" i="1"/>
  <c r="J5" i="1"/>
  <c r="K14" i="1"/>
  <c r="J14" i="1"/>
  <c r="L17" i="1"/>
  <c r="K17" i="1"/>
  <c r="K11" i="1"/>
  <c r="J11" i="1"/>
  <c r="K8" i="1"/>
  <c r="J8" i="1"/>
  <c r="L11" i="1"/>
  <c r="K2" i="1"/>
  <c r="J2" i="1"/>
  <c r="L5" i="1"/>
</calcChain>
</file>

<file path=xl/sharedStrings.xml><?xml version="1.0" encoding="utf-8"?>
<sst xmlns="http://schemas.openxmlformats.org/spreadsheetml/2006/main" count="181" uniqueCount="57">
  <si>
    <t xml:space="preserve">Cq   </t>
  </si>
  <si>
    <t>Cq Mean</t>
  </si>
  <si>
    <t>target gene</t>
  </si>
  <si>
    <t>expression</t>
  </si>
  <si>
    <t>average</t>
  </si>
  <si>
    <t>p value</t>
  </si>
  <si>
    <t>GAPDH</t>
  </si>
  <si>
    <t>BACE1AS</t>
    <phoneticPr fontId="1" type="noConversion"/>
  </si>
  <si>
    <t>SNHB3</t>
    <phoneticPr fontId="1" type="noConversion"/>
  </si>
  <si>
    <t>孔位</t>
  </si>
  <si>
    <t>通道</t>
  </si>
  <si>
    <t>CT值</t>
  </si>
  <si>
    <t>TM值</t>
  </si>
  <si>
    <t>类型</t>
  </si>
  <si>
    <t>目的基因</t>
  </si>
  <si>
    <t>样本名称</t>
  </si>
  <si>
    <t>管家基因</t>
  </si>
  <si>
    <t>对照样本</t>
  </si>
  <si>
    <t>通道基因</t>
  </si>
  <si>
    <t>FAM</t>
  </si>
  <si>
    <t>未知</t>
  </si>
  <si>
    <t>B01</t>
  </si>
  <si>
    <t>B02</t>
  </si>
  <si>
    <t>B03</t>
  </si>
  <si>
    <t>B04</t>
  </si>
  <si>
    <t>B05</t>
  </si>
  <si>
    <t>B06</t>
  </si>
  <si>
    <t>GAPDH</t>
    <phoneticPr fontId="1" type="noConversion"/>
  </si>
  <si>
    <t>PD-L1</t>
  </si>
  <si>
    <t>PD-L1</t>
    <phoneticPr fontId="1" type="noConversion"/>
  </si>
  <si>
    <t xml:space="preserve"> PD-L2</t>
    <phoneticPr fontId="1" type="noConversion"/>
  </si>
  <si>
    <t>siBACE1_AS</t>
    <phoneticPr fontId="1" type="noConversion"/>
  </si>
  <si>
    <t>siNC</t>
    <phoneticPr fontId="1" type="noConversion"/>
  </si>
  <si>
    <t>A01</t>
  </si>
  <si>
    <t>A02</t>
  </si>
  <si>
    <t>A03</t>
  </si>
  <si>
    <t>A04</t>
  </si>
  <si>
    <t>A05</t>
  </si>
  <si>
    <t>A06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</si>
  <si>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</si>
  <si>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</si>
  <si>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</si>
  <si>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</si>
  <si>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</si>
  <si>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</si>
  <si>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</si>
  <si>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</si>
  <si>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</si>
  <si>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</si>
  <si>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</si>
  <si>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</si>
  <si>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si-NC</t>
    <phoneticPr fontId="1" type="noConversion"/>
  </si>
  <si>
    <t>P</t>
    <phoneticPr fontId="1" type="noConversion"/>
  </si>
  <si>
    <t>Migration</t>
    <phoneticPr fontId="1" type="noConversion"/>
  </si>
  <si>
    <t>Invasion</t>
    <phoneticPr fontId="1" type="noConversion"/>
  </si>
  <si>
    <t>si-BACE1_AS</t>
  </si>
  <si>
    <t>HepG2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</si>
</sst>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178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2">
    <cellStyle name="Normal" xfId="1" xr:uid="{F683F77B-6E6F-43E1-96DA-71EFE03D5B0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/>
  </sheetViews>
  <sheetFormatPr defaultRowHeight="14" x14ac:dyDescent="0.3"/>
  <cols>
    <col min="1" max="1" width="12.08203125" customWidth="1"/>
    <col min="9" max="9" width="9.1640625" customWidth="1"/>
  </cols>
  <sheetData>
    <row r="1" spans="1:20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3" t="s">
        <v>3</v>
      </c>
      <c r="J1" t="s">
        <v>4</v>
      </c>
      <c r="K1"/>
      <c r="L1" s="4" t="s">
        <v>5</v>
      </c>
      <c r="O1" s="5"/>
      <c r="P1" s="5"/>
      <c r="Q1" s="5"/>
      <c r="R1" s="5"/>
      <c r="S1" s="5"/>
      <c r="T1" s="5"/>
    </row>
    <row r="2" spans="1:20" s="2" customFormat="1" ht="15.5" x14ac:dyDescent="0.35">
      <c r="A2" s="6" t="s">
        <v>32</v>
      </c>
      <c r="B2" t="s">
        <v>6</v>
      </c>
      <c r="C2" s="2">
        <v>16.43</v>
      </c>
      <c r="D2" s="1">
        <f>AVERAGE(C2:C4)</f>
        <v>16.429999999999996</v>
      </c>
      <c r="E2" s="2">
        <v>29.49</v>
      </c>
      <c r="F2" s="1">
        <f>E2-D2</f>
        <v>13.060000000000002</v>
      </c>
      <c r="G2" s="1">
        <f>AVERAGE(F2:F4)</f>
        <v>13.030000000000003</v>
      </c>
      <c r="H2" s="1">
        <f>F2-G2</f>
        <v>2.9999999999999361E-2</v>
      </c>
      <c r="I2">
        <f>POWER(2,-H2)</f>
        <v>0.97942029758692717</v>
      </c>
      <c r="J2">
        <f>AVERAGE(I2:I4)</f>
        <v>1.0001441410980401</v>
      </c>
      <c r="K2">
        <f>STDEV(I2:I4)</f>
        <v>2.0796288709491895E-2</v>
      </c>
      <c r="L2"/>
      <c r="M2" s="13" t="s">
        <v>29</v>
      </c>
      <c r="O2" s="5"/>
      <c r="P2" s="5"/>
      <c r="Q2" s="5"/>
      <c r="R2" s="5"/>
      <c r="S2" s="5"/>
      <c r="T2" s="5"/>
    </row>
    <row r="3" spans="1:20" s="2" customFormat="1" ht="15.5" x14ac:dyDescent="0.35">
      <c r="A3" s="6" t="s">
        <v>32</v>
      </c>
      <c r="B3" t="s">
        <v>6</v>
      </c>
      <c r="C3" s="2">
        <v>16.45</v>
      </c>
      <c r="D3" s="1">
        <f>AVERAGE(C2:C4)</f>
        <v>16.429999999999996</v>
      </c>
      <c r="E3" s="2">
        <v>29.46</v>
      </c>
      <c r="F3" s="1">
        <f t="shared" ref="F3:F7" si="0">E3-D3</f>
        <v>13.030000000000005</v>
      </c>
      <c r="G3" s="1">
        <f>G2</f>
        <v>13.030000000000003</v>
      </c>
      <c r="H3" s="1">
        <f t="shared" ref="H3:H7" si="1">F3-G3</f>
        <v>0</v>
      </c>
      <c r="I3">
        <f t="shared" ref="I3:I7" si="2">POWER(2,-H3)</f>
        <v>1</v>
      </c>
      <c r="J3"/>
      <c r="K3"/>
      <c r="L3"/>
      <c r="M3" s="13"/>
      <c r="O3" s="5"/>
      <c r="P3" s="5"/>
      <c r="Q3" s="5"/>
      <c r="R3" s="5"/>
      <c r="S3" s="5"/>
      <c r="T3" s="5"/>
    </row>
    <row r="4" spans="1:20" s="2" customFormat="1" ht="15.5" x14ac:dyDescent="0.35">
      <c r="A4" s="6" t="s">
        <v>32</v>
      </c>
      <c r="B4" t="s">
        <v>6</v>
      </c>
      <c r="C4" s="2">
        <v>16.41</v>
      </c>
      <c r="D4" s="1">
        <f>AVERAGE(C2:C4)</f>
        <v>16.429999999999996</v>
      </c>
      <c r="E4" s="2">
        <v>29.43</v>
      </c>
      <c r="F4" s="1">
        <f t="shared" si="0"/>
        <v>13.000000000000004</v>
      </c>
      <c r="G4" s="1">
        <f t="shared" ref="G4:G7" si="3">G3</f>
        <v>13.030000000000003</v>
      </c>
      <c r="H4" s="1">
        <f t="shared" si="1"/>
        <v>-2.9999999999999361E-2</v>
      </c>
      <c r="I4">
        <f t="shared" si="2"/>
        <v>1.0210121257071929</v>
      </c>
      <c r="J4"/>
      <c r="K4"/>
      <c r="L4"/>
      <c r="M4" s="13"/>
      <c r="O4" s="5"/>
      <c r="P4" s="5"/>
      <c r="Q4" s="5"/>
      <c r="R4" s="5"/>
      <c r="S4" s="5"/>
      <c r="T4" s="5"/>
    </row>
    <row r="5" spans="1:20" s="2" customFormat="1" ht="15.5" x14ac:dyDescent="0.35">
      <c r="A5" s="6" t="s">
        <v>31</v>
      </c>
      <c r="B5" t="s">
        <v>6</v>
      </c>
      <c r="C5" s="2">
        <v>16.170000000000002</v>
      </c>
      <c r="D5" s="1">
        <f>AVERAGE(C5:C7)</f>
        <v>16.216666666666669</v>
      </c>
      <c r="E5" s="2">
        <v>30.34</v>
      </c>
      <c r="F5" s="1">
        <f t="shared" si="0"/>
        <v>14.123333333333331</v>
      </c>
      <c r="G5" s="1">
        <f t="shared" si="3"/>
        <v>13.030000000000003</v>
      </c>
      <c r="H5" s="1">
        <f t="shared" si="1"/>
        <v>1.0933333333333284</v>
      </c>
      <c r="I5">
        <f t="shared" si="2"/>
        <v>0.46867724827999169</v>
      </c>
      <c r="J5">
        <f>AVERAGE(I5:I7)</f>
        <v>0.52836671082001196</v>
      </c>
      <c r="K5">
        <f>STDEV(I5:I7)</f>
        <v>6.0235387543159963E-2</v>
      </c>
      <c r="L5" s="7">
        <f>IF(_xlfn.F.TEST(I2:I4,I5:I7)&gt;0.05,_xlfn.T.TEST(I2:I4,I5:I7,2,2),_xlfn.T.TEST(I2:I4,I5:I7,2,3))</f>
        <v>2.131938939046656E-4</v>
      </c>
      <c r="M5" s="13"/>
      <c r="O5" s="5"/>
      <c r="P5" s="5"/>
      <c r="Q5" s="5"/>
      <c r="R5" s="5"/>
      <c r="S5" s="5"/>
      <c r="T5" s="5"/>
    </row>
    <row r="6" spans="1:20" s="2" customFormat="1" ht="15.5" x14ac:dyDescent="0.35">
      <c r="A6" s="6" t="s">
        <v>31</v>
      </c>
      <c r="B6" t="s">
        <v>6</v>
      </c>
      <c r="C6" s="2">
        <v>16.2</v>
      </c>
      <c r="D6" s="1">
        <f>AVERAGE(C5:C7)</f>
        <v>16.216666666666669</v>
      </c>
      <c r="E6" s="2">
        <v>30.01</v>
      </c>
      <c r="F6" s="1">
        <f t="shared" si="0"/>
        <v>13.793333333333333</v>
      </c>
      <c r="G6" s="1">
        <f t="shared" si="3"/>
        <v>13.030000000000003</v>
      </c>
      <c r="H6" s="1">
        <f t="shared" si="1"/>
        <v>0.76333333333333009</v>
      </c>
      <c r="I6">
        <f t="shared" si="2"/>
        <v>0.58913356942203643</v>
      </c>
      <c r="J6"/>
      <c r="K6"/>
      <c r="L6"/>
      <c r="M6" s="13"/>
      <c r="O6" s="5"/>
      <c r="P6" s="5"/>
      <c r="Q6" s="5"/>
      <c r="R6" s="5"/>
      <c r="S6" s="5"/>
      <c r="T6" s="5"/>
    </row>
    <row r="7" spans="1:20" s="2" customFormat="1" ht="15.5" x14ac:dyDescent="0.35">
      <c r="A7" s="6" t="s">
        <v>31</v>
      </c>
      <c r="B7" t="s">
        <v>6</v>
      </c>
      <c r="C7" s="2">
        <v>16.28</v>
      </c>
      <c r="D7" s="1">
        <f>AVERAGE(C5:C7)</f>
        <v>16.216666666666669</v>
      </c>
      <c r="E7" s="2">
        <v>30.17</v>
      </c>
      <c r="F7" s="1">
        <f t="shared" si="0"/>
        <v>13.953333333333333</v>
      </c>
      <c r="G7" s="1">
        <f t="shared" si="3"/>
        <v>13.030000000000003</v>
      </c>
      <c r="H7" s="1">
        <f t="shared" si="1"/>
        <v>0.92333333333333023</v>
      </c>
      <c r="I7">
        <f t="shared" si="2"/>
        <v>0.52728931475800767</v>
      </c>
      <c r="J7"/>
      <c r="K7"/>
      <c r="L7"/>
      <c r="M7" s="13"/>
      <c r="O7" s="5"/>
      <c r="P7" s="5"/>
      <c r="Q7" s="5"/>
      <c r="R7" s="5"/>
      <c r="S7" s="5"/>
      <c r="T7" s="5"/>
    </row>
    <row r="8" spans="1:20" s="2" customFormat="1" ht="15.5" x14ac:dyDescent="0.35">
      <c r="A8" s="6" t="s">
        <v>32</v>
      </c>
      <c r="B8" t="s">
        <v>6</v>
      </c>
      <c r="C8" s="2">
        <v>16.43</v>
      </c>
      <c r="D8" s="1">
        <f>AVERAGE(C8:C10)</f>
        <v>16.429999999999996</v>
      </c>
      <c r="E8" s="2">
        <v>27.13</v>
      </c>
      <c r="F8" s="1">
        <f>E8-D8</f>
        <v>10.700000000000003</v>
      </c>
      <c r="G8" s="1">
        <f>AVERAGE(F8:F10)</f>
        <v>10.650000000000004</v>
      </c>
      <c r="H8" s="1">
        <f>F8-G8</f>
        <v>4.9999999999998934E-2</v>
      </c>
      <c r="I8">
        <f>POWER(2,-H8)</f>
        <v>0.96593632892484627</v>
      </c>
      <c r="J8">
        <f>AVERAGE(I8:I10)</f>
        <v>1.0004981950676679</v>
      </c>
      <c r="K8">
        <f>STDEV(I8:I10)</f>
        <v>3.879847648582755E-2</v>
      </c>
      <c r="L8"/>
      <c r="M8" s="13" t="s">
        <v>7</v>
      </c>
      <c r="O8" s="5"/>
      <c r="P8" s="5"/>
      <c r="Q8" s="5"/>
      <c r="R8" s="5"/>
      <c r="S8" s="5"/>
      <c r="T8" s="5"/>
    </row>
    <row r="9" spans="1:20" s="2" customFormat="1" ht="15.5" x14ac:dyDescent="0.35">
      <c r="A9" s="6" t="s">
        <v>32</v>
      </c>
      <c r="B9" t="s">
        <v>6</v>
      </c>
      <c r="C9" s="2">
        <v>16.45</v>
      </c>
      <c r="D9" s="1">
        <f>AVERAGE(C8:C10)</f>
        <v>16.429999999999996</v>
      </c>
      <c r="E9" s="2">
        <v>27.02</v>
      </c>
      <c r="F9" s="1">
        <f t="shared" ref="F9:F13" si="4">E9-D9</f>
        <v>10.590000000000003</v>
      </c>
      <c r="G9" s="1">
        <f>G8</f>
        <v>10.650000000000004</v>
      </c>
      <c r="H9" s="1">
        <f t="shared" ref="H9:H13" si="5">F9-G9</f>
        <v>-6.0000000000000497E-2</v>
      </c>
      <c r="I9">
        <f t="shared" ref="I9:I13" si="6">POWER(2,-H9)</f>
        <v>1.0424657608411216</v>
      </c>
      <c r="J9"/>
      <c r="K9"/>
      <c r="L9"/>
      <c r="M9" s="13"/>
      <c r="O9" s="5"/>
      <c r="P9" s="5"/>
      <c r="Q9" s="5"/>
      <c r="R9" s="5"/>
      <c r="S9" s="5"/>
      <c r="T9" s="5"/>
    </row>
    <row r="10" spans="1:20" s="2" customFormat="1" ht="15.5" x14ac:dyDescent="0.35">
      <c r="A10" s="6" t="s">
        <v>32</v>
      </c>
      <c r="B10" t="s">
        <v>6</v>
      </c>
      <c r="C10" s="2">
        <v>16.41</v>
      </c>
      <c r="D10" s="1">
        <f>AVERAGE(C8:C10)</f>
        <v>16.429999999999996</v>
      </c>
      <c r="E10" s="2">
        <v>27.09</v>
      </c>
      <c r="F10" s="1">
        <f t="shared" si="4"/>
        <v>10.660000000000004</v>
      </c>
      <c r="G10" s="1">
        <f t="shared" ref="G10:G13" si="7">G9</f>
        <v>10.650000000000004</v>
      </c>
      <c r="H10" s="1">
        <f t="shared" si="5"/>
        <v>9.9999999999997868E-3</v>
      </c>
      <c r="I10">
        <f t="shared" si="6"/>
        <v>0.99309249543703604</v>
      </c>
      <c r="J10"/>
      <c r="K10"/>
      <c r="L10"/>
      <c r="M10" s="13"/>
      <c r="O10" s="5"/>
      <c r="P10" s="5"/>
      <c r="Q10" s="5"/>
      <c r="R10" s="5"/>
      <c r="S10" s="5"/>
      <c r="T10" s="5"/>
    </row>
    <row r="11" spans="1:20" s="2" customFormat="1" ht="15.5" x14ac:dyDescent="0.35">
      <c r="A11" s="6" t="s">
        <v>31</v>
      </c>
      <c r="B11" t="s">
        <v>6</v>
      </c>
      <c r="C11" s="2">
        <v>16.170000000000002</v>
      </c>
      <c r="D11" s="1">
        <f>AVERAGE(C11:C13)</f>
        <v>16.216666666666669</v>
      </c>
      <c r="E11" s="8">
        <v>33.83</v>
      </c>
      <c r="F11" s="1">
        <f t="shared" si="4"/>
        <v>17.61333333333333</v>
      </c>
      <c r="G11" s="1">
        <f t="shared" si="7"/>
        <v>10.650000000000004</v>
      </c>
      <c r="H11" s="1">
        <f t="shared" si="5"/>
        <v>6.9633333333333258</v>
      </c>
      <c r="I11">
        <f t="shared" si="6"/>
        <v>8.0136025112033053E-3</v>
      </c>
      <c r="J11">
        <f>AVERAGE(I11:I13)</f>
        <v>1.3104981809166402E-2</v>
      </c>
      <c r="K11">
        <f>STDEV(I11:I13)</f>
        <v>4.4361878544315033E-3</v>
      </c>
      <c r="L11" s="7">
        <f>IF(_xlfn.F.TEST(I8:I10,I11:I13)&gt;0.05,_xlfn.T.TEST(I8:I10,I11:I13,2,2),_xlfn.T.TEST(I8:I10,I11:I13,2,3))</f>
        <v>4.4260414122183233E-4</v>
      </c>
      <c r="M11" s="13"/>
      <c r="O11" s="5"/>
      <c r="P11" s="5"/>
      <c r="Q11" s="5"/>
      <c r="R11" s="5"/>
      <c r="S11" s="5"/>
      <c r="T11" s="5"/>
    </row>
    <row r="12" spans="1:20" s="2" customFormat="1" ht="15.5" x14ac:dyDescent="0.35">
      <c r="A12" s="6" t="s">
        <v>31</v>
      </c>
      <c r="B12" t="s">
        <v>6</v>
      </c>
      <c r="C12" s="2">
        <v>16.2</v>
      </c>
      <c r="D12" s="1">
        <f>AVERAGE(C11:C13)</f>
        <v>16.216666666666669</v>
      </c>
      <c r="E12" s="8">
        <v>32.82</v>
      </c>
      <c r="F12" s="1">
        <f t="shared" si="4"/>
        <v>16.603333333333332</v>
      </c>
      <c r="G12" s="1">
        <f t="shared" si="7"/>
        <v>10.650000000000004</v>
      </c>
      <c r="H12" s="1">
        <f t="shared" si="5"/>
        <v>5.9533333333333278</v>
      </c>
      <c r="I12">
        <f t="shared" si="6"/>
        <v>1.6138683049209231E-2</v>
      </c>
      <c r="J12"/>
      <c r="K12"/>
      <c r="L12"/>
      <c r="M12" s="13"/>
      <c r="O12" s="5"/>
      <c r="P12" s="5"/>
      <c r="Q12" s="5"/>
      <c r="R12" s="5"/>
      <c r="S12" s="5"/>
      <c r="T12" s="5"/>
    </row>
    <row r="13" spans="1:20" s="2" customFormat="1" ht="15.5" x14ac:dyDescent="0.35">
      <c r="A13" s="6" t="s">
        <v>31</v>
      </c>
      <c r="B13" t="s">
        <v>6</v>
      </c>
      <c r="C13" s="2">
        <v>16.28</v>
      </c>
      <c r="D13" s="1">
        <f>AVERAGE(C11:C13)</f>
        <v>16.216666666666669</v>
      </c>
      <c r="E13" s="8">
        <v>32.909999999999997</v>
      </c>
      <c r="F13" s="1">
        <f t="shared" si="4"/>
        <v>16.693333333333328</v>
      </c>
      <c r="G13" s="1">
        <f t="shared" si="7"/>
        <v>10.650000000000004</v>
      </c>
      <c r="H13" s="1">
        <f t="shared" si="5"/>
        <v>6.0433333333333241</v>
      </c>
      <c r="I13">
        <f t="shared" si="6"/>
        <v>1.516265986708667E-2</v>
      </c>
      <c r="J13"/>
      <c r="K13"/>
      <c r="L13"/>
      <c r="M13" s="13"/>
      <c r="O13" s="5"/>
      <c r="P13" s="5"/>
      <c r="Q13" s="5"/>
      <c r="R13" s="5"/>
      <c r="S13" s="5"/>
      <c r="T13" s="5"/>
    </row>
    <row r="14" spans="1:20" s="2" customFormat="1" ht="15.5" x14ac:dyDescent="0.35">
      <c r="A14" s="6" t="s">
        <v>32</v>
      </c>
      <c r="B14" t="s">
        <v>6</v>
      </c>
      <c r="C14" s="2">
        <v>16.43</v>
      </c>
      <c r="D14" s="1">
        <f>AVERAGE(C14:C16)</f>
        <v>16.429999999999996</v>
      </c>
      <c r="E14" s="2">
        <v>29.81</v>
      </c>
      <c r="F14" s="1">
        <f>E14-D14</f>
        <v>13.380000000000003</v>
      </c>
      <c r="G14" s="1">
        <f>AVERAGE(F14:F16)</f>
        <v>13.500000000000005</v>
      </c>
      <c r="H14" s="1">
        <f>F14-G14</f>
        <v>-0.12000000000000277</v>
      </c>
      <c r="I14">
        <f>POWER(2,-H14)</f>
        <v>1.0867348625260602</v>
      </c>
      <c r="J14">
        <f>AVERAGE(I14:I16)</f>
        <v>1.0079092992770142</v>
      </c>
      <c r="K14">
        <f>STDEV(I14:I16)</f>
        <v>0.14985978828982738</v>
      </c>
      <c r="L14"/>
      <c r="M14" s="13" t="s">
        <v>30</v>
      </c>
      <c r="O14" s="5"/>
      <c r="P14" s="5"/>
      <c r="Q14" s="5"/>
      <c r="R14" s="5"/>
      <c r="S14" s="5"/>
      <c r="T14" s="5"/>
    </row>
    <row r="15" spans="1:20" s="2" customFormat="1" ht="15.5" x14ac:dyDescent="0.35">
      <c r="A15" s="6" t="s">
        <v>32</v>
      </c>
      <c r="B15" t="s">
        <v>6</v>
      </c>
      <c r="C15" s="2">
        <v>16.45</v>
      </c>
      <c r="D15" s="1">
        <f>AVERAGE(C14:C16)</f>
        <v>16.429999999999996</v>
      </c>
      <c r="E15" s="2">
        <v>30.19</v>
      </c>
      <c r="F15" s="1">
        <f t="shared" ref="F15:F19" si="8">E15-D15</f>
        <v>13.760000000000005</v>
      </c>
      <c r="G15" s="1">
        <f>G14</f>
        <v>13.500000000000005</v>
      </c>
      <c r="H15" s="1">
        <f t="shared" ref="H15:H19" si="9">F15-G15</f>
        <v>0.25999999999999979</v>
      </c>
      <c r="I15">
        <f t="shared" ref="I15:I19" si="10">POWER(2,-H15)</f>
        <v>0.83508791942836957</v>
      </c>
      <c r="J15"/>
      <c r="K15"/>
      <c r="L15"/>
      <c r="M15" s="13"/>
      <c r="O15" s="5"/>
      <c r="P15" s="5"/>
      <c r="Q15" s="5"/>
      <c r="R15" s="5"/>
      <c r="S15" s="5"/>
      <c r="T15" s="5"/>
    </row>
    <row r="16" spans="1:20" s="2" customFormat="1" ht="15.5" x14ac:dyDescent="0.35">
      <c r="A16" s="6" t="s">
        <v>32</v>
      </c>
      <c r="B16" t="s">
        <v>6</v>
      </c>
      <c r="C16" s="2">
        <v>16.41</v>
      </c>
      <c r="D16" s="1">
        <f>AVERAGE(C14:C16)</f>
        <v>16.429999999999996</v>
      </c>
      <c r="E16" s="2">
        <v>29.79</v>
      </c>
      <c r="F16" s="1">
        <f t="shared" si="8"/>
        <v>13.360000000000003</v>
      </c>
      <c r="G16" s="1">
        <f t="shared" ref="G16:G19" si="11">G15</f>
        <v>13.500000000000005</v>
      </c>
      <c r="H16" s="1">
        <f t="shared" si="9"/>
        <v>-0.14000000000000234</v>
      </c>
      <c r="I16">
        <f t="shared" si="10"/>
        <v>1.1019051158766124</v>
      </c>
      <c r="J16"/>
      <c r="K16"/>
      <c r="L16"/>
      <c r="M16" s="13"/>
      <c r="O16" s="5"/>
      <c r="P16" s="5"/>
      <c r="Q16" s="5"/>
      <c r="R16" s="5"/>
      <c r="S16" s="5"/>
      <c r="T16" s="5"/>
    </row>
    <row r="17" spans="1:20" s="2" customFormat="1" ht="15.5" x14ac:dyDescent="0.35">
      <c r="A17" s="6" t="s">
        <v>31</v>
      </c>
      <c r="B17" t="s">
        <v>6</v>
      </c>
      <c r="C17" s="2">
        <v>16.170000000000002</v>
      </c>
      <c r="D17" s="1">
        <f>AVERAGE(C17:C19)</f>
        <v>16.216666666666669</v>
      </c>
      <c r="E17" s="2">
        <v>31.11</v>
      </c>
      <c r="F17" s="1">
        <f t="shared" si="8"/>
        <v>14.893333333333331</v>
      </c>
      <c r="G17" s="1">
        <f t="shared" si="11"/>
        <v>13.500000000000005</v>
      </c>
      <c r="H17" s="1">
        <f t="shared" si="9"/>
        <v>1.3933333333333255</v>
      </c>
      <c r="I17">
        <f t="shared" si="10"/>
        <v>0.38068421803307034</v>
      </c>
      <c r="J17">
        <f>AVERAGE(I17:I19)</f>
        <v>0.36090981757849611</v>
      </c>
      <c r="K17">
        <f>STDEV(I17:I19)</f>
        <v>7.0564822541286321E-2</v>
      </c>
      <c r="L17" s="7">
        <f>IF(_xlfn.F.TEST(I14:I16,I17:I19)&gt;0.05,_xlfn.T.TEST(I14:I16,I17:I19,2,2),_xlfn.T.TEST(I14:I16,I17:I19,2,3))</f>
        <v>2.4901606880154471E-3</v>
      </c>
      <c r="M17" s="13"/>
      <c r="O17" s="5"/>
      <c r="P17" s="5"/>
      <c r="Q17" s="5"/>
      <c r="R17" s="5"/>
      <c r="S17" s="5"/>
      <c r="T17" s="5"/>
    </row>
    <row r="18" spans="1:20" s="2" customFormat="1" ht="15.5" x14ac:dyDescent="0.35">
      <c r="A18" s="6" t="s">
        <v>31</v>
      </c>
      <c r="B18" t="s">
        <v>6</v>
      </c>
      <c r="C18" s="2">
        <v>16.2</v>
      </c>
      <c r="D18" s="1">
        <f>AVERAGE(C17:C19)</f>
        <v>16.216666666666669</v>
      </c>
      <c r="E18" s="2">
        <v>31.54</v>
      </c>
      <c r="F18" s="1">
        <f t="shared" si="8"/>
        <v>15.323333333333331</v>
      </c>
      <c r="G18" s="1">
        <f t="shared" si="11"/>
        <v>13.500000000000005</v>
      </c>
      <c r="H18" s="1">
        <f t="shared" si="9"/>
        <v>1.8233333333333253</v>
      </c>
      <c r="I18">
        <f t="shared" si="10"/>
        <v>0.28256734731829058</v>
      </c>
      <c r="J18"/>
      <c r="K18"/>
      <c r="L18"/>
      <c r="M18" s="13"/>
      <c r="O18" s="5"/>
      <c r="P18" s="5"/>
      <c r="Q18" s="5"/>
      <c r="R18" s="5"/>
      <c r="S18" s="5"/>
      <c r="T18" s="5"/>
    </row>
    <row r="19" spans="1:20" s="2" customFormat="1" ht="15.5" x14ac:dyDescent="0.35">
      <c r="A19" s="6" t="s">
        <v>31</v>
      </c>
      <c r="B19" t="s">
        <v>6</v>
      </c>
      <c r="C19" s="2">
        <v>16.28</v>
      </c>
      <c r="D19" s="1">
        <f>AVERAGE(C17:C19)</f>
        <v>16.216666666666669</v>
      </c>
      <c r="E19" s="2">
        <v>30.97</v>
      </c>
      <c r="F19" s="1">
        <f t="shared" si="8"/>
        <v>14.75333333333333</v>
      </c>
      <c r="G19" s="1">
        <f t="shared" si="11"/>
        <v>13.500000000000005</v>
      </c>
      <c r="H19" s="1">
        <f t="shared" si="9"/>
        <v>1.253333333333325</v>
      </c>
      <c r="I19">
        <f t="shared" si="10"/>
        <v>0.4194778873841275</v>
      </c>
      <c r="J19"/>
      <c r="K19"/>
      <c r="L19"/>
      <c r="M19" s="13"/>
      <c r="O19" s="5"/>
      <c r="P19" s="5"/>
      <c r="Q19" s="5"/>
      <c r="R19" s="5"/>
      <c r="S19" s="5"/>
      <c r="T19" s="5"/>
    </row>
  </sheetData>
  <mergeCells count="3">
    <mergeCell ref="M2:M7"/>
    <mergeCell ref="M8:M13"/>
    <mergeCell ref="M14:M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8892-3EA9-4DA4-A8C1-4C9345B218AB}">
  <dimension ref="A1:J25"/>
  <sheetViews>
    <sheetView workbookViewId="0">
      <selection activeCell="K22" sqref="K22"/>
    </sheetView>
  </sheetViews>
  <sheetFormatPr defaultRowHeight="14" x14ac:dyDescent="0.3"/>
  <sheetData>
    <row r="1" spans="1:10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ht="15.5" x14ac:dyDescent="0.35">
      <c r="A2" s="2" t="s">
        <v>33</v>
      </c>
      <c r="B2" s="2" t="s">
        <v>19</v>
      </c>
      <c r="C2" s="2">
        <v>29.49</v>
      </c>
      <c r="D2" s="2">
        <v>83</v>
      </c>
      <c r="E2" s="2" t="s">
        <v>20</v>
      </c>
      <c r="F2" s="9" t="s">
        <v>28</v>
      </c>
      <c r="G2" s="6" t="s">
        <v>32</v>
      </c>
      <c r="H2" s="2"/>
      <c r="I2" s="2"/>
      <c r="J2" s="2"/>
    </row>
    <row r="3" spans="1:10" ht="15.5" x14ac:dyDescent="0.35">
      <c r="A3" s="2" t="s">
        <v>34</v>
      </c>
      <c r="B3" s="2" t="s">
        <v>19</v>
      </c>
      <c r="C3" s="2">
        <v>29.46</v>
      </c>
      <c r="D3" s="2">
        <v>83</v>
      </c>
      <c r="E3" s="2" t="s">
        <v>20</v>
      </c>
      <c r="F3" s="10" t="s">
        <v>28</v>
      </c>
      <c r="G3" s="6" t="s">
        <v>32</v>
      </c>
      <c r="H3" s="2"/>
      <c r="I3" s="2"/>
      <c r="J3" s="2"/>
    </row>
    <row r="4" spans="1:10" ht="15.5" x14ac:dyDescent="0.35">
      <c r="A4" s="2" t="s">
        <v>35</v>
      </c>
      <c r="B4" s="2" t="s">
        <v>19</v>
      </c>
      <c r="C4" s="2">
        <v>29.43</v>
      </c>
      <c r="D4" s="2">
        <v>83</v>
      </c>
      <c r="E4" s="2" t="s">
        <v>20</v>
      </c>
      <c r="F4" s="10" t="s">
        <v>28</v>
      </c>
      <c r="G4" s="6" t="s">
        <v>32</v>
      </c>
      <c r="H4" s="2"/>
      <c r="I4" s="2"/>
      <c r="J4" s="2"/>
    </row>
    <row r="5" spans="1:10" ht="15.5" x14ac:dyDescent="0.35">
      <c r="A5" s="2" t="s">
        <v>36</v>
      </c>
      <c r="B5" s="2" t="s">
        <v>19</v>
      </c>
      <c r="C5" s="2">
        <v>30.34</v>
      </c>
      <c r="D5" s="2">
        <v>83</v>
      </c>
      <c r="E5" s="2" t="s">
        <v>20</v>
      </c>
      <c r="F5" s="10" t="s">
        <v>28</v>
      </c>
      <c r="G5" s="6" t="s">
        <v>31</v>
      </c>
      <c r="H5" s="2"/>
      <c r="I5" s="2"/>
      <c r="J5" s="2"/>
    </row>
    <row r="6" spans="1:10" ht="15.5" x14ac:dyDescent="0.35">
      <c r="A6" s="2" t="s">
        <v>37</v>
      </c>
      <c r="B6" s="2" t="s">
        <v>19</v>
      </c>
      <c r="C6" s="2">
        <v>30.01</v>
      </c>
      <c r="D6" s="2">
        <v>83</v>
      </c>
      <c r="E6" s="2" t="s">
        <v>20</v>
      </c>
      <c r="F6" s="10" t="s">
        <v>28</v>
      </c>
      <c r="G6" s="6" t="s">
        <v>31</v>
      </c>
      <c r="H6" s="2"/>
      <c r="I6" s="2"/>
      <c r="J6" s="2"/>
    </row>
    <row r="7" spans="1:10" ht="15.5" x14ac:dyDescent="0.35">
      <c r="A7" s="2" t="s">
        <v>38</v>
      </c>
      <c r="B7" s="2" t="s">
        <v>19</v>
      </c>
      <c r="C7" s="2">
        <v>30.17</v>
      </c>
      <c r="D7" s="2">
        <v>83</v>
      </c>
      <c r="E7" s="2" t="s">
        <v>20</v>
      </c>
      <c r="F7" s="10" t="s">
        <v>28</v>
      </c>
      <c r="G7" s="6" t="s">
        <v>31</v>
      </c>
      <c r="H7" s="2"/>
      <c r="I7" s="2"/>
      <c r="J7" s="2"/>
    </row>
    <row r="8" spans="1:10" ht="15.5" x14ac:dyDescent="0.35">
      <c r="A8" s="2" t="s">
        <v>21</v>
      </c>
      <c r="B8" s="2" t="s">
        <v>19</v>
      </c>
      <c r="C8" s="2">
        <v>27.13</v>
      </c>
      <c r="D8" s="2">
        <v>81.5</v>
      </c>
      <c r="E8" s="2" t="s">
        <v>20</v>
      </c>
      <c r="F8" s="2" t="s">
        <v>7</v>
      </c>
      <c r="G8" s="6" t="s">
        <v>32</v>
      </c>
      <c r="H8" s="2"/>
      <c r="I8" s="2"/>
      <c r="J8" s="2"/>
    </row>
    <row r="9" spans="1:10" ht="15.5" x14ac:dyDescent="0.35">
      <c r="A9" s="2" t="s">
        <v>22</v>
      </c>
      <c r="B9" s="2" t="s">
        <v>19</v>
      </c>
      <c r="C9" s="2">
        <v>27.02</v>
      </c>
      <c r="D9" s="2">
        <v>81.5</v>
      </c>
      <c r="E9" s="2" t="s">
        <v>20</v>
      </c>
      <c r="F9" s="2" t="s">
        <v>7</v>
      </c>
      <c r="G9" s="6" t="s">
        <v>32</v>
      </c>
      <c r="H9" s="2"/>
      <c r="I9" s="2"/>
      <c r="J9" s="2"/>
    </row>
    <row r="10" spans="1:10" ht="15.5" x14ac:dyDescent="0.35">
      <c r="A10" s="2" t="s">
        <v>23</v>
      </c>
      <c r="B10" s="2" t="s">
        <v>19</v>
      </c>
      <c r="C10" s="2">
        <v>27.09</v>
      </c>
      <c r="D10" s="2">
        <v>81.5</v>
      </c>
      <c r="E10" s="2" t="s">
        <v>20</v>
      </c>
      <c r="F10" s="2" t="s">
        <v>7</v>
      </c>
      <c r="G10" s="6" t="s">
        <v>32</v>
      </c>
      <c r="H10" s="2"/>
      <c r="I10" s="2"/>
      <c r="J10" s="2"/>
    </row>
    <row r="11" spans="1:10" ht="15.5" x14ac:dyDescent="0.35">
      <c r="A11" s="2" t="s">
        <v>24</v>
      </c>
      <c r="B11" s="2" t="s">
        <v>19</v>
      </c>
      <c r="C11" s="8">
        <v>33.83</v>
      </c>
      <c r="D11" s="2">
        <v>81.5</v>
      </c>
      <c r="E11" s="2" t="s">
        <v>20</v>
      </c>
      <c r="F11" s="2" t="s">
        <v>7</v>
      </c>
      <c r="G11" s="6" t="s">
        <v>31</v>
      </c>
      <c r="H11" s="2"/>
      <c r="I11" s="2"/>
      <c r="J11" s="2"/>
    </row>
    <row r="12" spans="1:10" ht="15.5" x14ac:dyDescent="0.35">
      <c r="A12" s="2" t="s">
        <v>25</v>
      </c>
      <c r="B12" s="2" t="s">
        <v>19</v>
      </c>
      <c r="C12" s="8">
        <v>32.82</v>
      </c>
      <c r="D12" s="2">
        <v>81.5</v>
      </c>
      <c r="E12" s="2" t="s">
        <v>20</v>
      </c>
      <c r="F12" s="2" t="s">
        <v>7</v>
      </c>
      <c r="G12" s="6" t="s">
        <v>31</v>
      </c>
      <c r="H12" s="2"/>
      <c r="I12" s="2"/>
      <c r="J12" s="2"/>
    </row>
    <row r="13" spans="1:10" ht="15.5" x14ac:dyDescent="0.35">
      <c r="A13" s="2" t="s">
        <v>26</v>
      </c>
      <c r="B13" s="2" t="s">
        <v>19</v>
      </c>
      <c r="C13" s="8">
        <v>32.909999999999997</v>
      </c>
      <c r="D13" s="2">
        <v>81.5</v>
      </c>
      <c r="E13" s="2" t="s">
        <v>20</v>
      </c>
      <c r="F13" s="2" t="s">
        <v>7</v>
      </c>
      <c r="G13" s="6" t="s">
        <v>31</v>
      </c>
      <c r="H13" s="2"/>
      <c r="I13" s="2"/>
      <c r="J13" s="2"/>
    </row>
    <row r="14" spans="1:10" ht="15.5" x14ac:dyDescent="0.35">
      <c r="A14" s="2" t="s">
        <v>39</v>
      </c>
      <c r="B14" s="2" t="s">
        <v>19</v>
      </c>
      <c r="C14" s="2">
        <v>29.81</v>
      </c>
      <c r="D14" s="2">
        <v>81</v>
      </c>
      <c r="E14" s="2" t="s">
        <v>20</v>
      </c>
      <c r="F14" s="2" t="s">
        <v>8</v>
      </c>
      <c r="G14" s="6" t="s">
        <v>32</v>
      </c>
      <c r="H14" s="2"/>
      <c r="I14" s="2"/>
      <c r="J14" s="2"/>
    </row>
    <row r="15" spans="1:10" ht="15.5" x14ac:dyDescent="0.35">
      <c r="A15" s="2" t="s">
        <v>40</v>
      </c>
      <c r="B15" s="2" t="s">
        <v>19</v>
      </c>
      <c r="C15" s="2">
        <v>30.19</v>
      </c>
      <c r="D15" s="2">
        <v>82.5</v>
      </c>
      <c r="E15" s="2" t="s">
        <v>20</v>
      </c>
      <c r="F15" s="2" t="s">
        <v>8</v>
      </c>
      <c r="G15" s="6" t="s">
        <v>32</v>
      </c>
      <c r="H15" s="2"/>
      <c r="I15" s="2"/>
      <c r="J15" s="2"/>
    </row>
    <row r="16" spans="1:10" ht="15.5" x14ac:dyDescent="0.35">
      <c r="A16" s="2" t="s">
        <v>41</v>
      </c>
      <c r="B16" s="2" t="s">
        <v>19</v>
      </c>
      <c r="C16" s="2">
        <v>29.79</v>
      </c>
      <c r="D16" s="2">
        <v>81.5</v>
      </c>
      <c r="E16" s="2" t="s">
        <v>20</v>
      </c>
      <c r="F16" s="2" t="s">
        <v>8</v>
      </c>
      <c r="G16" s="6" t="s">
        <v>32</v>
      </c>
      <c r="H16" s="2"/>
      <c r="I16" s="2"/>
      <c r="J16" s="2"/>
    </row>
    <row r="17" spans="1:10" ht="15.5" x14ac:dyDescent="0.35">
      <c r="A17" s="2" t="s">
        <v>42</v>
      </c>
      <c r="B17" s="2" t="s">
        <v>19</v>
      </c>
      <c r="C17" s="2">
        <v>31.11</v>
      </c>
      <c r="D17" s="2">
        <v>82</v>
      </c>
      <c r="E17" s="2" t="s">
        <v>20</v>
      </c>
      <c r="F17" s="2" t="s">
        <v>8</v>
      </c>
      <c r="G17" s="6" t="s">
        <v>31</v>
      </c>
      <c r="H17" s="2"/>
      <c r="I17" s="2"/>
      <c r="J17" s="2"/>
    </row>
    <row r="18" spans="1:10" ht="15.5" x14ac:dyDescent="0.35">
      <c r="A18" s="2" t="s">
        <v>43</v>
      </c>
      <c r="B18" s="2" t="s">
        <v>19</v>
      </c>
      <c r="C18" s="2">
        <v>31.54</v>
      </c>
      <c r="D18" s="2">
        <v>80</v>
      </c>
      <c r="E18" s="2" t="s">
        <v>20</v>
      </c>
      <c r="F18" s="2" t="s">
        <v>8</v>
      </c>
      <c r="G18" s="6" t="s">
        <v>31</v>
      </c>
      <c r="H18" s="2"/>
      <c r="I18" s="2"/>
      <c r="J18" s="2"/>
    </row>
    <row r="19" spans="1:10" ht="15.5" x14ac:dyDescent="0.35">
      <c r="A19" s="2" t="s">
        <v>44</v>
      </c>
      <c r="B19" s="2" t="s">
        <v>19</v>
      </c>
      <c r="C19" s="2">
        <v>30.97</v>
      </c>
      <c r="D19" s="2">
        <v>82</v>
      </c>
      <c r="E19" s="2" t="s">
        <v>20</v>
      </c>
      <c r="F19" s="2" t="s">
        <v>8</v>
      </c>
      <c r="G19" s="6" t="s">
        <v>31</v>
      </c>
      <c r="H19" s="2"/>
      <c r="I19" s="2"/>
      <c r="J19" s="2"/>
    </row>
    <row r="20" spans="1:10" ht="15.5" x14ac:dyDescent="0.35">
      <c r="A20" s="2" t="s">
        <v>45</v>
      </c>
      <c r="B20" s="2" t="s">
        <v>19</v>
      </c>
      <c r="C20" s="2">
        <v>16.43</v>
      </c>
      <c r="D20" s="2">
        <v>85</v>
      </c>
      <c r="E20" s="2" t="s">
        <v>20</v>
      </c>
      <c r="F20" s="2" t="s">
        <v>27</v>
      </c>
      <c r="G20" s="6" t="s">
        <v>32</v>
      </c>
      <c r="H20" s="2"/>
      <c r="I20" s="2"/>
      <c r="J20" s="2"/>
    </row>
    <row r="21" spans="1:10" ht="15.5" x14ac:dyDescent="0.35">
      <c r="A21" s="2" t="s">
        <v>46</v>
      </c>
      <c r="B21" s="2" t="s">
        <v>19</v>
      </c>
      <c r="C21" s="2">
        <v>16.45</v>
      </c>
      <c r="D21" s="2">
        <v>85</v>
      </c>
      <c r="E21" s="2" t="s">
        <v>20</v>
      </c>
      <c r="F21" s="2" t="s">
        <v>27</v>
      </c>
      <c r="G21" s="6" t="s">
        <v>32</v>
      </c>
      <c r="H21" s="2"/>
      <c r="I21" s="2"/>
      <c r="J21" s="2"/>
    </row>
    <row r="22" spans="1:10" ht="15.5" x14ac:dyDescent="0.35">
      <c r="A22" s="2" t="s">
        <v>47</v>
      </c>
      <c r="B22" s="2" t="s">
        <v>19</v>
      </c>
      <c r="C22" s="2">
        <v>16.41</v>
      </c>
      <c r="D22" s="2">
        <v>85</v>
      </c>
      <c r="E22" s="2" t="s">
        <v>20</v>
      </c>
      <c r="F22" s="2" t="s">
        <v>27</v>
      </c>
      <c r="G22" s="6" t="s">
        <v>32</v>
      </c>
      <c r="H22" s="2"/>
      <c r="I22" s="2"/>
      <c r="J22" s="2"/>
    </row>
    <row r="23" spans="1:10" ht="15.5" x14ac:dyDescent="0.35">
      <c r="A23" s="2" t="s">
        <v>48</v>
      </c>
      <c r="B23" s="2" t="s">
        <v>19</v>
      </c>
      <c r="C23" s="2">
        <v>16.170000000000002</v>
      </c>
      <c r="D23" s="2">
        <v>85</v>
      </c>
      <c r="E23" s="2" t="s">
        <v>20</v>
      </c>
      <c r="F23" s="2" t="s">
        <v>27</v>
      </c>
      <c r="G23" s="6" t="s">
        <v>31</v>
      </c>
      <c r="H23" s="2"/>
      <c r="I23" s="2"/>
      <c r="J23" s="2"/>
    </row>
    <row r="24" spans="1:10" ht="15.5" x14ac:dyDescent="0.35">
      <c r="A24" s="2" t="s">
        <v>49</v>
      </c>
      <c r="B24" s="2" t="s">
        <v>19</v>
      </c>
      <c r="C24" s="2">
        <v>16.2</v>
      </c>
      <c r="D24" s="2">
        <v>85</v>
      </c>
      <c r="E24" s="2" t="s">
        <v>20</v>
      </c>
      <c r="F24" s="2" t="s">
        <v>27</v>
      </c>
      <c r="G24" s="6" t="s">
        <v>31</v>
      </c>
      <c r="H24" s="2"/>
      <c r="I24" s="2"/>
      <c r="J24" s="2"/>
    </row>
    <row r="25" spans="1:10" ht="15.5" x14ac:dyDescent="0.35">
      <c r="A25" s="2" t="s">
        <v>50</v>
      </c>
      <c r="B25" s="2" t="s">
        <v>19</v>
      </c>
      <c r="C25" s="2">
        <v>16.28</v>
      </c>
      <c r="D25" s="2">
        <v>85</v>
      </c>
      <c r="E25" s="2" t="s">
        <v>20</v>
      </c>
      <c r="F25" s="2" t="s">
        <v>27</v>
      </c>
      <c r="G25" s="6" t="s">
        <v>31</v>
      </c>
      <c r="H25" s="2"/>
      <c r="I25" s="2"/>
      <c r="J2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1D56-523E-4A66-8594-8C2CA90EACB6}">
  <dimension ref="A1:M8"/>
  <sheetViews>
    <sheetView workbookViewId="0">
      <selection activeCell="C17" sqref="C17"/>
    </sheetView>
  </sheetViews>
  <sheetFormatPr defaultRowHeight="14" x14ac:dyDescent="0.3"/>
  <sheetData>
    <row r="1" spans="1:13" ht="15.5" x14ac:dyDescent="0.35">
      <c r="A1" t="s">
        <v>56</v>
      </c>
      <c r="C1" s="4" t="s">
        <v>51</v>
      </c>
      <c r="D1" s="12" t="s">
        <v>55</v>
      </c>
      <c r="E1" s="4" t="s">
        <v>52</v>
      </c>
    </row>
    <row r="2" spans="1:13" x14ac:dyDescent="0.3">
      <c r="B2" t="s">
        <v>53</v>
      </c>
      <c r="C2" s="11">
        <v>908</v>
      </c>
      <c r="D2" s="4">
        <v>102</v>
      </c>
      <c r="E2" s="4">
        <f>_xlfn.T.TEST(C2:C4,D2:D4,2,3)</f>
        <v>4.8070010558861926E-8</v>
      </c>
      <c r="G2" s="11"/>
      <c r="H2" s="11"/>
      <c r="I2" s="11"/>
      <c r="J2" s="4"/>
      <c r="K2" s="11"/>
      <c r="L2" s="11"/>
      <c r="M2" s="11"/>
    </row>
    <row r="3" spans="1:13" x14ac:dyDescent="0.3">
      <c r="B3" s="4"/>
      <c r="C3" s="11">
        <v>912</v>
      </c>
      <c r="D3" s="4">
        <v>99</v>
      </c>
      <c r="E3" s="4"/>
    </row>
    <row r="4" spans="1:13" x14ac:dyDescent="0.3">
      <c r="B4" s="4"/>
      <c r="C4" s="11">
        <v>899</v>
      </c>
      <c r="D4" s="4">
        <v>86</v>
      </c>
      <c r="E4" s="4"/>
    </row>
    <row r="5" spans="1:13" x14ac:dyDescent="0.3">
      <c r="B5" s="4"/>
      <c r="C5" s="4"/>
      <c r="D5" s="4"/>
    </row>
    <row r="6" spans="1:13" x14ac:dyDescent="0.3">
      <c r="B6" s="4" t="s">
        <v>54</v>
      </c>
      <c r="C6" s="11">
        <v>1190</v>
      </c>
      <c r="D6" s="4">
        <v>301</v>
      </c>
      <c r="E6" s="4">
        <f>_xlfn.T.TEST(C6:C8,D6:D8,2,3)</f>
        <v>2.9992397398148911E-3</v>
      </c>
      <c r="G6" s="4"/>
      <c r="H6" s="4"/>
      <c r="I6" s="4"/>
      <c r="J6" s="4"/>
      <c r="K6" s="4"/>
      <c r="L6" s="4"/>
      <c r="M6" s="4"/>
    </row>
    <row r="7" spans="1:13" x14ac:dyDescent="0.3">
      <c r="C7" s="11">
        <v>1023</v>
      </c>
      <c r="D7" s="4">
        <v>279</v>
      </c>
      <c r="E7" s="4"/>
    </row>
    <row r="8" spans="1:13" x14ac:dyDescent="0.3">
      <c r="C8" s="11">
        <v>1172</v>
      </c>
      <c r="D8" s="4">
        <v>316</v>
      </c>
      <c r="E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 result</vt:lpstr>
      <vt:lpstr>raw data</vt:lpstr>
      <vt:lpstr>cell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2023-12-13T07:10:36Z</dcterms:modified>
</cp:coreProperties>
</file>