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0-编辑-MG\王亚\2022年\12-1 id434 胃癌+氧化应激  王亚\"/>
    </mc:Choice>
  </mc:AlternateContent>
  <xr:revisionPtr revIDLastSave="0" documentId="13_ncr:1_{DAC2B194-7884-426E-8E76-63A636F0220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1" l="1"/>
  <c r="F45" i="1" s="1"/>
  <c r="F44" i="1"/>
  <c r="D44" i="1"/>
  <c r="F43" i="1"/>
  <c r="D43" i="1"/>
  <c r="F42" i="1"/>
  <c r="D42" i="1"/>
  <c r="D41" i="1"/>
  <c r="F41" i="1" s="1"/>
  <c r="D40" i="1"/>
  <c r="F40" i="1" s="1"/>
  <c r="F35" i="1"/>
  <c r="D35" i="1"/>
  <c r="D34" i="1"/>
  <c r="F34" i="1" s="1"/>
  <c r="D33" i="1"/>
  <c r="F33" i="1" s="1"/>
  <c r="D32" i="1"/>
  <c r="F32" i="1" s="1"/>
  <c r="D31" i="1"/>
  <c r="F31" i="1" s="1"/>
  <c r="F30" i="1"/>
  <c r="D30" i="1"/>
  <c r="D25" i="1"/>
  <c r="F25" i="1" s="1"/>
  <c r="D24" i="1"/>
  <c r="F24" i="1" s="1"/>
  <c r="D23" i="1"/>
  <c r="F23" i="1" s="1"/>
  <c r="D22" i="1"/>
  <c r="F22" i="1" s="1"/>
  <c r="F21" i="1"/>
  <c r="D21" i="1"/>
  <c r="D20" i="1"/>
  <c r="F20" i="1" s="1"/>
  <c r="F16" i="1"/>
  <c r="D16" i="1"/>
  <c r="D15" i="1"/>
  <c r="F15" i="1" s="1"/>
  <c r="D14" i="1"/>
  <c r="F14" i="1" s="1"/>
  <c r="D13" i="1"/>
  <c r="F13" i="1" s="1"/>
  <c r="D12" i="1"/>
  <c r="F12" i="1" s="1"/>
  <c r="D11" i="1"/>
  <c r="F11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40" i="1" l="1"/>
  <c r="G41" i="1" s="1"/>
  <c r="G42" i="1" s="1"/>
  <c r="G43" i="1" s="1"/>
  <c r="G44" i="1" s="1"/>
  <c r="G45" i="1" s="1"/>
  <c r="H30" i="1"/>
  <c r="I30" i="1" s="1"/>
  <c r="H31" i="1"/>
  <c r="I31" i="1" s="1"/>
  <c r="H32" i="1"/>
  <c r="I32" i="1" s="1"/>
  <c r="H34" i="1"/>
  <c r="I34" i="1" s="1"/>
  <c r="G30" i="1"/>
  <c r="G31" i="1" s="1"/>
  <c r="G32" i="1" s="1"/>
  <c r="G33" i="1" s="1"/>
  <c r="G34" i="1" s="1"/>
  <c r="G35" i="1" s="1"/>
  <c r="G20" i="1"/>
  <c r="G21" i="1" s="1"/>
  <c r="G22" i="1" s="1"/>
  <c r="G23" i="1" s="1"/>
  <c r="G24" i="1" s="1"/>
  <c r="G25" i="1" s="1"/>
  <c r="G11" i="1"/>
  <c r="G12" i="1" s="1"/>
  <c r="G13" i="1" s="1"/>
  <c r="G14" i="1" s="1"/>
  <c r="G15" i="1" s="1"/>
  <c r="G16" i="1" s="1"/>
  <c r="H11" i="1"/>
  <c r="I11" i="1" s="1"/>
  <c r="G2" i="1"/>
  <c r="G3" i="1" s="1"/>
  <c r="G4" i="1" s="1"/>
  <c r="G5" i="1" s="1"/>
  <c r="G6" i="1" s="1"/>
  <c r="G7" i="1" s="1"/>
  <c r="H40" i="1" l="1"/>
  <c r="I40" i="1" s="1"/>
  <c r="H41" i="1"/>
  <c r="I41" i="1" s="1"/>
  <c r="H45" i="1"/>
  <c r="I45" i="1" s="1"/>
  <c r="H43" i="1"/>
  <c r="I43" i="1" s="1"/>
  <c r="H42" i="1"/>
  <c r="I42" i="1" s="1"/>
  <c r="H44" i="1"/>
  <c r="I44" i="1" s="1"/>
  <c r="K30" i="1"/>
  <c r="J30" i="1"/>
  <c r="H35" i="1"/>
  <c r="I35" i="1" s="1"/>
  <c r="H33" i="1"/>
  <c r="I33" i="1" s="1"/>
  <c r="H20" i="1"/>
  <c r="I20" i="1" s="1"/>
  <c r="H25" i="1"/>
  <c r="I25" i="1" s="1"/>
  <c r="H24" i="1"/>
  <c r="I24" i="1" s="1"/>
  <c r="H23" i="1"/>
  <c r="I23" i="1" s="1"/>
  <c r="H22" i="1"/>
  <c r="I22" i="1" s="1"/>
  <c r="H21" i="1"/>
  <c r="I21" i="1" s="1"/>
  <c r="H15" i="1"/>
  <c r="I15" i="1" s="1"/>
  <c r="H13" i="1"/>
  <c r="I13" i="1" s="1"/>
  <c r="H12" i="1"/>
  <c r="I12" i="1" s="1"/>
  <c r="K11" i="1" s="1"/>
  <c r="H14" i="1"/>
  <c r="I14" i="1" s="1"/>
  <c r="L14" i="1"/>
  <c r="H16" i="1"/>
  <c r="I16" i="1" s="1"/>
  <c r="H4" i="1"/>
  <c r="I4" i="1" s="1"/>
  <c r="H7" i="1"/>
  <c r="I7" i="1" s="1"/>
  <c r="H6" i="1"/>
  <c r="I6" i="1" s="1"/>
  <c r="H3" i="1"/>
  <c r="I3" i="1" s="1"/>
  <c r="H2" i="1"/>
  <c r="I2" i="1" s="1"/>
  <c r="H5" i="1"/>
  <c r="I5" i="1" s="1"/>
  <c r="J43" i="1" l="1"/>
  <c r="K43" i="1"/>
  <c r="L43" i="1"/>
  <c r="K40" i="1"/>
  <c r="J40" i="1"/>
  <c r="K33" i="1"/>
  <c r="J33" i="1"/>
  <c r="L33" i="1"/>
  <c r="K23" i="1"/>
  <c r="J23" i="1"/>
  <c r="K20" i="1"/>
  <c r="J20" i="1"/>
  <c r="L23" i="1"/>
  <c r="K14" i="1"/>
  <c r="J14" i="1"/>
  <c r="J11" i="1"/>
  <c r="K5" i="1"/>
  <c r="J5" i="1"/>
  <c r="K2" i="1"/>
  <c r="L5" i="1"/>
  <c r="J2" i="1"/>
</calcChain>
</file>

<file path=xl/sharedStrings.xml><?xml version="1.0" encoding="utf-8"?>
<sst xmlns="http://schemas.openxmlformats.org/spreadsheetml/2006/main" count="71" uniqueCount="14">
  <si>
    <t xml:space="preserve">Cq   </t>
  </si>
  <si>
    <t>Cq Mean</t>
  </si>
  <si>
    <t>target gene</t>
  </si>
  <si>
    <t>expression</t>
  </si>
  <si>
    <t>average</t>
  </si>
  <si>
    <t>p value</t>
  </si>
  <si>
    <t>GAPDH</t>
  </si>
  <si>
    <t>GSE-1</t>
    <phoneticPr fontId="2" type="noConversion"/>
  </si>
  <si>
    <t>SGC7901</t>
    <phoneticPr fontId="2" type="noConversion"/>
  </si>
  <si>
    <t>ASCL2</t>
    <phoneticPr fontId="2" type="noConversion"/>
  </si>
  <si>
    <t>COMP</t>
    <phoneticPr fontId="2" type="noConversion"/>
  </si>
  <si>
    <t>NOX1</t>
    <phoneticPr fontId="2" type="noConversion"/>
  </si>
  <si>
    <t>VPREB3</t>
    <phoneticPr fontId="2" type="noConversion"/>
  </si>
  <si>
    <t>PEG10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</si>
</sst>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F52" sqref="F52"/>
    </sheetView>
  </sheetViews>
  <sheetFormatPr defaultRowHeight="14" x14ac:dyDescent="0.3"/>
  <sheetData>
    <row r="1" spans="1:13" ht="15.5" x14ac:dyDescent="0.35">
      <c r="A1" s="1"/>
      <c r="B1" s="2"/>
      <c r="C1" s="3" t="s">
        <v>0</v>
      </c>
      <c r="D1" s="3" t="s">
        <v>1</v>
      </c>
      <c r="E1" s="4" t="s">
        <v>2</v>
      </c>
      <c r="F1" s="2"/>
      <c r="G1" s="2"/>
      <c r="H1" s="2"/>
      <c r="I1" s="5" t="s">
        <v>3</v>
      </c>
      <c r="J1" s="2" t="s">
        <v>4</v>
      </c>
      <c r="K1" s="2"/>
      <c r="L1" s="2" t="s">
        <v>5</v>
      </c>
      <c r="M1" s="6"/>
    </row>
    <row r="2" spans="1:13" x14ac:dyDescent="0.3">
      <c r="A2" s="4" t="s">
        <v>7</v>
      </c>
      <c r="B2" s="2" t="s">
        <v>6</v>
      </c>
      <c r="C2" s="4">
        <v>15.9</v>
      </c>
      <c r="D2" s="3">
        <f>AVERAGE(C2:C4)</f>
        <v>16.059999999999999</v>
      </c>
      <c r="E2" s="4">
        <v>25.33</v>
      </c>
      <c r="F2" s="3">
        <f>E2-D2</f>
        <v>9.27</v>
      </c>
      <c r="G2" s="3">
        <f>AVERAGE(F2:F4)</f>
        <v>9.3166666666666682</v>
      </c>
      <c r="H2" s="3">
        <f>F2-G2</f>
        <v>-4.6666666666668633E-2</v>
      </c>
      <c r="I2" s="5">
        <f>POWER(2,-H2)</f>
        <v>1.0328757151493884</v>
      </c>
      <c r="J2" s="2">
        <f>AVERAGE(I2:I4)</f>
        <v>1.0029279396783657</v>
      </c>
      <c r="K2" s="2">
        <f>STDEV(I2:I4)</f>
        <v>9.249413337703391E-2</v>
      </c>
      <c r="L2" s="2"/>
      <c r="M2" s="7" t="s">
        <v>9</v>
      </c>
    </row>
    <row r="3" spans="1:13" x14ac:dyDescent="0.3">
      <c r="A3" s="4" t="s">
        <v>7</v>
      </c>
      <c r="B3" s="2" t="s">
        <v>6</v>
      </c>
      <c r="C3" s="4">
        <v>16.22</v>
      </c>
      <c r="D3" s="3">
        <f>AVERAGE(C2:C4)</f>
        <v>16.059999999999999</v>
      </c>
      <c r="E3" s="4">
        <v>25.53</v>
      </c>
      <c r="F3" s="3">
        <f t="shared" ref="F3:F10" si="0">E3-D3</f>
        <v>9.4700000000000024</v>
      </c>
      <c r="G3" s="3">
        <f>G2</f>
        <v>9.3166666666666682</v>
      </c>
      <c r="H3" s="3">
        <f t="shared" ref="H3:H10" si="1">F3-G3</f>
        <v>0.15333333333333421</v>
      </c>
      <c r="I3" s="5">
        <f t="shared" ref="I3:I10" si="2">POWER(2,-H3)</f>
        <v>0.89917053563818528</v>
      </c>
      <c r="J3" s="2"/>
      <c r="K3" s="2"/>
      <c r="L3" s="2"/>
      <c r="M3" s="7"/>
    </row>
    <row r="4" spans="1:13" x14ac:dyDescent="0.3">
      <c r="A4" s="4" t="s">
        <v>7</v>
      </c>
      <c r="B4" s="2" t="s">
        <v>6</v>
      </c>
      <c r="C4" s="4">
        <v>16.059999999999999</v>
      </c>
      <c r="D4" s="3">
        <f>AVERAGE(C2:C4)</f>
        <v>16.059999999999999</v>
      </c>
      <c r="E4" s="4">
        <v>25.27</v>
      </c>
      <c r="F4" s="3">
        <f t="shared" si="0"/>
        <v>9.2100000000000009</v>
      </c>
      <c r="G4" s="3">
        <f t="shared" ref="G4:G10" si="3">G3</f>
        <v>9.3166666666666682</v>
      </c>
      <c r="H4" s="3">
        <f t="shared" si="1"/>
        <v>-0.10666666666666735</v>
      </c>
      <c r="I4" s="5">
        <f t="shared" si="2"/>
        <v>1.0767375682475235</v>
      </c>
      <c r="J4" s="2"/>
      <c r="K4" s="2"/>
      <c r="L4" s="2"/>
      <c r="M4" s="7"/>
    </row>
    <row r="5" spans="1:13" x14ac:dyDescent="0.3">
      <c r="A5" s="4" t="s">
        <v>8</v>
      </c>
      <c r="B5" s="2" t="s">
        <v>6</v>
      </c>
      <c r="C5" s="4">
        <v>20.58</v>
      </c>
      <c r="D5" s="3">
        <f>AVERAGE(C5:C7)</f>
        <v>20.486666666666668</v>
      </c>
      <c r="E5" s="4">
        <v>24.75</v>
      </c>
      <c r="F5" s="3">
        <f t="shared" si="0"/>
        <v>4.2633333333333319</v>
      </c>
      <c r="G5" s="3">
        <f t="shared" si="3"/>
        <v>9.3166666666666682</v>
      </c>
      <c r="H5" s="3">
        <f t="shared" si="1"/>
        <v>-5.0533333333333363</v>
      </c>
      <c r="I5" s="5">
        <f t="shared" si="2"/>
        <v>33.205109093111979</v>
      </c>
      <c r="J5" s="2">
        <f>AVERAGE(I5:I7)</f>
        <v>33.683824329078966</v>
      </c>
      <c r="K5" s="2">
        <f>STDEV(I5:I7)</f>
        <v>1.2461990822350424</v>
      </c>
      <c r="L5" s="8">
        <f>IF(_xlfn.F.TEST(I2:I4,I5:I7)&gt;0.05,_xlfn.T.TEST(I2:I4,I5:I7,2,2),_xlfn.T.TEST(I2:I4,I5:I7,2,3))</f>
        <v>4.5427914427432147E-4</v>
      </c>
      <c r="M5" s="7"/>
    </row>
    <row r="6" spans="1:13" x14ac:dyDescent="0.3">
      <c r="A6" s="4" t="s">
        <v>8</v>
      </c>
      <c r="B6" s="2" t="s">
        <v>6</v>
      </c>
      <c r="C6" s="4">
        <v>20.420000000000002</v>
      </c>
      <c r="D6" s="3">
        <f>AVERAGE(C5:C7)</f>
        <v>20.486666666666668</v>
      </c>
      <c r="E6" s="4">
        <v>24.77</v>
      </c>
      <c r="F6" s="3">
        <f t="shared" si="0"/>
        <v>4.2833333333333314</v>
      </c>
      <c r="G6" s="3">
        <f t="shared" si="3"/>
        <v>9.3166666666666682</v>
      </c>
      <c r="H6" s="3">
        <f t="shared" si="1"/>
        <v>-5.0333333333333368</v>
      </c>
      <c r="I6" s="5">
        <f t="shared" si="2"/>
        <v>32.747964543896877</v>
      </c>
      <c r="J6" s="2"/>
      <c r="K6" s="2"/>
      <c r="L6" s="2"/>
      <c r="M6" s="7"/>
    </row>
    <row r="7" spans="1:13" x14ac:dyDescent="0.3">
      <c r="A7" s="4" t="s">
        <v>8</v>
      </c>
      <c r="B7" s="2" t="s">
        <v>6</v>
      </c>
      <c r="C7" s="4">
        <v>20.46</v>
      </c>
      <c r="D7" s="3">
        <f>AVERAGE(C5:C7)</f>
        <v>20.486666666666668</v>
      </c>
      <c r="E7" s="4">
        <v>24.67</v>
      </c>
      <c r="F7" s="3">
        <f t="shared" si="0"/>
        <v>4.1833333333333336</v>
      </c>
      <c r="G7" s="3">
        <f t="shared" si="3"/>
        <v>9.3166666666666682</v>
      </c>
      <c r="H7" s="3">
        <f t="shared" si="1"/>
        <v>-5.1333333333333346</v>
      </c>
      <c r="I7" s="5">
        <f t="shared" si="2"/>
        <v>35.09839935022805</v>
      </c>
      <c r="J7" s="2"/>
      <c r="K7" s="2"/>
      <c r="L7" s="2"/>
      <c r="M7" s="7"/>
    </row>
    <row r="8" spans="1:13" x14ac:dyDescent="0.3">
      <c r="A8" s="4"/>
      <c r="B8" s="2"/>
      <c r="C8" s="4"/>
      <c r="D8" s="3"/>
      <c r="E8" s="4"/>
      <c r="F8" s="3"/>
      <c r="G8" s="3"/>
      <c r="H8" s="3"/>
      <c r="I8" s="3"/>
      <c r="J8" s="3"/>
      <c r="K8" s="2"/>
      <c r="L8" s="8"/>
      <c r="M8" s="7"/>
    </row>
    <row r="9" spans="1:13" x14ac:dyDescent="0.3">
      <c r="A9" s="4"/>
      <c r="B9" s="2"/>
      <c r="C9" s="4"/>
      <c r="D9" s="3"/>
      <c r="E9" s="4"/>
      <c r="F9" s="3"/>
      <c r="G9" s="3"/>
      <c r="H9" s="3"/>
      <c r="I9" s="3"/>
      <c r="J9" s="3"/>
      <c r="K9" s="4"/>
      <c r="L9" s="4"/>
      <c r="M9" s="7"/>
    </row>
    <row r="10" spans="1:13" x14ac:dyDescent="0.3">
      <c r="A10" s="4"/>
      <c r="B10" s="2"/>
      <c r="C10" s="4"/>
      <c r="D10" s="3"/>
      <c r="E10" s="4"/>
      <c r="F10" s="3"/>
      <c r="G10" s="3"/>
      <c r="H10" s="3"/>
      <c r="I10" s="3"/>
      <c r="J10" s="3"/>
      <c r="K10" s="4"/>
      <c r="L10" s="4"/>
      <c r="M10" s="7"/>
    </row>
    <row r="11" spans="1:13" x14ac:dyDescent="0.3">
      <c r="A11" s="4" t="s">
        <v>7</v>
      </c>
      <c r="B11" s="2" t="s">
        <v>6</v>
      </c>
      <c r="C11" s="4">
        <v>15.9</v>
      </c>
      <c r="D11" s="3">
        <f>AVERAGE(C11:C13)</f>
        <v>16.059999999999999</v>
      </c>
      <c r="E11" s="4">
        <v>29.74</v>
      </c>
      <c r="F11" s="3">
        <f>E11-D11</f>
        <v>13.68</v>
      </c>
      <c r="G11" s="3">
        <f>AVERAGE(F11:F13)</f>
        <v>13.573333333333332</v>
      </c>
      <c r="H11" s="3">
        <f>F11-G11</f>
        <v>0.10666666666666735</v>
      </c>
      <c r="I11" s="5">
        <f>POWER(2,-H11)</f>
        <v>0.9287314100385482</v>
      </c>
      <c r="J11" s="2">
        <f>AVERAGE(I11:I13)</f>
        <v>1.0019485850739596</v>
      </c>
      <c r="K11" s="2">
        <f>STDEV(I11:I13)</f>
        <v>7.6707226088543329E-2</v>
      </c>
      <c r="L11" s="2"/>
      <c r="M11" s="7" t="s">
        <v>10</v>
      </c>
    </row>
    <row r="12" spans="1:13" x14ac:dyDescent="0.3">
      <c r="A12" s="4" t="s">
        <v>7</v>
      </c>
      <c r="B12" s="2" t="s">
        <v>6</v>
      </c>
      <c r="C12" s="4">
        <v>16.22</v>
      </c>
      <c r="D12" s="3">
        <f>AVERAGE(C11:C13)</f>
        <v>16.059999999999999</v>
      </c>
      <c r="E12" s="4">
        <v>29.64</v>
      </c>
      <c r="F12" s="3">
        <f t="shared" ref="F12:F19" si="4">E12-D12</f>
        <v>13.580000000000002</v>
      </c>
      <c r="G12" s="3">
        <f>G11</f>
        <v>13.573333333333332</v>
      </c>
      <c r="H12" s="3">
        <f t="shared" ref="H12:H19" si="5">F12-G12</f>
        <v>6.6666666666694852E-3</v>
      </c>
      <c r="I12" s="5">
        <f t="shared" ref="I12:I19" si="6">POWER(2,-H12)</f>
        <v>0.99538967910322707</v>
      </c>
      <c r="J12" s="2"/>
      <c r="K12" s="2"/>
      <c r="L12" s="2"/>
      <c r="M12" s="7"/>
    </row>
    <row r="13" spans="1:13" x14ac:dyDescent="0.3">
      <c r="A13" s="4" t="s">
        <v>7</v>
      </c>
      <c r="B13" s="2" t="s">
        <v>6</v>
      </c>
      <c r="C13" s="4">
        <v>16.059999999999999</v>
      </c>
      <c r="D13" s="3">
        <f>AVERAGE(C11:C13)</f>
        <v>16.059999999999999</v>
      </c>
      <c r="E13" s="4">
        <v>29.52</v>
      </c>
      <c r="F13" s="3">
        <f t="shared" si="4"/>
        <v>13.46</v>
      </c>
      <c r="G13" s="3">
        <f t="shared" ref="G13:G19" si="7">G12</f>
        <v>13.573333333333332</v>
      </c>
      <c r="H13" s="3">
        <f t="shared" si="5"/>
        <v>-0.11333333333333151</v>
      </c>
      <c r="I13" s="5">
        <f t="shared" si="6"/>
        <v>1.0817246660801034</v>
      </c>
      <c r="J13" s="2"/>
      <c r="K13" s="2"/>
      <c r="L13" s="2"/>
      <c r="M13" s="7"/>
    </row>
    <row r="14" spans="1:13" x14ac:dyDescent="0.3">
      <c r="A14" s="4" t="s">
        <v>8</v>
      </c>
      <c r="B14" s="2" t="s">
        <v>6</v>
      </c>
      <c r="C14" s="4">
        <v>20.58</v>
      </c>
      <c r="D14" s="3">
        <f>AVERAGE(C14:C16)</f>
        <v>20.486666666666668</v>
      </c>
      <c r="E14" s="4">
        <v>28.65</v>
      </c>
      <c r="F14" s="3">
        <f t="shared" si="4"/>
        <v>8.1633333333333304</v>
      </c>
      <c r="G14" s="3">
        <f t="shared" si="7"/>
        <v>13.573333333333332</v>
      </c>
      <c r="H14" s="3">
        <f t="shared" si="5"/>
        <v>-5.4100000000000019</v>
      </c>
      <c r="I14" s="5">
        <f t="shared" si="6"/>
        <v>42.517946051088423</v>
      </c>
      <c r="J14" s="2">
        <f>AVERAGE(I14:I16)</f>
        <v>41.636317631794832</v>
      </c>
      <c r="K14" s="2">
        <f>STDEV(I14:I16)</f>
        <v>4.7527926296181935</v>
      </c>
      <c r="L14" s="8">
        <f>IF(_xlfn.F.TEST(I11:I13,I14:I16)&gt;0.05,_xlfn.T.TEST(I11:I13,I14:I16,2,2),_xlfn.T.TEST(I11:I13,I14:I16,2,3))</f>
        <v>4.5208103194699176E-3</v>
      </c>
      <c r="M14" s="7"/>
    </row>
    <row r="15" spans="1:13" x14ac:dyDescent="0.3">
      <c r="A15" s="4" t="s">
        <v>8</v>
      </c>
      <c r="B15" s="2" t="s">
        <v>6</v>
      </c>
      <c r="C15" s="4">
        <v>20.420000000000002</v>
      </c>
      <c r="D15" s="3">
        <f>AVERAGE(C14:C16)</f>
        <v>20.486666666666668</v>
      </c>
      <c r="E15" s="4">
        <v>28.54</v>
      </c>
      <c r="F15" s="3">
        <f t="shared" si="4"/>
        <v>8.053333333333331</v>
      </c>
      <c r="G15" s="3">
        <f t="shared" si="7"/>
        <v>13.573333333333332</v>
      </c>
      <c r="H15" s="3">
        <f t="shared" si="5"/>
        <v>-5.5200000000000014</v>
      </c>
      <c r="I15" s="5">
        <f t="shared" si="6"/>
        <v>45.886567936506523</v>
      </c>
      <c r="J15" s="2"/>
      <c r="K15" s="2"/>
      <c r="L15" s="2"/>
      <c r="M15" s="7"/>
    </row>
    <row r="16" spans="1:13" x14ac:dyDescent="0.3">
      <c r="A16" s="4" t="s">
        <v>8</v>
      </c>
      <c r="B16" s="2" t="s">
        <v>6</v>
      </c>
      <c r="C16" s="4">
        <v>20.46</v>
      </c>
      <c r="D16" s="3">
        <f>AVERAGE(C14:C16)</f>
        <v>20.486666666666668</v>
      </c>
      <c r="E16" s="4">
        <v>28.87</v>
      </c>
      <c r="F16" s="3">
        <f t="shared" si="4"/>
        <v>8.3833333333333329</v>
      </c>
      <c r="G16" s="3">
        <f t="shared" si="7"/>
        <v>13.573333333333332</v>
      </c>
      <c r="H16" s="3">
        <f t="shared" si="5"/>
        <v>-5.1899999999999995</v>
      </c>
      <c r="I16" s="5">
        <f t="shared" si="6"/>
        <v>36.504438907789549</v>
      </c>
      <c r="J16" s="2"/>
      <c r="K16" s="2"/>
      <c r="L16" s="2"/>
      <c r="M16" s="7"/>
    </row>
    <row r="17" spans="1:13" x14ac:dyDescent="0.3">
      <c r="A17" s="4"/>
      <c r="B17" s="2"/>
      <c r="C17" s="4"/>
      <c r="D17" s="3"/>
      <c r="E17" s="4"/>
      <c r="F17" s="3"/>
      <c r="G17" s="3"/>
      <c r="H17" s="3"/>
      <c r="I17" s="5"/>
      <c r="J17" s="2"/>
      <c r="K17" s="2"/>
      <c r="L17" s="8"/>
      <c r="M17" s="7"/>
    </row>
    <row r="18" spans="1:13" x14ac:dyDescent="0.3">
      <c r="A18" s="4"/>
      <c r="B18" s="2"/>
      <c r="C18" s="4"/>
      <c r="D18" s="3"/>
      <c r="E18" s="4"/>
      <c r="F18" s="3"/>
      <c r="G18" s="3"/>
      <c r="H18" s="3"/>
      <c r="I18" s="5"/>
      <c r="J18" s="4"/>
      <c r="K18" s="4"/>
      <c r="L18" s="4"/>
      <c r="M18" s="7"/>
    </row>
    <row r="19" spans="1:13" x14ac:dyDescent="0.3">
      <c r="A19" s="4"/>
      <c r="B19" s="2"/>
      <c r="C19" s="4"/>
      <c r="D19" s="3"/>
      <c r="E19" s="4"/>
      <c r="F19" s="3"/>
      <c r="G19" s="3"/>
      <c r="H19" s="3"/>
      <c r="I19" s="5"/>
      <c r="J19" s="4"/>
      <c r="K19" s="4"/>
      <c r="L19" s="4"/>
      <c r="M19" s="7"/>
    </row>
    <row r="20" spans="1:13" x14ac:dyDescent="0.3">
      <c r="A20" s="4" t="s">
        <v>7</v>
      </c>
      <c r="B20" s="2" t="s">
        <v>6</v>
      </c>
      <c r="C20" s="4">
        <v>15.9</v>
      </c>
      <c r="D20" s="3">
        <f>AVERAGE(C20:C22)</f>
        <v>16.059999999999999</v>
      </c>
      <c r="E20" s="4">
        <v>31.28</v>
      </c>
      <c r="F20" s="3">
        <f>E20-D20</f>
        <v>15.220000000000002</v>
      </c>
      <c r="G20" s="3">
        <f>AVERAGE(F20:F22)</f>
        <v>15.110000000000001</v>
      </c>
      <c r="H20" s="3">
        <f>F20-G20</f>
        <v>0.11000000000000121</v>
      </c>
      <c r="I20" s="5">
        <f>POWER(2,-H20)</f>
        <v>0.92658806189037013</v>
      </c>
      <c r="J20" s="2">
        <f>AVERAGE(I20:I22)</f>
        <v>1.0019387661315993</v>
      </c>
      <c r="K20" s="2">
        <f>STDEV(I20:I22)</f>
        <v>7.6338554067635483E-2</v>
      </c>
      <c r="L20" s="2"/>
      <c r="M20" s="7" t="s">
        <v>11</v>
      </c>
    </row>
    <row r="21" spans="1:13" x14ac:dyDescent="0.3">
      <c r="A21" s="4" t="s">
        <v>7</v>
      </c>
      <c r="B21" s="2" t="s">
        <v>6</v>
      </c>
      <c r="C21" s="4">
        <v>16.22</v>
      </c>
      <c r="D21" s="3">
        <f>AVERAGE(C20:C22)</f>
        <v>16.059999999999999</v>
      </c>
      <c r="E21" s="4">
        <v>31.06</v>
      </c>
      <c r="F21" s="3">
        <f t="shared" ref="F21:F28" si="8">E21-D21</f>
        <v>15</v>
      </c>
      <c r="G21" s="3">
        <f>G20</f>
        <v>15.110000000000001</v>
      </c>
      <c r="H21" s="3">
        <f t="shared" ref="H21:H28" si="9">F21-G21</f>
        <v>-0.11000000000000121</v>
      </c>
      <c r="I21" s="5">
        <f t="shared" ref="I21:I28" si="10">POWER(2,-H21)</f>
        <v>1.0792282365044281</v>
      </c>
      <c r="J21" s="2"/>
      <c r="K21" s="2"/>
      <c r="L21" s="2"/>
      <c r="M21" s="7"/>
    </row>
    <row r="22" spans="1:13" x14ac:dyDescent="0.3">
      <c r="A22" s="4" t="s">
        <v>7</v>
      </c>
      <c r="B22" s="2" t="s">
        <v>6</v>
      </c>
      <c r="C22" s="4">
        <v>16.059999999999999</v>
      </c>
      <c r="D22" s="3">
        <f>AVERAGE(C20:C22)</f>
        <v>16.059999999999999</v>
      </c>
      <c r="E22" s="4">
        <v>31.17</v>
      </c>
      <c r="F22" s="3">
        <f t="shared" si="8"/>
        <v>15.110000000000003</v>
      </c>
      <c r="G22" s="3">
        <f t="shared" ref="G22:G28" si="11">G21</f>
        <v>15.110000000000001</v>
      </c>
      <c r="H22" s="3">
        <f t="shared" si="9"/>
        <v>0</v>
      </c>
      <c r="I22" s="5">
        <f t="shared" si="10"/>
        <v>1</v>
      </c>
      <c r="J22" s="2"/>
      <c r="K22" s="2"/>
      <c r="L22" s="2"/>
      <c r="M22" s="7"/>
    </row>
    <row r="23" spans="1:13" x14ac:dyDescent="0.3">
      <c r="A23" s="4" t="s">
        <v>8</v>
      </c>
      <c r="B23" s="2" t="s">
        <v>6</v>
      </c>
      <c r="C23" s="4">
        <v>20.58</v>
      </c>
      <c r="D23" s="3">
        <f>AVERAGE(C23:C25)</f>
        <v>20.486666666666668</v>
      </c>
      <c r="E23" s="4">
        <v>31.36</v>
      </c>
      <c r="F23" s="3">
        <f t="shared" si="8"/>
        <v>10.873333333333331</v>
      </c>
      <c r="G23" s="3">
        <f t="shared" si="11"/>
        <v>15.110000000000001</v>
      </c>
      <c r="H23" s="3">
        <f t="shared" si="9"/>
        <v>-4.2366666666666699</v>
      </c>
      <c r="I23" s="5">
        <f t="shared" si="10"/>
        <v>18.852274221505162</v>
      </c>
      <c r="J23" s="2">
        <f>AVERAGE(I23:I25)</f>
        <v>22.035466364861932</v>
      </c>
      <c r="K23" s="2">
        <f>STDEV(I23:I25)</f>
        <v>2.8534718504481527</v>
      </c>
      <c r="L23" s="8">
        <f>IF(_xlfn.F.TEST(I20:I22,I23:I25)&gt;0.05,_xlfn.T.TEST(I20:I22,I23:I25,2,2),_xlfn.T.TEST(I20:I22,I23:I25,2,3))</f>
        <v>6.050202838482145E-3</v>
      </c>
      <c r="M23" s="7"/>
    </row>
    <row r="24" spans="1:13" x14ac:dyDescent="0.3">
      <c r="A24" s="4" t="s">
        <v>8</v>
      </c>
      <c r="B24" s="2" t="s">
        <v>6</v>
      </c>
      <c r="C24" s="4">
        <v>20.420000000000002</v>
      </c>
      <c r="D24" s="3">
        <f>AVERAGE(C23:C25)</f>
        <v>20.486666666666668</v>
      </c>
      <c r="E24" s="4">
        <v>30.99</v>
      </c>
      <c r="F24" s="3">
        <f t="shared" si="8"/>
        <v>10.50333333333333</v>
      </c>
      <c r="G24" s="3">
        <f t="shared" si="11"/>
        <v>15.110000000000001</v>
      </c>
      <c r="H24" s="3">
        <f t="shared" si="9"/>
        <v>-4.6066666666666709</v>
      </c>
      <c r="I24" s="5">
        <f t="shared" si="10"/>
        <v>24.363789954116434</v>
      </c>
      <c r="J24" s="2"/>
      <c r="K24" s="2"/>
      <c r="L24" s="2"/>
      <c r="M24" s="7"/>
    </row>
    <row r="25" spans="1:13" x14ac:dyDescent="0.3">
      <c r="A25" s="4" t="s">
        <v>8</v>
      </c>
      <c r="B25" s="2" t="s">
        <v>6</v>
      </c>
      <c r="C25" s="4">
        <v>20.46</v>
      </c>
      <c r="D25" s="3">
        <f>AVERAGE(C23:C25)</f>
        <v>20.486666666666668</v>
      </c>
      <c r="E25" s="4">
        <v>31.08</v>
      </c>
      <c r="F25" s="3">
        <f t="shared" si="8"/>
        <v>10.59333333333333</v>
      </c>
      <c r="G25" s="3">
        <f t="shared" si="11"/>
        <v>15.110000000000001</v>
      </c>
      <c r="H25" s="3">
        <f t="shared" si="9"/>
        <v>-4.516666666666671</v>
      </c>
      <c r="I25" s="5">
        <f t="shared" si="10"/>
        <v>22.8903349189642</v>
      </c>
      <c r="J25" s="2"/>
      <c r="K25" s="2"/>
      <c r="L25" s="2"/>
      <c r="M25" s="7"/>
    </row>
    <row r="26" spans="1:13" x14ac:dyDescent="0.3">
      <c r="A26" s="4"/>
      <c r="B26" s="2"/>
      <c r="C26" s="4"/>
      <c r="D26" s="3"/>
      <c r="E26" s="4"/>
      <c r="F26" s="3"/>
      <c r="G26" s="3"/>
      <c r="H26" s="3"/>
      <c r="I26" s="5"/>
      <c r="J26" s="2"/>
      <c r="K26" s="2"/>
      <c r="L26" s="8"/>
      <c r="M26" s="7"/>
    </row>
    <row r="27" spans="1:13" x14ac:dyDescent="0.3">
      <c r="A27" s="4"/>
      <c r="B27" s="2"/>
      <c r="C27" s="4"/>
      <c r="D27" s="3"/>
      <c r="E27" s="4"/>
      <c r="F27" s="3"/>
      <c r="G27" s="3"/>
      <c r="H27" s="3"/>
      <c r="I27" s="5"/>
      <c r="J27" s="4"/>
      <c r="K27" s="4"/>
      <c r="L27" s="4"/>
      <c r="M27" s="7"/>
    </row>
    <row r="28" spans="1:13" x14ac:dyDescent="0.3">
      <c r="A28" s="4"/>
      <c r="B28" s="2"/>
      <c r="C28" s="4"/>
      <c r="D28" s="3"/>
      <c r="E28" s="4"/>
      <c r="F28" s="3"/>
      <c r="G28" s="3"/>
      <c r="H28" s="3"/>
      <c r="I28" s="5"/>
      <c r="J28" s="4"/>
      <c r="K28" s="4"/>
      <c r="L28" s="4"/>
      <c r="M28" s="7"/>
    </row>
    <row r="30" spans="1:13" x14ac:dyDescent="0.3">
      <c r="A30" s="4" t="s">
        <v>7</v>
      </c>
      <c r="B30" s="2" t="s">
        <v>6</v>
      </c>
      <c r="C30" s="4">
        <v>15.9</v>
      </c>
      <c r="D30" s="3">
        <f>AVERAGE(C30:C32)</f>
        <v>16.059999999999999</v>
      </c>
      <c r="E30" s="4">
        <v>26.75</v>
      </c>
      <c r="F30" s="3">
        <f>E30-D30</f>
        <v>10.690000000000001</v>
      </c>
      <c r="G30" s="3">
        <f>AVERAGE(F30:F32)</f>
        <v>10.573333333333336</v>
      </c>
      <c r="H30" s="3">
        <f>F30-G30</f>
        <v>0.11666666666666536</v>
      </c>
      <c r="I30" s="5">
        <f>POWER(2,-H30)</f>
        <v>0.92231619358594019</v>
      </c>
      <c r="J30" s="2">
        <f>AVERAGE(I30:I32)</f>
        <v>1.0019512142703668</v>
      </c>
      <c r="K30" s="2">
        <f>STDEV(I30:I32)</f>
        <v>7.6233245169412128E-2</v>
      </c>
      <c r="L30" s="2"/>
      <c r="M30" s="7" t="s">
        <v>13</v>
      </c>
    </row>
    <row r="31" spans="1:13" x14ac:dyDescent="0.3">
      <c r="A31" s="4" t="s">
        <v>7</v>
      </c>
      <c r="B31" s="2" t="s">
        <v>6</v>
      </c>
      <c r="C31" s="4">
        <v>16.22</v>
      </c>
      <c r="D31" s="3">
        <f>AVERAGE(C30:C32)</f>
        <v>16.059999999999999</v>
      </c>
      <c r="E31" s="4">
        <v>26.62</v>
      </c>
      <c r="F31" s="3">
        <f t="shared" ref="F31:F38" si="12">E31-D31</f>
        <v>10.560000000000002</v>
      </c>
      <c r="G31" s="3">
        <f>G30</f>
        <v>10.573333333333336</v>
      </c>
      <c r="H31" s="3">
        <f t="shared" ref="H31:H38" si="13">F31-G31</f>
        <v>-1.3333333333333641E-2</v>
      </c>
      <c r="I31" s="5">
        <f t="shared" ref="I31:I38" si="14">POWER(2,-H31)</f>
        <v>1.0092848012118745</v>
      </c>
      <c r="J31" s="2"/>
      <c r="K31" s="2"/>
      <c r="L31" s="2"/>
      <c r="M31" s="7"/>
    </row>
    <row r="32" spans="1:13" x14ac:dyDescent="0.3">
      <c r="A32" s="4" t="s">
        <v>7</v>
      </c>
      <c r="B32" s="2" t="s">
        <v>6</v>
      </c>
      <c r="C32" s="4">
        <v>16.059999999999999</v>
      </c>
      <c r="D32" s="3">
        <f>AVERAGE(C30:C32)</f>
        <v>16.059999999999999</v>
      </c>
      <c r="E32" s="4">
        <v>26.53</v>
      </c>
      <c r="F32" s="3">
        <f t="shared" si="12"/>
        <v>10.470000000000002</v>
      </c>
      <c r="G32" s="3">
        <f t="shared" ref="G32:G38" si="15">G31</f>
        <v>10.573333333333336</v>
      </c>
      <c r="H32" s="3">
        <f t="shared" si="13"/>
        <v>-0.1033333333333335</v>
      </c>
      <c r="I32" s="5">
        <f t="shared" si="14"/>
        <v>1.0742526480132857</v>
      </c>
      <c r="J32" s="2"/>
      <c r="K32" s="2"/>
      <c r="L32" s="2"/>
      <c r="M32" s="7"/>
    </row>
    <row r="33" spans="1:13" x14ac:dyDescent="0.3">
      <c r="A33" s="4" t="s">
        <v>8</v>
      </c>
      <c r="B33" s="2" t="s">
        <v>6</v>
      </c>
      <c r="C33" s="4">
        <v>20.58</v>
      </c>
      <c r="D33" s="3">
        <f>AVERAGE(C33:C35)</f>
        <v>20.486666666666668</v>
      </c>
      <c r="E33" s="4">
        <v>29.51</v>
      </c>
      <c r="F33" s="3">
        <f t="shared" si="12"/>
        <v>9.0233333333333334</v>
      </c>
      <c r="G33" s="3">
        <f t="shared" si="15"/>
        <v>10.573333333333336</v>
      </c>
      <c r="H33" s="3">
        <f t="shared" si="13"/>
        <v>-1.5500000000000025</v>
      </c>
      <c r="I33" s="5">
        <f t="shared" si="14"/>
        <v>2.9281713918912557</v>
      </c>
      <c r="J33" s="2">
        <f>AVERAGE(I33:I35)</f>
        <v>2.2002405278778627</v>
      </c>
      <c r="K33" s="2">
        <f>STDEV(I33:I35)</f>
        <v>0.65495576727793214</v>
      </c>
      <c r="L33" s="8">
        <f>IF(_xlfn.F.TEST(I30:I32,I33:I35)&gt;0.05,_xlfn.T.TEST(I30:I32,I33:I35,2,2),_xlfn.T.TEST(I30:I32,I33:I35,2,3))</f>
        <v>8.4883308723930878E-2</v>
      </c>
      <c r="M33" s="7"/>
    </row>
    <row r="34" spans="1:13" x14ac:dyDescent="0.3">
      <c r="A34" s="4" t="s">
        <v>8</v>
      </c>
      <c r="B34" s="2" t="s">
        <v>6</v>
      </c>
      <c r="C34" s="4">
        <v>20.420000000000002</v>
      </c>
      <c r="D34" s="3">
        <f>AVERAGE(C33:C35)</f>
        <v>20.486666666666668</v>
      </c>
      <c r="E34" s="4">
        <v>30.05</v>
      </c>
      <c r="F34" s="3">
        <f t="shared" si="12"/>
        <v>9.5633333333333326</v>
      </c>
      <c r="G34" s="3">
        <f t="shared" si="15"/>
        <v>10.573333333333336</v>
      </c>
      <c r="H34" s="3">
        <f t="shared" si="13"/>
        <v>-1.0100000000000033</v>
      </c>
      <c r="I34" s="5">
        <f t="shared" si="14"/>
        <v>2.0139111001134422</v>
      </c>
      <c r="J34" s="2"/>
      <c r="K34" s="2"/>
      <c r="L34" s="2"/>
      <c r="M34" s="7"/>
    </row>
    <row r="35" spans="1:13" x14ac:dyDescent="0.3">
      <c r="A35" s="4" t="s">
        <v>8</v>
      </c>
      <c r="B35" s="2" t="s">
        <v>6</v>
      </c>
      <c r="C35" s="4">
        <v>20.46</v>
      </c>
      <c r="D35" s="3">
        <f>AVERAGE(C33:C35)</f>
        <v>20.486666666666668</v>
      </c>
      <c r="E35" s="4">
        <v>30.33</v>
      </c>
      <c r="F35" s="3">
        <f t="shared" si="12"/>
        <v>9.8433333333333302</v>
      </c>
      <c r="G35" s="3">
        <f t="shared" si="15"/>
        <v>10.573333333333336</v>
      </c>
      <c r="H35" s="3">
        <f t="shared" si="13"/>
        <v>-0.73000000000000576</v>
      </c>
      <c r="I35" s="5">
        <f t="shared" si="14"/>
        <v>1.65863909162889</v>
      </c>
      <c r="J35" s="2"/>
      <c r="K35" s="2"/>
      <c r="L35" s="2"/>
      <c r="M35" s="7"/>
    </row>
    <row r="36" spans="1:13" x14ac:dyDescent="0.3">
      <c r="A36" s="4"/>
      <c r="B36" s="2"/>
      <c r="C36" s="4"/>
      <c r="D36" s="3"/>
      <c r="E36" s="4"/>
      <c r="F36" s="3"/>
      <c r="G36" s="3"/>
      <c r="H36" s="3"/>
      <c r="I36" s="5"/>
      <c r="J36" s="2"/>
      <c r="K36" s="2"/>
      <c r="L36" s="8"/>
      <c r="M36" s="7"/>
    </row>
    <row r="37" spans="1:13" x14ac:dyDescent="0.3">
      <c r="A37" s="4"/>
      <c r="B37" s="2"/>
      <c r="C37" s="4"/>
      <c r="D37" s="3"/>
      <c r="E37" s="4"/>
      <c r="F37" s="3"/>
      <c r="G37" s="3"/>
      <c r="H37" s="3"/>
      <c r="I37" s="5"/>
      <c r="J37" s="4"/>
      <c r="K37" s="4"/>
      <c r="L37" s="4"/>
      <c r="M37" s="7"/>
    </row>
    <row r="38" spans="1:13" x14ac:dyDescent="0.3">
      <c r="A38" s="4"/>
      <c r="B38" s="2"/>
      <c r="C38" s="4"/>
      <c r="D38" s="3"/>
      <c r="E38" s="4"/>
      <c r="F38" s="3"/>
      <c r="G38" s="3"/>
      <c r="H38" s="3"/>
      <c r="I38" s="5"/>
      <c r="J38" s="4"/>
      <c r="K38" s="4"/>
      <c r="L38" s="4"/>
      <c r="M38" s="7"/>
    </row>
    <row r="40" spans="1:13" x14ac:dyDescent="0.3">
      <c r="A40" s="4" t="s">
        <v>7</v>
      </c>
      <c r="B40" s="2" t="s">
        <v>6</v>
      </c>
      <c r="C40" s="4">
        <v>15.9</v>
      </c>
      <c r="D40" s="3">
        <f>AVERAGE(C40:C42)</f>
        <v>16.059999999999999</v>
      </c>
      <c r="E40" s="4">
        <v>20.7</v>
      </c>
      <c r="F40" s="3">
        <f>E40-D40</f>
        <v>4.6400000000000006</v>
      </c>
      <c r="G40" s="3">
        <f>AVERAGE(F40:F42)</f>
        <v>4.6133333333333342</v>
      </c>
      <c r="H40" s="3">
        <f>F40-G40</f>
        <v>2.6666666666666394E-2</v>
      </c>
      <c r="I40" s="5">
        <f>POWER(2,-H40)</f>
        <v>0.98168585524675467</v>
      </c>
      <c r="J40" s="2">
        <f>AVERAGE(I40:I42)</f>
        <v>1.0001013164190387</v>
      </c>
      <c r="K40" s="2">
        <f>STDEV(I40:I42)</f>
        <v>1.7415203612215761E-2</v>
      </c>
      <c r="L40" s="2"/>
      <c r="M40" s="7" t="s">
        <v>12</v>
      </c>
    </row>
    <row r="41" spans="1:13" x14ac:dyDescent="0.3">
      <c r="A41" s="4" t="s">
        <v>7</v>
      </c>
      <c r="B41" s="2" t="s">
        <v>6</v>
      </c>
      <c r="C41" s="4">
        <v>16.22</v>
      </c>
      <c r="D41" s="3">
        <f>AVERAGE(C40:C42)</f>
        <v>16.059999999999999</v>
      </c>
      <c r="E41" s="4">
        <v>20.67</v>
      </c>
      <c r="F41" s="3">
        <f t="shared" ref="F41:F48" si="16">E41-D41</f>
        <v>4.610000000000003</v>
      </c>
      <c r="G41" s="3">
        <f>G40</f>
        <v>4.6133333333333342</v>
      </c>
      <c r="H41" s="3">
        <f t="shared" ref="H41:H48" si="17">F41-G41</f>
        <v>-3.3333333333311899E-3</v>
      </c>
      <c r="I41" s="5">
        <f t="shared" ref="I41:I48" si="18">POWER(2,-H41)</f>
        <v>1.0023131618421715</v>
      </c>
      <c r="J41" s="2"/>
      <c r="K41" s="2"/>
      <c r="L41" s="2"/>
      <c r="M41" s="7"/>
    </row>
    <row r="42" spans="1:13" x14ac:dyDescent="0.3">
      <c r="A42" s="4" t="s">
        <v>7</v>
      </c>
      <c r="B42" s="2" t="s">
        <v>6</v>
      </c>
      <c r="C42" s="4">
        <v>16.059999999999999</v>
      </c>
      <c r="D42" s="3">
        <f>AVERAGE(C40:C42)</f>
        <v>16.059999999999999</v>
      </c>
      <c r="E42" s="4">
        <v>20.65</v>
      </c>
      <c r="F42" s="3">
        <f t="shared" si="16"/>
        <v>4.59</v>
      </c>
      <c r="G42" s="3">
        <f t="shared" ref="G42:G48" si="19">G41</f>
        <v>4.6133333333333342</v>
      </c>
      <c r="H42" s="3">
        <f t="shared" si="17"/>
        <v>-2.3333333333334316E-2</v>
      </c>
      <c r="I42" s="5">
        <f t="shared" si="18"/>
        <v>1.0163049321681896</v>
      </c>
      <c r="J42" s="2"/>
      <c r="K42" s="2"/>
      <c r="L42" s="2"/>
      <c r="M42" s="7"/>
    </row>
    <row r="43" spans="1:13" x14ac:dyDescent="0.3">
      <c r="A43" s="4" t="s">
        <v>8</v>
      </c>
      <c r="B43" s="2" t="s">
        <v>6</v>
      </c>
      <c r="C43" s="4">
        <v>20.58</v>
      </c>
      <c r="D43" s="3">
        <f>AVERAGE(C43:C45)</f>
        <v>20.486666666666668</v>
      </c>
      <c r="E43" s="4">
        <v>26.38</v>
      </c>
      <c r="F43" s="3">
        <f t="shared" si="16"/>
        <v>5.8933333333333309</v>
      </c>
      <c r="G43" s="3">
        <f t="shared" si="19"/>
        <v>4.6133333333333342</v>
      </c>
      <c r="H43" s="3">
        <f t="shared" si="17"/>
        <v>1.2799999999999967</v>
      </c>
      <c r="I43" s="5">
        <f t="shared" si="18"/>
        <v>0.4117955086337875</v>
      </c>
      <c r="J43" s="2">
        <f>AVERAGE(I43:I45)</f>
        <v>0.38224573305355208</v>
      </c>
      <c r="K43" s="2">
        <f>STDEV(I43:I45)</f>
        <v>2.8038981493641389E-2</v>
      </c>
      <c r="L43" s="8">
        <f>IF(_xlfn.F.TEST(I40:I42,I43:I45)&gt;0.05,_xlfn.T.TEST(I40:I42,I43:I45,2,2),_xlfn.T.TEST(I40:I42,I43:I45,2,3))</f>
        <v>5.3956666162508402E-6</v>
      </c>
      <c r="M43" s="7"/>
    </row>
    <row r="44" spans="1:13" x14ac:dyDescent="0.3">
      <c r="A44" s="4" t="s">
        <v>8</v>
      </c>
      <c r="B44" s="2" t="s">
        <v>6</v>
      </c>
      <c r="C44" s="4">
        <v>20.420000000000002</v>
      </c>
      <c r="D44" s="3">
        <f>AVERAGE(C43:C45)</f>
        <v>20.486666666666668</v>
      </c>
      <c r="E44" s="4">
        <v>26.59</v>
      </c>
      <c r="F44" s="3">
        <f t="shared" si="16"/>
        <v>6.1033333333333317</v>
      </c>
      <c r="G44" s="3">
        <f t="shared" si="19"/>
        <v>4.6133333333333342</v>
      </c>
      <c r="H44" s="3">
        <f t="shared" si="17"/>
        <v>1.4899999999999975</v>
      </c>
      <c r="I44" s="5">
        <f t="shared" si="18"/>
        <v>0.35601254889926853</v>
      </c>
      <c r="J44" s="2"/>
      <c r="K44" s="2"/>
      <c r="L44" s="2"/>
      <c r="M44" s="7"/>
    </row>
    <row r="45" spans="1:13" x14ac:dyDescent="0.3">
      <c r="A45" s="4" t="s">
        <v>8</v>
      </c>
      <c r="B45" s="2" t="s">
        <v>6</v>
      </c>
      <c r="C45" s="4">
        <v>20.46</v>
      </c>
      <c r="D45" s="3">
        <f>AVERAGE(C43:C45)</f>
        <v>20.486666666666668</v>
      </c>
      <c r="E45" s="4">
        <v>26.5</v>
      </c>
      <c r="F45" s="3">
        <f t="shared" si="16"/>
        <v>6.0133333333333319</v>
      </c>
      <c r="G45" s="3">
        <f t="shared" si="19"/>
        <v>4.6133333333333342</v>
      </c>
      <c r="H45" s="3">
        <f t="shared" si="17"/>
        <v>1.3999999999999977</v>
      </c>
      <c r="I45" s="5">
        <f t="shared" si="18"/>
        <v>0.37892914162760016</v>
      </c>
      <c r="J45" s="2"/>
      <c r="K45" s="2"/>
      <c r="L45" s="2"/>
      <c r="M45" s="7"/>
    </row>
    <row r="46" spans="1:13" x14ac:dyDescent="0.3">
      <c r="A46" s="4"/>
      <c r="B46" s="2"/>
      <c r="C46" s="4"/>
      <c r="D46" s="3"/>
      <c r="E46" s="4"/>
      <c r="F46" s="3"/>
      <c r="G46" s="3"/>
      <c r="H46" s="3"/>
      <c r="I46" s="5"/>
      <c r="J46" s="2"/>
      <c r="K46" s="2"/>
      <c r="L46" s="8"/>
      <c r="M46" s="7"/>
    </row>
    <row r="47" spans="1:13" x14ac:dyDescent="0.3">
      <c r="A47" s="4"/>
      <c r="B47" s="2"/>
      <c r="C47" s="4"/>
      <c r="D47" s="3"/>
      <c r="E47" s="4"/>
      <c r="F47" s="3"/>
      <c r="G47" s="3"/>
      <c r="H47" s="3"/>
      <c r="I47" s="5"/>
      <c r="J47" s="4"/>
      <c r="K47" s="4"/>
      <c r="L47" s="4"/>
      <c r="M47" s="7"/>
    </row>
    <row r="48" spans="1:13" x14ac:dyDescent="0.3">
      <c r="A48" s="4"/>
      <c r="B48" s="2"/>
      <c r="C48" s="4"/>
      <c r="D48" s="3"/>
      <c r="E48" s="4"/>
      <c r="F48" s="3"/>
      <c r="G48" s="3"/>
      <c r="H48" s="3"/>
      <c r="I48" s="5"/>
      <c r="J48" s="4"/>
      <c r="K48" s="4"/>
      <c r="L48" s="4"/>
      <c r="M48" s="7"/>
    </row>
  </sheetData>
  <mergeCells count="5">
    <mergeCell ref="M2:M10"/>
    <mergeCell ref="M11:M19"/>
    <mergeCell ref="M20:M28"/>
    <mergeCell ref="M30:M38"/>
    <mergeCell ref="M40:M4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Ada</cp:lastModifiedBy>
  <dcterms:created xsi:type="dcterms:W3CDTF">2015-06-05T18:19:34Z</dcterms:created>
  <dcterms:modified xsi:type="dcterms:W3CDTF">2023-10-13T07:03:04Z</dcterms:modified>
</cp:coreProperties>
</file>