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P772\data\"/>
    </mc:Choice>
  </mc:AlternateContent>
  <xr:revisionPtr revIDLastSave="0" documentId="13_ncr:1_{4F099E42-119E-466D-B21D-65696B699E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" sheetId="1" r:id="rId1"/>
    <sheet name="RAW DATA" sheetId="2" r:id="rId2"/>
    <sheet name="cell numb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6" i="3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14" i="1" l="1"/>
  <c r="G15" i="1" s="1"/>
  <c r="G16" i="1" s="1"/>
  <c r="G17" i="1" s="1"/>
  <c r="G18" i="1" s="1"/>
  <c r="G8" i="1"/>
  <c r="G9" i="1" s="1"/>
  <c r="G10" i="1" s="1"/>
  <c r="G11" i="1" s="1"/>
  <c r="G12" i="1" s="1"/>
  <c r="G13" i="1" s="1"/>
  <c r="G2" i="1"/>
  <c r="G3" i="1" s="1"/>
  <c r="H14" i="1" l="1"/>
  <c r="I14" i="1" s="1"/>
  <c r="H3" i="1"/>
  <c r="I3" i="1" s="1"/>
  <c r="G4" i="1"/>
  <c r="H10" i="1"/>
  <c r="I10" i="1" s="1"/>
  <c r="H16" i="1"/>
  <c r="I16" i="1" s="1"/>
  <c r="H2" i="1"/>
  <c r="I2" i="1" s="1"/>
  <c r="H8" i="1"/>
  <c r="I8" i="1" s="1"/>
  <c r="H17" i="1"/>
  <c r="I17" i="1" s="1"/>
  <c r="G19" i="1"/>
  <c r="H19" i="1" s="1"/>
  <c r="I19" i="1" s="1"/>
  <c r="H18" i="1"/>
  <c r="I18" i="1" s="1"/>
  <c r="H11" i="1"/>
  <c r="I11" i="1" s="1"/>
  <c r="H12" i="1"/>
  <c r="I12" i="1" s="1"/>
  <c r="H13" i="1"/>
  <c r="I13" i="1" s="1"/>
  <c r="H9" i="1"/>
  <c r="I9" i="1" s="1"/>
  <c r="H15" i="1"/>
  <c r="I15" i="1" s="1"/>
  <c r="J17" i="1" l="1"/>
  <c r="K17" i="1"/>
  <c r="L11" i="1"/>
  <c r="K8" i="1"/>
  <c r="J8" i="1"/>
  <c r="K11" i="1"/>
  <c r="J11" i="1"/>
  <c r="G5" i="1"/>
  <c r="H4" i="1"/>
  <c r="I4" i="1" s="1"/>
  <c r="J2" i="1" s="1"/>
  <c r="K14" i="1"/>
  <c r="J14" i="1"/>
  <c r="L17" i="1"/>
  <c r="K2" i="1" l="1"/>
  <c r="G6" i="1"/>
  <c r="H5" i="1"/>
  <c r="I5" i="1" s="1"/>
  <c r="G7" i="1" l="1"/>
  <c r="H6" i="1"/>
  <c r="I6" i="1" s="1"/>
  <c r="H7" i="1" l="1"/>
  <c r="I7" i="1" s="1"/>
  <c r="L5" i="1" l="1"/>
  <c r="J5" i="1"/>
  <c r="K5" i="1"/>
</calcChain>
</file>

<file path=xl/sharedStrings.xml><?xml version="1.0" encoding="utf-8"?>
<sst xmlns="http://schemas.openxmlformats.org/spreadsheetml/2006/main" count="181" uniqueCount="56">
  <si>
    <t xml:space="preserve">Cq   </t>
  </si>
  <si>
    <t>Cq Mean</t>
  </si>
  <si>
    <t>target gene</t>
  </si>
  <si>
    <t>expression</t>
  </si>
  <si>
    <t>average</t>
  </si>
  <si>
    <t>p value</t>
  </si>
  <si>
    <t>GAPDH</t>
  </si>
  <si>
    <t>HSP90AA1</t>
    <phoneticPr fontId="1" type="noConversion"/>
  </si>
  <si>
    <t>EIF2AK2</t>
    <phoneticPr fontId="1" type="noConversion"/>
  </si>
  <si>
    <t>INHBA</t>
    <phoneticPr fontId="1" type="noConversion"/>
  </si>
  <si>
    <t>FAM</t>
  </si>
  <si>
    <t>未知</t>
  </si>
  <si>
    <t>HSP90AA1</t>
  </si>
  <si>
    <t>EIF2AK2</t>
  </si>
  <si>
    <t>INHBA</t>
  </si>
  <si>
    <t>孔位</t>
  </si>
  <si>
    <t>通道</t>
  </si>
  <si>
    <t>CT值</t>
  </si>
  <si>
    <t>TM值</t>
  </si>
  <si>
    <t>类型</t>
  </si>
  <si>
    <t>目的基因</t>
  </si>
  <si>
    <t>样本名称</t>
  </si>
  <si>
    <t>管家基因</t>
  </si>
  <si>
    <t>对照样本</t>
  </si>
  <si>
    <t>通道基因</t>
  </si>
  <si>
    <t>A01</t>
    <phoneticPr fontId="1" type="noConversion"/>
  </si>
  <si>
    <t>A02</t>
  </si>
  <si>
    <t>A03</t>
  </si>
  <si>
    <t>A04</t>
  </si>
  <si>
    <t>A05</t>
  </si>
  <si>
    <t>A06</t>
  </si>
  <si>
    <t>B01</t>
    <phoneticPr fontId="1" type="noConversion"/>
  </si>
  <si>
    <t>B02</t>
  </si>
  <si>
    <t>B03</t>
  </si>
  <si>
    <t>B04</t>
  </si>
  <si>
    <t>B05</t>
  </si>
  <si>
    <t>B06</t>
  </si>
  <si>
    <t>C01</t>
    <phoneticPr fontId="1" type="noConversion"/>
  </si>
  <si>
    <t>C02</t>
  </si>
  <si>
    <t>C03</t>
  </si>
  <si>
    <t>C04</t>
  </si>
  <si>
    <t>C05</t>
  </si>
  <si>
    <t>C06</t>
  </si>
  <si>
    <t>D01</t>
    <phoneticPr fontId="1" type="noConversion"/>
  </si>
  <si>
    <t>D02</t>
  </si>
  <si>
    <t>D03</t>
  </si>
  <si>
    <t>D04</t>
  </si>
  <si>
    <t>D05</t>
  </si>
  <si>
    <t>D06</t>
  </si>
  <si>
    <t>KYSE-410</t>
  </si>
  <si>
    <t>Het-1A</t>
  </si>
  <si>
    <t>si-NC</t>
    <phoneticPr fontId="1" type="noConversion"/>
  </si>
  <si>
    <t>P</t>
    <phoneticPr fontId="1" type="noConversion"/>
  </si>
  <si>
    <t>Migration</t>
    <phoneticPr fontId="1" type="noConversion"/>
  </si>
  <si>
    <t>Invasion</t>
    <phoneticPr fontId="1" type="noConversion"/>
  </si>
  <si>
    <t>si-INHBA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</si>
</sst>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12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1" xr:uid="{45070C92-6789-40B2-AD23-8CBCFDD83962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N2" sqref="N2:N19"/>
    </sheetView>
  </sheetViews>
  <sheetFormatPr defaultRowHeight="14.25" x14ac:dyDescent="0.2"/>
  <sheetData>
    <row r="1" spans="1:20" s="2" customFormat="1" x14ac:dyDescent="0.2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s="3" t="s">
        <v>3</v>
      </c>
      <c r="J1" t="s">
        <v>4</v>
      </c>
      <c r="K1"/>
      <c r="L1" s="4" t="s">
        <v>5</v>
      </c>
      <c r="O1" s="5"/>
      <c r="P1" s="5"/>
      <c r="Q1" s="5"/>
      <c r="R1" s="5"/>
      <c r="S1" s="5"/>
      <c r="T1" s="5"/>
    </row>
    <row r="2" spans="1:20" s="2" customFormat="1" ht="15.75" x14ac:dyDescent="0.2">
      <c r="A2" s="2" t="s">
        <v>50</v>
      </c>
      <c r="B2" t="s">
        <v>6</v>
      </c>
      <c r="C2" s="2">
        <v>14.77</v>
      </c>
      <c r="D2" s="1">
        <f>AVERAGE(C2:C4)</f>
        <v>14.803333333333333</v>
      </c>
      <c r="E2" s="7">
        <v>27.27</v>
      </c>
      <c r="F2" s="1">
        <f>E2-D2</f>
        <v>12.466666666666667</v>
      </c>
      <c r="G2" s="1">
        <f>AVERAGE(F2:F4)</f>
        <v>12.486666666666666</v>
      </c>
      <c r="H2" s="1">
        <f>F2-G2</f>
        <v>-1.9999999999999574E-2</v>
      </c>
      <c r="I2">
        <f>POWER(2,-H2)</f>
        <v>1.0139594797900289</v>
      </c>
      <c r="J2">
        <f>AVERAGE(I2:I4)</f>
        <v>1.0001913023307811</v>
      </c>
      <c r="K2">
        <f>STDEV(I2:I4)</f>
        <v>2.3847182887041411E-2</v>
      </c>
      <c r="L2"/>
      <c r="M2" s="10" t="s">
        <v>7</v>
      </c>
      <c r="P2" s="5"/>
      <c r="Q2" s="5"/>
      <c r="R2" s="5"/>
      <c r="S2" s="5"/>
      <c r="T2" s="5"/>
    </row>
    <row r="3" spans="1:20" s="2" customFormat="1" ht="15.75" x14ac:dyDescent="0.2">
      <c r="A3" s="2" t="s">
        <v>50</v>
      </c>
      <c r="B3" t="s">
        <v>6</v>
      </c>
      <c r="C3" s="2">
        <v>14.88</v>
      </c>
      <c r="D3" s="1">
        <f>AVERAGE(C2:C4)</f>
        <v>14.803333333333333</v>
      </c>
      <c r="E3" s="7">
        <v>27.33</v>
      </c>
      <c r="F3" s="1">
        <f t="shared" ref="F3:F7" si="0">E3-D3</f>
        <v>12.526666666666666</v>
      </c>
      <c r="G3" s="1">
        <f>G2</f>
        <v>12.486666666666666</v>
      </c>
      <c r="H3" s="1">
        <f t="shared" ref="H3:H7" si="1">F3-G3</f>
        <v>3.9999999999999147E-2</v>
      </c>
      <c r="I3">
        <f t="shared" ref="I3:I7" si="2">POWER(2,-H3)</f>
        <v>0.97265494741228609</v>
      </c>
      <c r="J3"/>
      <c r="K3"/>
      <c r="L3"/>
      <c r="M3" s="11"/>
      <c r="P3" s="5"/>
      <c r="Q3" s="5"/>
      <c r="R3" s="5"/>
      <c r="S3" s="5"/>
      <c r="T3" s="5"/>
    </row>
    <row r="4" spans="1:20" s="2" customFormat="1" ht="15.75" x14ac:dyDescent="0.2">
      <c r="A4" s="2" t="s">
        <v>50</v>
      </c>
      <c r="B4" t="s">
        <v>6</v>
      </c>
      <c r="C4" s="2">
        <v>14.76</v>
      </c>
      <c r="D4" s="1">
        <f>AVERAGE(C2:C4)</f>
        <v>14.803333333333333</v>
      </c>
      <c r="E4" s="7">
        <v>27.27</v>
      </c>
      <c r="F4" s="1">
        <f t="shared" si="0"/>
        <v>12.466666666666667</v>
      </c>
      <c r="G4" s="1">
        <f t="shared" ref="G4:G7" si="3">G3</f>
        <v>12.486666666666666</v>
      </c>
      <c r="H4" s="1">
        <f t="shared" si="1"/>
        <v>-1.9999999999999574E-2</v>
      </c>
      <c r="I4">
        <f t="shared" si="2"/>
        <v>1.0139594797900289</v>
      </c>
      <c r="J4"/>
      <c r="K4"/>
      <c r="L4"/>
      <c r="M4" s="11"/>
      <c r="P4" s="5"/>
      <c r="Q4" s="5"/>
      <c r="R4" s="5"/>
      <c r="S4" s="5"/>
      <c r="T4" s="5"/>
    </row>
    <row r="5" spans="1:20" s="2" customFormat="1" ht="15.75" x14ac:dyDescent="0.25">
      <c r="A5" s="9" t="s">
        <v>49</v>
      </c>
      <c r="B5" t="s">
        <v>6</v>
      </c>
      <c r="C5" s="2">
        <v>14.79</v>
      </c>
      <c r="D5" s="1">
        <f>AVERAGE(C5:C7)</f>
        <v>14.826666666666666</v>
      </c>
      <c r="E5" s="7">
        <v>26.28</v>
      </c>
      <c r="F5" s="1">
        <f t="shared" si="0"/>
        <v>11.453333333333335</v>
      </c>
      <c r="G5" s="1">
        <f t="shared" si="3"/>
        <v>12.486666666666666</v>
      </c>
      <c r="H5" s="1">
        <f t="shared" si="1"/>
        <v>-1.0333333333333314</v>
      </c>
      <c r="I5">
        <f t="shared" si="2"/>
        <v>2.0467477839935473</v>
      </c>
      <c r="J5">
        <f>AVERAGE(I5:I7)</f>
        <v>1.9911637349935212</v>
      </c>
      <c r="K5">
        <f>STDEV(I5:I7)</f>
        <v>4.8137198479221703E-2</v>
      </c>
      <c r="L5" s="6">
        <f>IF(_xlfn.F.TEST(I2:I4,I5:I7)&gt;0.05,_xlfn.T.TEST(I2:I4,I5:I7,2,2),_xlfn.T.TEST(I2:I4,I5:I7,2,3))</f>
        <v>5.7198885077953258E-6</v>
      </c>
      <c r="M5" s="11"/>
      <c r="P5" s="5"/>
      <c r="Q5" s="5"/>
      <c r="R5" s="5"/>
      <c r="S5" s="5"/>
      <c r="T5" s="5"/>
    </row>
    <row r="6" spans="1:20" s="2" customFormat="1" ht="15.75" x14ac:dyDescent="0.25">
      <c r="A6" s="9" t="s">
        <v>49</v>
      </c>
      <c r="B6" t="s">
        <v>6</v>
      </c>
      <c r="C6" s="2">
        <v>14.83</v>
      </c>
      <c r="D6" s="1">
        <f>AVERAGE(C5:C7)</f>
        <v>14.826666666666666</v>
      </c>
      <c r="E6" s="7">
        <v>26.34</v>
      </c>
      <c r="F6" s="1">
        <f t="shared" si="0"/>
        <v>11.513333333333334</v>
      </c>
      <c r="G6" s="1">
        <f t="shared" si="3"/>
        <v>12.486666666666666</v>
      </c>
      <c r="H6" s="1">
        <f t="shared" si="1"/>
        <v>-0.97333333333333272</v>
      </c>
      <c r="I6">
        <f t="shared" si="2"/>
        <v>1.963371710493508</v>
      </c>
      <c r="J6"/>
      <c r="K6"/>
      <c r="L6"/>
      <c r="M6" s="11"/>
      <c r="P6" s="5"/>
      <c r="Q6" s="5"/>
      <c r="R6" s="5"/>
      <c r="S6" s="5"/>
      <c r="T6" s="5"/>
    </row>
    <row r="7" spans="1:20" s="2" customFormat="1" ht="15.75" x14ac:dyDescent="0.25">
      <c r="A7" s="9" t="s">
        <v>49</v>
      </c>
      <c r="B7" t="s">
        <v>6</v>
      </c>
      <c r="C7" s="2">
        <v>14.86</v>
      </c>
      <c r="D7" s="1">
        <f>AVERAGE(C5:C7)</f>
        <v>14.826666666666666</v>
      </c>
      <c r="E7" s="7">
        <v>26.34</v>
      </c>
      <c r="F7" s="1">
        <f t="shared" si="0"/>
        <v>11.513333333333334</v>
      </c>
      <c r="G7" s="1">
        <f t="shared" si="3"/>
        <v>12.486666666666666</v>
      </c>
      <c r="H7" s="1">
        <f t="shared" si="1"/>
        <v>-0.97333333333333272</v>
      </c>
      <c r="I7">
        <f t="shared" si="2"/>
        <v>1.963371710493508</v>
      </c>
      <c r="J7"/>
      <c r="K7"/>
      <c r="L7"/>
      <c r="M7" s="11"/>
      <c r="P7" s="5"/>
      <c r="Q7" s="5"/>
      <c r="R7" s="5"/>
      <c r="S7" s="5"/>
      <c r="T7" s="5"/>
    </row>
    <row r="8" spans="1:20" s="2" customFormat="1" x14ac:dyDescent="0.2">
      <c r="A8" s="2" t="s">
        <v>50</v>
      </c>
      <c r="B8" t="s">
        <v>6</v>
      </c>
      <c r="C8" s="2">
        <v>14.77</v>
      </c>
      <c r="D8" s="1">
        <f>AVERAGE(C8:C10)</f>
        <v>14.803333333333333</v>
      </c>
      <c r="E8" s="8">
        <v>24.35</v>
      </c>
      <c r="F8" s="1">
        <f>E8-D8</f>
        <v>9.5466666666666686</v>
      </c>
      <c r="G8" s="1">
        <f>AVERAGE(F8:F10)</f>
        <v>9.6199999999999992</v>
      </c>
      <c r="H8" s="1">
        <f>F8-G8</f>
        <v>-7.3333333333330586E-2</v>
      </c>
      <c r="I8">
        <f>POWER(2,-H8)</f>
        <v>1.0521448482007143</v>
      </c>
      <c r="J8">
        <f>AVERAGE(I8:I10)</f>
        <v>1.0006671331434505</v>
      </c>
      <c r="K8">
        <f>STDEV(I8:I10)</f>
        <v>4.5090256631777875E-2</v>
      </c>
      <c r="L8"/>
      <c r="M8" s="10" t="s">
        <v>8</v>
      </c>
      <c r="O8" s="5"/>
      <c r="P8" s="5"/>
      <c r="R8" s="5"/>
      <c r="S8" s="5"/>
      <c r="T8" s="5"/>
    </row>
    <row r="9" spans="1:20" s="2" customFormat="1" x14ac:dyDescent="0.2">
      <c r="A9" s="2" t="s">
        <v>50</v>
      </c>
      <c r="B9" t="s">
        <v>6</v>
      </c>
      <c r="C9" s="2">
        <v>14.88</v>
      </c>
      <c r="D9" s="1">
        <f>AVERAGE(C8:C10)</f>
        <v>14.803333333333333</v>
      </c>
      <c r="E9" s="8">
        <v>24.47</v>
      </c>
      <c r="F9" s="1">
        <f t="shared" ref="F9:F13" si="4">E9-D9</f>
        <v>9.6666666666666661</v>
      </c>
      <c r="G9" s="1">
        <f>G8</f>
        <v>9.6199999999999992</v>
      </c>
      <c r="H9" s="1">
        <f t="shared" ref="H9:H13" si="5">F9-G9</f>
        <v>4.6666666666666856E-2</v>
      </c>
      <c r="I9">
        <f t="shared" ref="I9:I13" si="6">POWER(2,-H9)</f>
        <v>0.96817069598288297</v>
      </c>
      <c r="J9"/>
      <c r="K9"/>
      <c r="L9"/>
      <c r="M9" s="11"/>
      <c r="O9" s="5"/>
      <c r="P9" s="5"/>
      <c r="R9" s="5"/>
      <c r="S9" s="5"/>
      <c r="T9" s="5"/>
    </row>
    <row r="10" spans="1:20" s="2" customFormat="1" x14ac:dyDescent="0.2">
      <c r="A10" s="2" t="s">
        <v>50</v>
      </c>
      <c r="B10" t="s">
        <v>6</v>
      </c>
      <c r="C10" s="2">
        <v>14.76</v>
      </c>
      <c r="D10" s="1">
        <f>AVERAGE(C8:C10)</f>
        <v>14.803333333333333</v>
      </c>
      <c r="E10" s="8">
        <v>24.45</v>
      </c>
      <c r="F10" s="1">
        <f t="shared" si="4"/>
        <v>9.6466666666666665</v>
      </c>
      <c r="G10" s="1">
        <f t="shared" ref="G10:G13" si="7">G9</f>
        <v>9.6199999999999992</v>
      </c>
      <c r="H10" s="1">
        <f t="shared" si="5"/>
        <v>2.6666666666667282E-2</v>
      </c>
      <c r="I10">
        <f t="shared" si="6"/>
        <v>0.981685855246754</v>
      </c>
      <c r="J10"/>
      <c r="K10"/>
      <c r="L10"/>
      <c r="M10" s="11"/>
      <c r="O10" s="5"/>
      <c r="P10" s="5"/>
      <c r="R10" s="5"/>
      <c r="S10" s="5"/>
      <c r="T10" s="5"/>
    </row>
    <row r="11" spans="1:20" s="2" customFormat="1" ht="15.75" x14ac:dyDescent="0.25">
      <c r="A11" s="9" t="s">
        <v>49</v>
      </c>
      <c r="B11" t="s">
        <v>6</v>
      </c>
      <c r="C11" s="2">
        <v>14.79</v>
      </c>
      <c r="D11" s="1">
        <f>AVERAGE(C11:C13)</f>
        <v>14.826666666666666</v>
      </c>
      <c r="E11" s="8">
        <v>24.17</v>
      </c>
      <c r="F11" s="1">
        <f t="shared" si="4"/>
        <v>9.3433333333333355</v>
      </c>
      <c r="G11" s="1">
        <f t="shared" si="7"/>
        <v>9.6199999999999992</v>
      </c>
      <c r="H11" s="1">
        <f t="shared" si="5"/>
        <v>-0.27666666666666373</v>
      </c>
      <c r="I11">
        <f t="shared" si="6"/>
        <v>1.2113927369400692</v>
      </c>
      <c r="J11">
        <f>AVERAGE(I11:I13)</f>
        <v>1.1813009112728527</v>
      </c>
      <c r="K11">
        <f>STDEV(I11:I13)</f>
        <v>3.2977068557751767E-2</v>
      </c>
      <c r="L11" s="6">
        <f>IF(_xlfn.F.TEST(I8:I10,I11:I13)&gt;0.05,_xlfn.T.TEST(I8:I10,I11:I13,2,2),_xlfn.T.TEST(I8:I10,I11:I13,2,3))</f>
        <v>4.9900108020027884E-3</v>
      </c>
      <c r="M11" s="11"/>
      <c r="O11" s="5"/>
      <c r="P11" s="5"/>
      <c r="R11" s="5"/>
      <c r="S11" s="5"/>
      <c r="T11" s="5"/>
    </row>
    <row r="12" spans="1:20" s="2" customFormat="1" ht="15.75" x14ac:dyDescent="0.25">
      <c r="A12" s="9" t="s">
        <v>49</v>
      </c>
      <c r="B12" t="s">
        <v>6</v>
      </c>
      <c r="C12" s="2">
        <v>14.83</v>
      </c>
      <c r="D12" s="1">
        <f>AVERAGE(C11:C13)</f>
        <v>14.826666666666666</v>
      </c>
      <c r="E12" s="8">
        <v>24.25</v>
      </c>
      <c r="F12" s="1">
        <f t="shared" si="4"/>
        <v>9.4233333333333338</v>
      </c>
      <c r="G12" s="1">
        <f t="shared" si="7"/>
        <v>9.6199999999999992</v>
      </c>
      <c r="H12" s="1">
        <f t="shared" si="5"/>
        <v>-0.19666666666666544</v>
      </c>
      <c r="I12">
        <f t="shared" si="6"/>
        <v>1.1460473619700022</v>
      </c>
      <c r="J12"/>
      <c r="K12"/>
      <c r="L12"/>
      <c r="M12" s="11"/>
      <c r="O12" s="5"/>
      <c r="P12" s="5"/>
      <c r="R12" s="5"/>
      <c r="S12" s="5"/>
      <c r="T12" s="5"/>
    </row>
    <row r="13" spans="1:20" s="2" customFormat="1" ht="15.75" x14ac:dyDescent="0.25">
      <c r="A13" s="9" t="s">
        <v>49</v>
      </c>
      <c r="B13" t="s">
        <v>6</v>
      </c>
      <c r="C13" s="2">
        <v>14.86</v>
      </c>
      <c r="D13" s="1">
        <f>AVERAGE(C11:C13)</f>
        <v>14.826666666666666</v>
      </c>
      <c r="E13" s="8">
        <v>24.2</v>
      </c>
      <c r="F13" s="1">
        <f t="shared" si="4"/>
        <v>9.3733333333333331</v>
      </c>
      <c r="G13" s="1">
        <f t="shared" si="7"/>
        <v>9.6199999999999992</v>
      </c>
      <c r="H13" s="1">
        <f t="shared" si="5"/>
        <v>-0.24666666666666615</v>
      </c>
      <c r="I13">
        <f t="shared" si="6"/>
        <v>1.1864626349084866</v>
      </c>
      <c r="J13"/>
      <c r="K13"/>
      <c r="L13"/>
      <c r="M13" s="11"/>
      <c r="O13" s="5"/>
      <c r="P13" s="5"/>
      <c r="R13" s="5"/>
      <c r="S13" s="5"/>
      <c r="T13" s="5"/>
    </row>
    <row r="14" spans="1:20" s="2" customFormat="1" x14ac:dyDescent="0.2">
      <c r="A14" s="2" t="s">
        <v>50</v>
      </c>
      <c r="B14" t="s">
        <v>6</v>
      </c>
      <c r="C14" s="2">
        <v>14.77</v>
      </c>
      <c r="D14" s="1">
        <f>AVERAGE(C14:C16)</f>
        <v>14.803333333333333</v>
      </c>
      <c r="E14" s="8">
        <v>21.97</v>
      </c>
      <c r="F14" s="1">
        <f>E14-D14</f>
        <v>7.1666666666666661</v>
      </c>
      <c r="G14" s="1">
        <f>AVERAGE(F14:F16)</f>
        <v>7.0733333333333333</v>
      </c>
      <c r="H14" s="1">
        <f>F14-G14</f>
        <v>9.3333333333332824E-2</v>
      </c>
      <c r="I14">
        <f>POWER(2,-H14)</f>
        <v>0.93735449655998038</v>
      </c>
      <c r="J14">
        <f>AVERAGE(I14:I16)</f>
        <v>1.0010518506274917</v>
      </c>
      <c r="K14">
        <f>STDEV(I14:I16)</f>
        <v>5.5626178944161872E-2</v>
      </c>
      <c r="L14"/>
      <c r="M14" s="10" t="s">
        <v>9</v>
      </c>
      <c r="P14" s="5"/>
      <c r="Q14" s="5"/>
      <c r="R14" s="5"/>
      <c r="S14" s="5"/>
      <c r="T14" s="5"/>
    </row>
    <row r="15" spans="1:20" s="2" customFormat="1" x14ac:dyDescent="0.2">
      <c r="A15" s="2" t="s">
        <v>50</v>
      </c>
      <c r="B15" t="s">
        <v>6</v>
      </c>
      <c r="C15" s="2">
        <v>14.88</v>
      </c>
      <c r="D15" s="1">
        <f>AVERAGE(C14:C16)</f>
        <v>14.803333333333333</v>
      </c>
      <c r="E15" s="8">
        <v>21.84</v>
      </c>
      <c r="F15" s="1">
        <f t="shared" ref="F15:F19" si="8">E15-D15</f>
        <v>7.0366666666666671</v>
      </c>
      <c r="G15" s="1">
        <f>G14</f>
        <v>7.0733333333333333</v>
      </c>
      <c r="H15" s="1">
        <f t="shared" ref="H15:H19" si="9">F15-G15</f>
        <v>-3.6666666666666181E-2</v>
      </c>
      <c r="I15">
        <f t="shared" ref="I15:I19" si="10">POWER(2,-H15)</f>
        <v>1.0257411214340175</v>
      </c>
      <c r="J15"/>
      <c r="K15"/>
      <c r="L15"/>
      <c r="M15" s="10"/>
      <c r="P15" s="5"/>
      <c r="Q15" s="5"/>
      <c r="R15" s="5"/>
      <c r="S15" s="5"/>
      <c r="T15" s="5"/>
    </row>
    <row r="16" spans="1:20" s="2" customFormat="1" x14ac:dyDescent="0.2">
      <c r="A16" s="2" t="s">
        <v>50</v>
      </c>
      <c r="B16" t="s">
        <v>6</v>
      </c>
      <c r="C16" s="2">
        <v>14.76</v>
      </c>
      <c r="D16" s="1">
        <f>AVERAGE(C14:C16)</f>
        <v>14.803333333333333</v>
      </c>
      <c r="E16" s="8">
        <v>21.82</v>
      </c>
      <c r="F16" s="1">
        <f t="shared" si="8"/>
        <v>7.0166666666666675</v>
      </c>
      <c r="G16" s="1">
        <f t="shared" ref="G16:G19" si="11">G15</f>
        <v>7.0733333333333333</v>
      </c>
      <c r="H16" s="1">
        <f t="shared" si="9"/>
        <v>-5.6666666666665755E-2</v>
      </c>
      <c r="I16">
        <f t="shared" si="10"/>
        <v>1.0400599338884771</v>
      </c>
      <c r="J16"/>
      <c r="K16"/>
      <c r="L16"/>
      <c r="M16" s="10"/>
      <c r="P16" s="5"/>
      <c r="Q16" s="5"/>
      <c r="R16" s="5"/>
      <c r="S16" s="5"/>
      <c r="T16" s="5"/>
    </row>
    <row r="17" spans="1:20" s="2" customFormat="1" ht="15.75" x14ac:dyDescent="0.25">
      <c r="A17" s="9" t="s">
        <v>49</v>
      </c>
      <c r="B17" t="s">
        <v>6</v>
      </c>
      <c r="C17" s="2">
        <v>14.79</v>
      </c>
      <c r="D17" s="1">
        <f>AVERAGE(C17:C19)</f>
        <v>14.826666666666666</v>
      </c>
      <c r="E17" s="8">
        <v>20.010000000000002</v>
      </c>
      <c r="F17" s="1">
        <f t="shared" si="8"/>
        <v>5.1833333333333353</v>
      </c>
      <c r="G17" s="1">
        <f t="shared" si="11"/>
        <v>7.0733333333333333</v>
      </c>
      <c r="H17" s="1">
        <f t="shared" si="9"/>
        <v>-1.8899999999999979</v>
      </c>
      <c r="I17">
        <f t="shared" si="10"/>
        <v>3.7063522475614783</v>
      </c>
      <c r="J17">
        <f>AVERAGE(I17:I19)</f>
        <v>3.8888521253180754</v>
      </c>
      <c r="K17">
        <f>STDEV(I17:I19)</f>
        <v>0.29405581708645473</v>
      </c>
      <c r="L17" s="6">
        <f>IF(_xlfn.F.TEST(I14:I16,I17:I19)&gt;0.05,_xlfn.T.TEST(I14:I16,I17:I19,2,2),_xlfn.T.TEST(I14:I16,I17:I19,2,3))</f>
        <v>7.5093758499299753E-5</v>
      </c>
      <c r="M17" s="10"/>
      <c r="P17" s="5"/>
      <c r="Q17" s="5"/>
      <c r="R17" s="5"/>
      <c r="S17" s="5"/>
      <c r="T17" s="5"/>
    </row>
    <row r="18" spans="1:20" s="2" customFormat="1" ht="15.75" x14ac:dyDescent="0.25">
      <c r="A18" s="9" t="s">
        <v>49</v>
      </c>
      <c r="B18" t="s">
        <v>6</v>
      </c>
      <c r="C18" s="2">
        <v>14.83</v>
      </c>
      <c r="D18" s="1">
        <f>AVERAGE(C17:C19)</f>
        <v>14.826666666666666</v>
      </c>
      <c r="E18" s="8">
        <v>20</v>
      </c>
      <c r="F18" s="1">
        <f t="shared" si="8"/>
        <v>5.1733333333333338</v>
      </c>
      <c r="G18" s="1">
        <f t="shared" si="11"/>
        <v>7.0733333333333333</v>
      </c>
      <c r="H18" s="1">
        <f t="shared" si="9"/>
        <v>-1.8999999999999995</v>
      </c>
      <c r="I18">
        <f t="shared" si="10"/>
        <v>3.7321319661472279</v>
      </c>
      <c r="J18"/>
      <c r="K18"/>
      <c r="L18"/>
      <c r="M18" s="10"/>
      <c r="P18" s="5"/>
      <c r="Q18" s="5"/>
      <c r="R18" s="5"/>
      <c r="S18" s="5"/>
      <c r="T18" s="5"/>
    </row>
    <row r="19" spans="1:20" s="2" customFormat="1" ht="15.75" x14ac:dyDescent="0.25">
      <c r="A19" s="9" t="s">
        <v>49</v>
      </c>
      <c r="B19" t="s">
        <v>6</v>
      </c>
      <c r="C19" s="2">
        <v>14.86</v>
      </c>
      <c r="D19" s="1">
        <f>AVERAGE(C17:C19)</f>
        <v>14.826666666666666</v>
      </c>
      <c r="E19" s="2">
        <v>19.82</v>
      </c>
      <c r="F19" s="1">
        <f t="shared" si="8"/>
        <v>4.9933333333333341</v>
      </c>
      <c r="G19" s="1">
        <f t="shared" si="11"/>
        <v>7.0733333333333333</v>
      </c>
      <c r="H19" s="1">
        <f t="shared" si="9"/>
        <v>-2.0799999999999992</v>
      </c>
      <c r="I19">
        <f t="shared" si="10"/>
        <v>4.2280721622455193</v>
      </c>
      <c r="J19"/>
      <c r="K19"/>
      <c r="L19"/>
      <c r="M19" s="10"/>
      <c r="P19" s="5"/>
      <c r="Q19" s="5"/>
      <c r="R19" s="5"/>
      <c r="S19" s="5"/>
      <c r="T19" s="5"/>
    </row>
  </sheetData>
  <mergeCells count="3">
    <mergeCell ref="M2:M7"/>
    <mergeCell ref="M8:M13"/>
    <mergeCell ref="M14:M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6156-D4C5-4CCC-825B-D28F0AD3050C}">
  <dimension ref="A1:J25"/>
  <sheetViews>
    <sheetView workbookViewId="0">
      <selection activeCell="J33" sqref="J33"/>
    </sheetView>
  </sheetViews>
  <sheetFormatPr defaultRowHeight="14.25" x14ac:dyDescent="0.2"/>
  <sheetData>
    <row r="1" spans="1:10" s="2" customFormat="1" x14ac:dyDescent="0.2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</row>
    <row r="2" spans="1:10" s="2" customFormat="1" ht="15.75" x14ac:dyDescent="0.2">
      <c r="A2" s="2" t="s">
        <v>25</v>
      </c>
      <c r="B2" s="2" t="s">
        <v>10</v>
      </c>
      <c r="C2" s="7">
        <v>27.27</v>
      </c>
      <c r="D2" s="2">
        <v>86.5</v>
      </c>
      <c r="E2" s="2" t="s">
        <v>11</v>
      </c>
      <c r="F2" s="2" t="s">
        <v>12</v>
      </c>
      <c r="G2" s="2" t="s">
        <v>50</v>
      </c>
    </row>
    <row r="3" spans="1:10" s="2" customFormat="1" ht="15.75" x14ac:dyDescent="0.2">
      <c r="A3" s="2" t="s">
        <v>26</v>
      </c>
      <c r="B3" s="2" t="s">
        <v>10</v>
      </c>
      <c r="C3" s="7">
        <v>27.33</v>
      </c>
      <c r="D3" s="2">
        <v>86.5</v>
      </c>
      <c r="E3" s="2" t="s">
        <v>11</v>
      </c>
      <c r="F3" s="2" t="s">
        <v>12</v>
      </c>
      <c r="G3" s="2" t="s">
        <v>50</v>
      </c>
    </row>
    <row r="4" spans="1:10" s="2" customFormat="1" ht="15.75" x14ac:dyDescent="0.2">
      <c r="A4" s="2" t="s">
        <v>27</v>
      </c>
      <c r="B4" s="2" t="s">
        <v>10</v>
      </c>
      <c r="C4" s="7">
        <v>27.27</v>
      </c>
      <c r="D4" s="2">
        <v>86.5</v>
      </c>
      <c r="E4" s="2" t="s">
        <v>11</v>
      </c>
      <c r="F4" s="2" t="s">
        <v>12</v>
      </c>
      <c r="G4" s="2" t="s">
        <v>50</v>
      </c>
    </row>
    <row r="5" spans="1:10" s="2" customFormat="1" ht="15.75" x14ac:dyDescent="0.25">
      <c r="A5" s="2" t="s">
        <v>28</v>
      </c>
      <c r="B5" s="2" t="s">
        <v>10</v>
      </c>
      <c r="C5" s="7">
        <v>26.28</v>
      </c>
      <c r="D5" s="2">
        <v>86.5</v>
      </c>
      <c r="E5" s="2" t="s">
        <v>11</v>
      </c>
      <c r="F5" s="2" t="s">
        <v>12</v>
      </c>
      <c r="G5" s="9" t="s">
        <v>49</v>
      </c>
    </row>
    <row r="6" spans="1:10" s="2" customFormat="1" ht="15.75" x14ac:dyDescent="0.25">
      <c r="A6" s="2" t="s">
        <v>29</v>
      </c>
      <c r="B6" s="2" t="s">
        <v>10</v>
      </c>
      <c r="C6" s="7">
        <v>26.34</v>
      </c>
      <c r="D6" s="2">
        <v>86.5</v>
      </c>
      <c r="E6" s="2" t="s">
        <v>11</v>
      </c>
      <c r="F6" s="2" t="s">
        <v>12</v>
      </c>
      <c r="G6" s="9" t="s">
        <v>49</v>
      </c>
    </row>
    <row r="7" spans="1:10" s="2" customFormat="1" ht="15.75" x14ac:dyDescent="0.25">
      <c r="A7" s="2" t="s">
        <v>30</v>
      </c>
      <c r="B7" s="2" t="s">
        <v>10</v>
      </c>
      <c r="C7" s="7">
        <v>26.34</v>
      </c>
      <c r="D7" s="2">
        <v>86.5</v>
      </c>
      <c r="E7" s="2" t="s">
        <v>11</v>
      </c>
      <c r="F7" s="2" t="s">
        <v>12</v>
      </c>
      <c r="G7" s="9" t="s">
        <v>49</v>
      </c>
    </row>
    <row r="8" spans="1:10" s="2" customFormat="1" x14ac:dyDescent="0.2">
      <c r="A8" s="2" t="s">
        <v>31</v>
      </c>
      <c r="B8" s="2" t="s">
        <v>10</v>
      </c>
      <c r="C8" s="8">
        <v>24.35</v>
      </c>
      <c r="D8" s="2">
        <v>80</v>
      </c>
      <c r="E8" s="2" t="s">
        <v>11</v>
      </c>
      <c r="F8" s="2" t="s">
        <v>13</v>
      </c>
      <c r="G8" s="2" t="s">
        <v>50</v>
      </c>
    </row>
    <row r="9" spans="1:10" s="2" customFormat="1" x14ac:dyDescent="0.2">
      <c r="A9" s="2" t="s">
        <v>32</v>
      </c>
      <c r="B9" s="2" t="s">
        <v>10</v>
      </c>
      <c r="C9" s="8">
        <v>24.47</v>
      </c>
      <c r="D9" s="2">
        <v>80</v>
      </c>
      <c r="E9" s="2" t="s">
        <v>11</v>
      </c>
      <c r="F9" s="2" t="s">
        <v>13</v>
      </c>
      <c r="G9" s="2" t="s">
        <v>50</v>
      </c>
    </row>
    <row r="10" spans="1:10" s="2" customFormat="1" x14ac:dyDescent="0.2">
      <c r="A10" s="2" t="s">
        <v>33</v>
      </c>
      <c r="B10" s="2" t="s">
        <v>10</v>
      </c>
      <c r="C10" s="8">
        <v>24.45</v>
      </c>
      <c r="D10" s="2">
        <v>80</v>
      </c>
      <c r="E10" s="2" t="s">
        <v>11</v>
      </c>
      <c r="F10" s="2" t="s">
        <v>13</v>
      </c>
      <c r="G10" s="2" t="s">
        <v>50</v>
      </c>
    </row>
    <row r="11" spans="1:10" s="2" customFormat="1" ht="15.75" x14ac:dyDescent="0.25">
      <c r="A11" s="2" t="s">
        <v>34</v>
      </c>
      <c r="B11" s="2" t="s">
        <v>10</v>
      </c>
      <c r="C11" s="8">
        <v>24.17</v>
      </c>
      <c r="D11" s="2">
        <v>80</v>
      </c>
      <c r="E11" s="2" t="s">
        <v>11</v>
      </c>
      <c r="F11" s="2" t="s">
        <v>13</v>
      </c>
      <c r="G11" s="9" t="s">
        <v>49</v>
      </c>
    </row>
    <row r="12" spans="1:10" s="2" customFormat="1" ht="15.75" x14ac:dyDescent="0.25">
      <c r="A12" s="2" t="s">
        <v>35</v>
      </c>
      <c r="B12" s="2" t="s">
        <v>10</v>
      </c>
      <c r="C12" s="8">
        <v>24.25</v>
      </c>
      <c r="D12" s="2">
        <v>80</v>
      </c>
      <c r="E12" s="2" t="s">
        <v>11</v>
      </c>
      <c r="F12" s="2" t="s">
        <v>13</v>
      </c>
      <c r="G12" s="9" t="s">
        <v>49</v>
      </c>
    </row>
    <row r="13" spans="1:10" s="2" customFormat="1" ht="15.75" x14ac:dyDescent="0.25">
      <c r="A13" s="2" t="s">
        <v>36</v>
      </c>
      <c r="B13" s="2" t="s">
        <v>10</v>
      </c>
      <c r="C13" s="8">
        <v>24.2</v>
      </c>
      <c r="D13" s="2">
        <v>80</v>
      </c>
      <c r="E13" s="2" t="s">
        <v>11</v>
      </c>
      <c r="F13" s="2" t="s">
        <v>13</v>
      </c>
      <c r="G13" s="9" t="s">
        <v>49</v>
      </c>
    </row>
    <row r="14" spans="1:10" s="2" customFormat="1" x14ac:dyDescent="0.2">
      <c r="A14" s="2" t="s">
        <v>37</v>
      </c>
      <c r="B14" s="2" t="s">
        <v>10</v>
      </c>
      <c r="C14" s="8">
        <v>21.97</v>
      </c>
      <c r="D14" s="2">
        <v>83</v>
      </c>
      <c r="E14" s="2" t="s">
        <v>11</v>
      </c>
      <c r="F14" s="2" t="s">
        <v>14</v>
      </c>
      <c r="G14" s="2" t="s">
        <v>50</v>
      </c>
    </row>
    <row r="15" spans="1:10" s="2" customFormat="1" x14ac:dyDescent="0.2">
      <c r="A15" s="2" t="s">
        <v>38</v>
      </c>
      <c r="B15" s="2" t="s">
        <v>10</v>
      </c>
      <c r="C15" s="8">
        <v>21.84</v>
      </c>
      <c r="D15" s="2">
        <v>83</v>
      </c>
      <c r="E15" s="2" t="s">
        <v>11</v>
      </c>
      <c r="F15" s="2" t="s">
        <v>14</v>
      </c>
      <c r="G15" s="2" t="s">
        <v>50</v>
      </c>
    </row>
    <row r="16" spans="1:10" s="2" customFormat="1" x14ac:dyDescent="0.2">
      <c r="A16" s="2" t="s">
        <v>39</v>
      </c>
      <c r="B16" s="2" t="s">
        <v>10</v>
      </c>
      <c r="C16" s="8">
        <v>21.82</v>
      </c>
      <c r="D16" s="2">
        <v>83</v>
      </c>
      <c r="E16" s="2" t="s">
        <v>11</v>
      </c>
      <c r="F16" s="2" t="s">
        <v>14</v>
      </c>
      <c r="G16" s="2" t="s">
        <v>50</v>
      </c>
    </row>
    <row r="17" spans="1:7" s="2" customFormat="1" ht="15.75" x14ac:dyDescent="0.25">
      <c r="A17" s="2" t="s">
        <v>40</v>
      </c>
      <c r="B17" s="2" t="s">
        <v>10</v>
      </c>
      <c r="C17" s="8">
        <v>20.010000000000002</v>
      </c>
      <c r="D17" s="2">
        <v>83</v>
      </c>
      <c r="E17" s="2" t="s">
        <v>11</v>
      </c>
      <c r="F17" s="2" t="s">
        <v>14</v>
      </c>
      <c r="G17" s="9" t="s">
        <v>49</v>
      </c>
    </row>
    <row r="18" spans="1:7" s="2" customFormat="1" ht="15.75" x14ac:dyDescent="0.25">
      <c r="A18" s="2" t="s">
        <v>41</v>
      </c>
      <c r="B18" s="2" t="s">
        <v>10</v>
      </c>
      <c r="C18" s="8">
        <v>20</v>
      </c>
      <c r="D18" s="2">
        <v>83</v>
      </c>
      <c r="E18" s="2" t="s">
        <v>11</v>
      </c>
      <c r="F18" s="2" t="s">
        <v>14</v>
      </c>
      <c r="G18" s="9" t="s">
        <v>49</v>
      </c>
    </row>
    <row r="19" spans="1:7" s="2" customFormat="1" ht="15.75" x14ac:dyDescent="0.25">
      <c r="A19" s="2" t="s">
        <v>42</v>
      </c>
      <c r="B19" s="2" t="s">
        <v>10</v>
      </c>
      <c r="C19" s="2">
        <v>19.82</v>
      </c>
      <c r="D19" s="2">
        <v>83</v>
      </c>
      <c r="E19" s="2" t="s">
        <v>11</v>
      </c>
      <c r="F19" s="2" t="s">
        <v>14</v>
      </c>
      <c r="G19" s="9" t="s">
        <v>49</v>
      </c>
    </row>
    <row r="20" spans="1:7" s="2" customFormat="1" x14ac:dyDescent="0.2">
      <c r="A20" s="2" t="s">
        <v>43</v>
      </c>
      <c r="B20" s="2" t="s">
        <v>10</v>
      </c>
      <c r="C20" s="2">
        <v>14.77</v>
      </c>
      <c r="D20" s="2">
        <v>87</v>
      </c>
      <c r="E20" s="2" t="s">
        <v>11</v>
      </c>
      <c r="F20" s="2" t="s">
        <v>6</v>
      </c>
      <c r="G20" s="2" t="s">
        <v>50</v>
      </c>
    </row>
    <row r="21" spans="1:7" s="2" customFormat="1" x14ac:dyDescent="0.2">
      <c r="A21" s="2" t="s">
        <v>44</v>
      </c>
      <c r="B21" s="2" t="s">
        <v>10</v>
      </c>
      <c r="C21" s="2">
        <v>14.88</v>
      </c>
      <c r="D21" s="2">
        <v>87</v>
      </c>
      <c r="E21" s="2" t="s">
        <v>11</v>
      </c>
      <c r="F21" s="2" t="s">
        <v>6</v>
      </c>
      <c r="G21" s="2" t="s">
        <v>50</v>
      </c>
    </row>
    <row r="22" spans="1:7" s="2" customFormat="1" x14ac:dyDescent="0.2">
      <c r="A22" s="2" t="s">
        <v>45</v>
      </c>
      <c r="B22" s="2" t="s">
        <v>10</v>
      </c>
      <c r="C22" s="2">
        <v>14.76</v>
      </c>
      <c r="D22" s="2">
        <v>87</v>
      </c>
      <c r="E22" s="2" t="s">
        <v>11</v>
      </c>
      <c r="F22" s="2" t="s">
        <v>6</v>
      </c>
      <c r="G22" s="2" t="s">
        <v>50</v>
      </c>
    </row>
    <row r="23" spans="1:7" s="2" customFormat="1" ht="15.75" x14ac:dyDescent="0.25">
      <c r="A23" s="2" t="s">
        <v>46</v>
      </c>
      <c r="B23" s="2" t="s">
        <v>10</v>
      </c>
      <c r="C23" s="2">
        <v>14.79</v>
      </c>
      <c r="D23" s="2">
        <v>87</v>
      </c>
      <c r="E23" s="2" t="s">
        <v>11</v>
      </c>
      <c r="F23" s="2" t="s">
        <v>6</v>
      </c>
      <c r="G23" s="9" t="s">
        <v>49</v>
      </c>
    </row>
    <row r="24" spans="1:7" s="2" customFormat="1" ht="15.75" x14ac:dyDescent="0.25">
      <c r="A24" s="2" t="s">
        <v>47</v>
      </c>
      <c r="B24" s="2" t="s">
        <v>10</v>
      </c>
      <c r="C24" s="2">
        <v>14.83</v>
      </c>
      <c r="D24" s="2">
        <v>87</v>
      </c>
      <c r="E24" s="2" t="s">
        <v>11</v>
      </c>
      <c r="F24" s="2" t="s">
        <v>6</v>
      </c>
      <c r="G24" s="9" t="s">
        <v>49</v>
      </c>
    </row>
    <row r="25" spans="1:7" s="2" customFormat="1" ht="15.75" x14ac:dyDescent="0.25">
      <c r="A25" s="2" t="s">
        <v>48</v>
      </c>
      <c r="B25" s="2" t="s">
        <v>10</v>
      </c>
      <c r="C25" s="2">
        <v>14.86</v>
      </c>
      <c r="D25" s="2">
        <v>87</v>
      </c>
      <c r="E25" s="2" t="s">
        <v>11</v>
      </c>
      <c r="F25" s="2" t="s">
        <v>6</v>
      </c>
      <c r="G25" s="9" t="s">
        <v>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1703-8ADF-4AFC-86D2-B61D76284237}">
  <dimension ref="A1:E8"/>
  <sheetViews>
    <sheetView workbookViewId="0">
      <selection activeCell="G2" sqref="G2:M6"/>
    </sheetView>
  </sheetViews>
  <sheetFormatPr defaultRowHeight="14.25" x14ac:dyDescent="0.2"/>
  <sheetData>
    <row r="1" spans="1:5" ht="15.75" x14ac:dyDescent="0.25">
      <c r="A1" s="9" t="s">
        <v>49</v>
      </c>
      <c r="C1" s="4" t="s">
        <v>51</v>
      </c>
      <c r="D1" s="4" t="s">
        <v>55</v>
      </c>
      <c r="E1" s="4" t="s">
        <v>52</v>
      </c>
    </row>
    <row r="2" spans="1:5" x14ac:dyDescent="0.2">
      <c r="B2" t="s">
        <v>53</v>
      </c>
      <c r="C2">
        <v>1219</v>
      </c>
      <c r="D2">
        <v>436</v>
      </c>
      <c r="E2" s="4">
        <f>_xlfn.T.TEST(C2:C4,D2:D4,2,3)</f>
        <v>1.9610792532923315E-5</v>
      </c>
    </row>
    <row r="3" spans="1:5" x14ac:dyDescent="0.2">
      <c r="B3" s="4"/>
      <c r="C3">
        <v>1163</v>
      </c>
      <c r="D3">
        <v>492</v>
      </c>
      <c r="E3" s="4"/>
    </row>
    <row r="4" spans="1:5" x14ac:dyDescent="0.2">
      <c r="B4" s="4"/>
      <c r="C4">
        <v>1231</v>
      </c>
      <c r="D4">
        <v>413</v>
      </c>
      <c r="E4" s="4"/>
    </row>
    <row r="5" spans="1:5" x14ac:dyDescent="0.2">
      <c r="B5" s="4"/>
    </row>
    <row r="6" spans="1:5" x14ac:dyDescent="0.2">
      <c r="B6" s="4" t="s">
        <v>54</v>
      </c>
      <c r="C6">
        <v>1025</v>
      </c>
      <c r="D6">
        <v>434</v>
      </c>
      <c r="E6" s="4">
        <f>_xlfn.T.TEST(C6:C8,D6:D8,2,3)</f>
        <v>6.9592854601850204E-5</v>
      </c>
    </row>
    <row r="7" spans="1:5" x14ac:dyDescent="0.2">
      <c r="C7">
        <v>973</v>
      </c>
      <c r="D7">
        <v>387</v>
      </c>
      <c r="E7" s="4"/>
    </row>
    <row r="8" spans="1:5" x14ac:dyDescent="0.2">
      <c r="C8">
        <v>954</v>
      </c>
      <c r="D8">
        <v>401</v>
      </c>
      <c r="E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</vt:lpstr>
      <vt:lpstr>RAW DATA</vt:lpstr>
      <vt:lpstr>cell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2023-12-19T07:11:02Z</dcterms:modified>
</cp:coreProperties>
</file>