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-/Misc/Investment Related/"/>
    </mc:Choice>
  </mc:AlternateContent>
  <xr:revisionPtr revIDLastSave="179" documentId="8_{BC26AF1B-F88B-49F3-A289-574972006698}" xr6:coauthVersionLast="47" xr6:coauthVersionMax="47" xr10:uidLastSave="{719B778C-9D35-4916-B711-C64ACB101D4D}"/>
  <bookViews>
    <workbookView xWindow="-93" yWindow="-93" windowWidth="25786" windowHeight="15466" xr2:uid="{72B1008B-9CDB-4D07-9CFA-E02A1A7A9249}"/>
  </bookViews>
  <sheets>
    <sheet name="Balance Sheet" sheetId="3" r:id="rId1"/>
    <sheet name="Income Statement" sheetId="1" r:id="rId2"/>
  </sheets>
  <definedNames>
    <definedName name="_xlnm._FilterDatabase" localSheetId="0" hidden="1">'Balance Sheet'!$B$1:$H$1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I82" i="1"/>
  <c r="K82" i="1"/>
  <c r="G83" i="1"/>
  <c r="I83" i="1"/>
  <c r="K83" i="1"/>
  <c r="G84" i="1"/>
  <c r="I84" i="1"/>
  <c r="K84" i="1"/>
  <c r="G85" i="1"/>
  <c r="I85" i="1"/>
  <c r="K85" i="1"/>
  <c r="E83" i="1"/>
  <c r="E84" i="1"/>
  <c r="E85" i="1"/>
  <c r="E82" i="1"/>
  <c r="G61" i="1"/>
  <c r="I61" i="1"/>
  <c r="K61" i="1"/>
  <c r="G62" i="1"/>
  <c r="I62" i="1"/>
  <c r="K62" i="1"/>
  <c r="G63" i="1"/>
  <c r="I63" i="1"/>
  <c r="K63" i="1"/>
  <c r="G64" i="1"/>
  <c r="I64" i="1"/>
  <c r="K64" i="1"/>
  <c r="G65" i="1"/>
  <c r="I65" i="1"/>
  <c r="K65" i="1"/>
  <c r="G66" i="1"/>
  <c r="I66" i="1"/>
  <c r="K66" i="1"/>
  <c r="G68" i="1"/>
  <c r="I68" i="1"/>
  <c r="K68" i="1"/>
  <c r="G71" i="1"/>
  <c r="I71" i="1"/>
  <c r="K71" i="1"/>
  <c r="G72" i="1"/>
  <c r="I72" i="1"/>
  <c r="K72" i="1"/>
  <c r="I73" i="1"/>
  <c r="K73" i="1"/>
  <c r="G74" i="1"/>
  <c r="I74" i="1"/>
  <c r="K74" i="1"/>
  <c r="G76" i="1"/>
  <c r="I76" i="1"/>
  <c r="K76" i="1"/>
  <c r="E62" i="1"/>
  <c r="E63" i="1"/>
  <c r="E64" i="1"/>
  <c r="E65" i="1"/>
  <c r="E66" i="1"/>
  <c r="E68" i="1"/>
  <c r="E71" i="1"/>
  <c r="E72" i="1"/>
  <c r="E73" i="1"/>
  <c r="E74" i="1"/>
  <c r="E76" i="1"/>
  <c r="E61" i="1"/>
  <c r="E41" i="1"/>
  <c r="G41" i="1"/>
  <c r="I41" i="1"/>
  <c r="K41" i="1"/>
  <c r="E42" i="1"/>
  <c r="G42" i="1"/>
  <c r="I42" i="1"/>
  <c r="K42" i="1"/>
  <c r="E43" i="1"/>
  <c r="G43" i="1"/>
  <c r="I43" i="1"/>
  <c r="K43" i="1"/>
  <c r="E44" i="1"/>
  <c r="G44" i="1"/>
  <c r="I44" i="1"/>
  <c r="K44" i="1"/>
  <c r="E45" i="1"/>
  <c r="G45" i="1"/>
  <c r="I45" i="1"/>
  <c r="K45" i="1"/>
  <c r="E46" i="1"/>
  <c r="G46" i="1"/>
  <c r="I46" i="1"/>
  <c r="K46" i="1"/>
  <c r="E47" i="1"/>
  <c r="G47" i="1"/>
  <c r="I47" i="1"/>
  <c r="K47" i="1"/>
  <c r="E48" i="1"/>
  <c r="G48" i="1"/>
  <c r="I48" i="1"/>
  <c r="K48" i="1"/>
  <c r="K49" i="1"/>
  <c r="K50" i="1"/>
  <c r="E51" i="1"/>
  <c r="G51" i="1"/>
  <c r="I51" i="1"/>
  <c r="K51" i="1"/>
  <c r="E52" i="1"/>
  <c r="G52" i="1"/>
  <c r="I52" i="1"/>
  <c r="K52" i="1"/>
  <c r="E53" i="1"/>
  <c r="G53" i="1"/>
  <c r="I53" i="1"/>
  <c r="K53" i="1"/>
  <c r="E54" i="1"/>
  <c r="G54" i="1"/>
  <c r="I54" i="1"/>
  <c r="K54" i="1"/>
  <c r="K55" i="1"/>
  <c r="E56" i="1"/>
  <c r="G56" i="1"/>
  <c r="I56" i="1"/>
  <c r="K56" i="1"/>
  <c r="K57" i="1"/>
  <c r="C42" i="1"/>
  <c r="C43" i="1"/>
  <c r="C44" i="1"/>
  <c r="C45" i="1"/>
  <c r="C46" i="1"/>
  <c r="C47" i="1"/>
  <c r="C48" i="1"/>
  <c r="C51" i="1"/>
  <c r="C52" i="1"/>
  <c r="C53" i="1"/>
  <c r="C54" i="1"/>
  <c r="C56" i="1"/>
  <c r="C41" i="1"/>
  <c r="C33" i="1"/>
  <c r="I81" i="1"/>
  <c r="G81" i="1"/>
  <c r="E81" i="1"/>
  <c r="C81" i="1"/>
  <c r="I25" i="1"/>
  <c r="G25" i="1" s="1"/>
  <c r="E25" i="1" s="1"/>
  <c r="C25" i="1" s="1"/>
  <c r="E32" i="1"/>
  <c r="G32" i="1" s="1"/>
  <c r="I32" i="1" s="1"/>
  <c r="I60" i="1"/>
  <c r="G60" i="1" s="1"/>
  <c r="E60" i="1" s="1"/>
  <c r="C60" i="1" s="1"/>
  <c r="I40" i="1"/>
  <c r="G40" i="1" s="1"/>
  <c r="E40" i="1" s="1"/>
  <c r="C40" i="1" s="1"/>
  <c r="K7" i="1"/>
  <c r="K33" i="1" s="1"/>
  <c r="I18" i="1"/>
  <c r="G18" i="1"/>
  <c r="E18" i="1"/>
  <c r="C18" i="1"/>
  <c r="I13" i="1"/>
  <c r="K69" i="1" s="1"/>
  <c r="G13" i="1"/>
  <c r="G49" i="1" s="1"/>
  <c r="E13" i="1"/>
  <c r="E49" i="1" s="1"/>
  <c r="C13" i="1"/>
  <c r="K13" i="1"/>
  <c r="G7" i="1"/>
  <c r="G33" i="1" s="1"/>
  <c r="I7" i="1"/>
  <c r="I33" i="1" s="1"/>
  <c r="E7" i="1"/>
  <c r="C7" i="1"/>
  <c r="K18" i="1"/>
  <c r="I4" i="1"/>
  <c r="G4" i="1" s="1"/>
  <c r="E4" i="1" s="1"/>
  <c r="C4" i="1" s="1"/>
  <c r="I49" i="1" l="1"/>
  <c r="I69" i="1"/>
  <c r="G69" i="1"/>
  <c r="E69" i="1"/>
  <c r="C49" i="1"/>
  <c r="E14" i="1"/>
  <c r="E33" i="1"/>
  <c r="C14" i="1"/>
  <c r="G14" i="1"/>
  <c r="I14" i="1"/>
  <c r="K14" i="1"/>
  <c r="I50" i="1" l="1"/>
  <c r="K70" i="1"/>
  <c r="I70" i="1"/>
  <c r="G50" i="1"/>
  <c r="G70" i="1"/>
  <c r="E50" i="1"/>
  <c r="E70" i="1"/>
  <c r="C50" i="1"/>
  <c r="E19" i="1"/>
  <c r="E34" i="1"/>
  <c r="C19" i="1"/>
  <c r="C34" i="1"/>
  <c r="G19" i="1"/>
  <c r="G34" i="1"/>
  <c r="K19" i="1"/>
  <c r="K34" i="1"/>
  <c r="I19" i="1"/>
  <c r="I34" i="1"/>
  <c r="K75" i="1" l="1"/>
  <c r="I55" i="1"/>
  <c r="I75" i="1"/>
  <c r="G55" i="1"/>
  <c r="E55" i="1"/>
  <c r="G75" i="1"/>
  <c r="C55" i="1"/>
  <c r="E75" i="1"/>
  <c r="E21" i="1"/>
  <c r="G21" i="1"/>
  <c r="I21" i="1"/>
  <c r="K21" i="1"/>
  <c r="C21" i="1"/>
  <c r="I57" i="1" l="1"/>
  <c r="K77" i="1"/>
  <c r="I77" i="1"/>
  <c r="G57" i="1"/>
  <c r="E35" i="1"/>
  <c r="E57" i="1"/>
  <c r="G77" i="1"/>
  <c r="E77" i="1"/>
  <c r="C57" i="1"/>
  <c r="I35" i="1"/>
  <c r="C35" i="1"/>
  <c r="K35" i="1"/>
  <c r="G35" i="1"/>
</calcChain>
</file>

<file path=xl/sharedStrings.xml><?xml version="1.0" encoding="utf-8"?>
<sst xmlns="http://schemas.openxmlformats.org/spreadsheetml/2006/main" count="235" uniqueCount="106">
  <si>
    <t>Earnings Per Share (Basic)</t>
  </si>
  <si>
    <t>Earnings Per Share (Diluted)</t>
  </si>
  <si>
    <t>Gross Profit</t>
  </si>
  <si>
    <t>Income Before Tax from Continuing Operations</t>
  </si>
  <si>
    <t>Income Tax Expense</t>
  </si>
  <si>
    <t>Net Income</t>
  </si>
  <si>
    <t>Operating Expenses</t>
  </si>
  <si>
    <t>Operating Income</t>
  </si>
  <si>
    <t>Revenue</t>
  </si>
  <si>
    <t>Shares Outstanding (Basic)</t>
  </si>
  <si>
    <t>Shares Outstanding (Diluted)</t>
  </si>
  <si>
    <t>Total Cost of Revenue</t>
  </si>
  <si>
    <t>Acquisition termination fee</t>
  </si>
  <si>
    <t>Amortization of intangibles</t>
  </si>
  <si>
    <t>General and Administrative Expense</t>
  </si>
  <si>
    <t>Interest Expense</t>
  </si>
  <si>
    <t>Investment gains (losses), net</t>
  </si>
  <si>
    <t>Nonoperating Income/Expense</t>
  </si>
  <si>
    <t>Other income (expense), net</t>
  </si>
  <si>
    <t>Research and development</t>
  </si>
  <si>
    <t>Selling Expense</t>
  </si>
  <si>
    <t>FY</t>
  </si>
  <si>
    <t xml:space="preserve"> </t>
  </si>
  <si>
    <t>Margin Analysis</t>
  </si>
  <si>
    <t>Gross Margin</t>
  </si>
  <si>
    <t>Operating Margin</t>
  </si>
  <si>
    <t>Net Margin</t>
  </si>
  <si>
    <t>Income Statement</t>
  </si>
  <si>
    <t>Common-sized Income Statement</t>
  </si>
  <si>
    <t>Earnings Per Share Calculations</t>
  </si>
  <si>
    <t>-</t>
  </si>
  <si>
    <t>Earnings Per Share Growth</t>
  </si>
  <si>
    <t>Income Statement Growth</t>
  </si>
  <si>
    <t>Earnings Before Tax</t>
  </si>
  <si>
    <t>us-gaap_TreasuryStockCommonValue</t>
  </si>
  <si>
    <t>Treasury Stock Common Value</t>
  </si>
  <si>
    <t>us-gaap_Liabilities</t>
  </si>
  <si>
    <t>Total Liabilities</t>
  </si>
  <si>
    <t>us-gaap_LiabilitiesCurrent</t>
  </si>
  <si>
    <t>Total Current Liabilities</t>
  </si>
  <si>
    <t>us-gaap_AssetsCurrent</t>
  </si>
  <si>
    <t>Total Current Assets</t>
  </si>
  <si>
    <t>us-gaap_ShortTermInvestments</t>
  </si>
  <si>
    <t>Short-term investments</t>
  </si>
  <si>
    <t>us-gaap_DebtCurrent</t>
  </si>
  <si>
    <t>Short-Term Debt</t>
  </si>
  <si>
    <t>us-gaap_ContractWithCustomerLiabilityCurrent</t>
  </si>
  <si>
    <t>us-gaap_RetainedEarningsAccumulatedDeficit</t>
  </si>
  <si>
    <t>Retained Earnings</t>
  </si>
  <si>
    <t>us-gaap_PrepaidExpenseAndOtherAssetsCurrent</t>
  </si>
  <si>
    <t>Prepaid Expenses</t>
  </si>
  <si>
    <t>us-gaap_PreferredStockValue</t>
  </si>
  <si>
    <t>Preferred Stock</t>
  </si>
  <si>
    <t>us-gaap_OtherLiabilitiesNoncurrent</t>
  </si>
  <si>
    <t>Other Liabilities</t>
  </si>
  <si>
    <t>us-gaap_OperatingLeaseLiabilityCurrent</t>
  </si>
  <si>
    <t>Operating lease liabilities</t>
  </si>
  <si>
    <t>us-gaap_OperatingLeaseLiabilityNoncurrent</t>
  </si>
  <si>
    <t>Operating Lease, Liability, Noncurrent</t>
  </si>
  <si>
    <t>Operating Lease, Liability, Current</t>
  </si>
  <si>
    <t>us-gaap_LongTermDebt</t>
  </si>
  <si>
    <t>Long-Term Debt</t>
  </si>
  <si>
    <t>us-gaap_AccruedIncomeTaxesCurrent</t>
  </si>
  <si>
    <t>Income taxes payable</t>
  </si>
  <si>
    <t>us-gaap_DeferredIncomeTaxLiabilitiesNet</t>
  </si>
  <si>
    <t>Deferred income taxes</t>
  </si>
  <si>
    <t>us-gaap_CommonStockValue</t>
  </si>
  <si>
    <t>Common Stock</t>
  </si>
  <si>
    <t>us-gaap_CashAndCashEquivalentsAtCarryingValue</t>
  </si>
  <si>
    <t>Cash and Cash Equivalents</t>
  </si>
  <si>
    <t>us-gaap_AdditionalPaidInCapital</t>
  </si>
  <si>
    <t>Additional paid-in-capital</t>
  </si>
  <si>
    <t>Additional paid-in capital</t>
  </si>
  <si>
    <t>us-gaap_AccumulatedOtherComprehensiveIncomeLossNetOfTax</t>
  </si>
  <si>
    <t>Accumulated Other Comprehensive Income/Loss</t>
  </si>
  <si>
    <t>us-gaap_AccruedLiabilitiesCurrent</t>
  </si>
  <si>
    <t>Accrued Liabilities</t>
  </si>
  <si>
    <t>us-gaap_AccountsReceivableNetCurrent</t>
  </si>
  <si>
    <t>Accounts Receivable</t>
  </si>
  <si>
    <t>us-gaap_AccountsPayableCurrent</t>
  </si>
  <si>
    <t>Accounts Payable</t>
  </si>
  <si>
    <t>us-gaap_StockholdersEquityAbstract</t>
  </si>
  <si>
    <t>Total Stockholders' Equity</t>
  </si>
  <si>
    <t>us-gaap_LiabilitiesAndStockholdersEquity</t>
  </si>
  <si>
    <t>Total Liabilities and Stockholders' Equity</t>
  </si>
  <si>
    <t>us-gaap_Assets</t>
  </si>
  <si>
    <t>Total Assets</t>
  </si>
  <si>
    <t>us-gaap_PropertyPlantAndEquipmentNet</t>
  </si>
  <si>
    <t>Property, Plant and Equipment</t>
  </si>
  <si>
    <t>us-gaap_OtherIntangibleAssetsNet</t>
  </si>
  <si>
    <t>Other intangibles, net</t>
  </si>
  <si>
    <t>us-gaap_OtherAssetsNoncurrent</t>
  </si>
  <si>
    <t>Other Assets</t>
  </si>
  <si>
    <t>us-gaap_OperatingLeaseRightOfUseAsset</t>
  </si>
  <si>
    <t>Operating lease right-of-use assets, net</t>
  </si>
  <si>
    <t>Operating Lease, Right-of-Use Asset, net</t>
  </si>
  <si>
    <t>us-gaap_FiniteLivedIntangibleAssetsNet</t>
  </si>
  <si>
    <t>Intangible Assets</t>
  </si>
  <si>
    <t>us-gaap_Goodwill</t>
  </si>
  <si>
    <t>Goodwill</t>
  </si>
  <si>
    <t>us-gaap_DeferredIncomeTaxAssetsNet</t>
  </si>
  <si>
    <t>Deferred Tax Assets</t>
  </si>
  <si>
    <t>us-gaap_CommitmentsAndContingencies</t>
  </si>
  <si>
    <t>Commitments and contingencies</t>
  </si>
  <si>
    <t>concept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</si>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</sst>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9" formatCode="#,##0.0_);[Red]\(#,##0.0\)"/>
    <numFmt numFmtId="173" formatCode="_(&quot;$&quot;* #,##0_);[Red]_(&quot;$&quot;* \(#,##0\);_(&quot;$&quot;* &quot;-&quot;??_);_(@_)"/>
    <numFmt numFmtId="174" formatCode="_(&quot;$&quot;* #,##0.00_);[Red]_(&quot;$&quot;* \(#,##0.00\);_(&quot;$&quot;* &quot;-&quot;??_);_(@_)"/>
    <numFmt numFmtId="179" formatCode="0.0%;[Red]0.0%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166" fontId="0" fillId="0" borderId="0" xfId="1" applyNumberFormat="1" applyFont="1"/>
    <xf numFmtId="0" fontId="16" fillId="0" borderId="0" xfId="0" applyFont="1"/>
    <xf numFmtId="0" fontId="16" fillId="0" borderId="17" xfId="0" applyFont="1" applyBorder="1"/>
    <xf numFmtId="0" fontId="18" fillId="0" borderId="0" xfId="0" applyFont="1"/>
    <xf numFmtId="0" fontId="16" fillId="0" borderId="14" xfId="0" applyFont="1" applyBorder="1" applyAlignment="1">
      <alignment horizontal="center"/>
    </xf>
    <xf numFmtId="0" fontId="16" fillId="0" borderId="15" xfId="1" applyNumberFormat="1" applyFont="1" applyBorder="1" applyAlignment="1">
      <alignment horizontal="center"/>
    </xf>
    <xf numFmtId="164" fontId="16" fillId="0" borderId="0" xfId="0" applyNumberFormat="1" applyFont="1" applyAlignment="1">
      <alignment horizontal="right"/>
    </xf>
    <xf numFmtId="169" fontId="0" fillId="0" borderId="0" xfId="0" applyNumberFormat="1" applyAlignment="1">
      <alignment horizontal="center"/>
    </xf>
    <xf numFmtId="169" fontId="16" fillId="0" borderId="18" xfId="0" applyNumberFormat="1" applyFont="1" applyBorder="1" applyAlignment="1">
      <alignment horizontal="center"/>
    </xf>
    <xf numFmtId="169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12" xfId="0" applyBorder="1"/>
    <xf numFmtId="0" fontId="16" fillId="0" borderId="10" xfId="0" applyFont="1" applyBorder="1"/>
    <xf numFmtId="0" fontId="16" fillId="0" borderId="16" xfId="0" applyFont="1" applyBorder="1"/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  <xf numFmtId="0" fontId="16" fillId="0" borderId="18" xfId="0" applyFont="1" applyBorder="1"/>
    <xf numFmtId="0" fontId="16" fillId="33" borderId="19" xfId="0" applyFont="1" applyFill="1" applyBorder="1" applyAlignment="1">
      <alignment horizontal="center"/>
    </xf>
    <xf numFmtId="0" fontId="16" fillId="0" borderId="0" xfId="0" applyFont="1" applyBorder="1"/>
    <xf numFmtId="0" fontId="0" fillId="0" borderId="11" xfId="0" applyBorder="1"/>
    <xf numFmtId="0" fontId="0" fillId="0" borderId="13" xfId="0" applyBorder="1"/>
    <xf numFmtId="169" fontId="16" fillId="0" borderId="0" xfId="0" applyNumberFormat="1" applyFont="1" applyBorder="1" applyAlignment="1">
      <alignment horizontal="center"/>
    </xf>
    <xf numFmtId="169" fontId="16" fillId="0" borderId="11" xfId="0" applyNumberFormat="1" applyFont="1" applyBorder="1" applyAlignment="1">
      <alignment horizontal="center"/>
    </xf>
    <xf numFmtId="173" fontId="0" fillId="0" borderId="0" xfId="0" applyNumberFormat="1" applyAlignment="1">
      <alignment horizontal="right"/>
    </xf>
    <xf numFmtId="173" fontId="16" fillId="0" borderId="18" xfId="0" applyNumberFormat="1" applyFont="1" applyBorder="1" applyAlignment="1">
      <alignment horizontal="right"/>
    </xf>
    <xf numFmtId="173" fontId="0" fillId="0" borderId="0" xfId="0" applyNumberFormat="1"/>
    <xf numFmtId="173" fontId="16" fillId="0" borderId="0" xfId="0" applyNumberFormat="1" applyFont="1" applyAlignment="1">
      <alignment horizontal="right"/>
    </xf>
    <xf numFmtId="174" fontId="16" fillId="0" borderId="11" xfId="0" applyNumberFormat="1" applyFont="1" applyBorder="1" applyAlignment="1">
      <alignment horizontal="right"/>
    </xf>
    <xf numFmtId="174" fontId="16" fillId="0" borderId="0" xfId="1" applyNumberFormat="1" applyFont="1" applyBorder="1"/>
    <xf numFmtId="173" fontId="0" fillId="0" borderId="0" xfId="1" applyNumberFormat="1" applyFont="1" applyBorder="1"/>
    <xf numFmtId="173" fontId="0" fillId="0" borderId="13" xfId="1" applyNumberFormat="1" applyFont="1" applyBorder="1"/>
    <xf numFmtId="179" fontId="16" fillId="0" borderId="11" xfId="0" applyNumberFormat="1" applyFont="1" applyBorder="1" applyAlignment="1">
      <alignment horizontal="center"/>
    </xf>
    <xf numFmtId="179" fontId="16" fillId="0" borderId="0" xfId="0" applyNumberFormat="1" applyFont="1" applyAlignment="1">
      <alignment horizontal="center"/>
    </xf>
    <xf numFmtId="179" fontId="0" fillId="0" borderId="11" xfId="0" applyNumberFormat="1" applyFont="1" applyBorder="1" applyAlignment="1">
      <alignment horizontal="center"/>
    </xf>
    <xf numFmtId="179" fontId="0" fillId="0" borderId="0" xfId="0" applyNumberFormat="1" applyFont="1" applyAlignment="1">
      <alignment horizontal="center"/>
    </xf>
    <xf numFmtId="179" fontId="0" fillId="0" borderId="13" xfId="0" applyNumberFormat="1" applyFont="1" applyBorder="1" applyAlignment="1">
      <alignment horizontal="center"/>
    </xf>
    <xf numFmtId="0" fontId="0" fillId="0" borderId="0" xfId="0" applyFont="1"/>
    <xf numFmtId="0" fontId="0" fillId="0" borderId="16" xfId="0" applyFont="1" applyBorder="1"/>
    <xf numFmtId="0" fontId="0" fillId="0" borderId="0" xfId="0" applyFont="1" applyBorder="1"/>
    <xf numFmtId="169" fontId="0" fillId="0" borderId="0" xfId="0" applyNumberFormat="1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169" fontId="0" fillId="0" borderId="1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79" fontId="16" fillId="0" borderId="0" xfId="0" applyNumberFormat="1" applyFont="1" applyBorder="1" applyAlignment="1">
      <alignment horizontal="center"/>
    </xf>
    <xf numFmtId="173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73" fontId="16" fillId="0" borderId="0" xfId="0" applyNumberFormat="1" applyFont="1" applyBorder="1" applyAlignment="1">
      <alignment horizontal="right"/>
    </xf>
    <xf numFmtId="173" fontId="0" fillId="0" borderId="0" xfId="0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2687-FE95-4CF8-9915-FDC2923ECD85}">
  <dimension ref="A1:H38"/>
  <sheetViews>
    <sheetView tabSelected="1" workbookViewId="0">
      <selection activeCell="A3" sqref="A3"/>
    </sheetView>
  </sheetViews>
  <sheetFormatPr defaultRowHeight="14.35" x14ac:dyDescent="0.5"/>
  <cols>
    <col min="1" max="1" width="2.76171875" bestFit="1" customWidth="1"/>
    <col min="2" max="2" width="39.41015625" bestFit="1" customWidth="1"/>
    <col min="3" max="3" width="52.1171875" bestFit="1" customWidth="1"/>
    <col min="4" max="8" width="12.3515625" bestFit="1" customWidth="1"/>
  </cols>
  <sheetData>
    <row r="1" spans="1:8" x14ac:dyDescent="0.5">
      <c r="B1" t="s">
        <v>105</v>
      </c>
      <c r="C1" t="s">
        <v>104</v>
      </c>
      <c r="D1" s="56">
        <v>45625</v>
      </c>
      <c r="E1" s="56">
        <v>45261</v>
      </c>
      <c r="F1" s="56">
        <v>44897</v>
      </c>
      <c r="G1" s="56">
        <v>44533</v>
      </c>
      <c r="H1" s="56">
        <v>44162</v>
      </c>
    </row>
    <row r="2" spans="1:8" x14ac:dyDescent="0.5">
      <c r="B2" t="s">
        <v>80</v>
      </c>
      <c r="C2" t="s">
        <v>79</v>
      </c>
      <c r="D2">
        <v>361000000</v>
      </c>
      <c r="E2">
        <v>314000000</v>
      </c>
      <c r="F2">
        <v>379000000</v>
      </c>
      <c r="G2">
        <v>312000000</v>
      </c>
      <c r="H2">
        <v>306000000</v>
      </c>
    </row>
    <row r="3" spans="1:8" x14ac:dyDescent="0.5">
      <c r="A3">
        <v>2</v>
      </c>
      <c r="B3" t="s">
        <v>78</v>
      </c>
      <c r="C3" t="s">
        <v>77</v>
      </c>
      <c r="D3">
        <v>2072000000</v>
      </c>
      <c r="E3">
        <v>2224000000</v>
      </c>
      <c r="F3">
        <v>2065000000</v>
      </c>
      <c r="G3">
        <v>1878000000</v>
      </c>
      <c r="H3">
        <v>1398000000</v>
      </c>
    </row>
    <row r="4" spans="1:8" x14ac:dyDescent="0.5">
      <c r="B4" t="s">
        <v>76</v>
      </c>
      <c r="C4" t="s">
        <v>75</v>
      </c>
      <c r="D4">
        <v>2336000000</v>
      </c>
      <c r="E4">
        <v>1942000000</v>
      </c>
      <c r="F4">
        <v>1790000000</v>
      </c>
      <c r="G4">
        <v>1736000000</v>
      </c>
      <c r="H4">
        <v>1422000000</v>
      </c>
    </row>
    <row r="5" spans="1:8" x14ac:dyDescent="0.5">
      <c r="B5" t="s">
        <v>74</v>
      </c>
      <c r="C5" t="s">
        <v>73</v>
      </c>
      <c r="D5">
        <v>-201000000</v>
      </c>
      <c r="E5">
        <v>-285000000</v>
      </c>
      <c r="F5">
        <v>-293000000</v>
      </c>
      <c r="G5">
        <v>-137000000</v>
      </c>
      <c r="H5">
        <v>-158000000</v>
      </c>
    </row>
    <row r="6" spans="1:8" x14ac:dyDescent="0.5">
      <c r="B6" t="s">
        <v>72</v>
      </c>
      <c r="C6" t="s">
        <v>70</v>
      </c>
      <c r="D6">
        <v>13419000000</v>
      </c>
    </row>
    <row r="7" spans="1:8" x14ac:dyDescent="0.5">
      <c r="B7" t="s">
        <v>71</v>
      </c>
      <c r="C7" t="s">
        <v>70</v>
      </c>
      <c r="E7">
        <v>11586000000</v>
      </c>
      <c r="F7">
        <v>9868000000</v>
      </c>
      <c r="G7">
        <v>8428000000</v>
      </c>
      <c r="H7">
        <v>7357000000</v>
      </c>
    </row>
    <row r="8" spans="1:8" x14ac:dyDescent="0.5">
      <c r="A8">
        <v>1</v>
      </c>
      <c r="B8" t="s">
        <v>69</v>
      </c>
      <c r="C8" t="s">
        <v>68</v>
      </c>
      <c r="D8">
        <v>7613000000</v>
      </c>
      <c r="E8">
        <v>7141000000</v>
      </c>
      <c r="F8">
        <v>4236000000</v>
      </c>
      <c r="G8">
        <v>3844000000</v>
      </c>
      <c r="H8">
        <v>4478000000</v>
      </c>
    </row>
    <row r="9" spans="1:8" x14ac:dyDescent="0.5">
      <c r="B9" t="s">
        <v>103</v>
      </c>
      <c r="C9" t="s">
        <v>102</v>
      </c>
    </row>
    <row r="10" spans="1:8" x14ac:dyDescent="0.5">
      <c r="B10" t="s">
        <v>67</v>
      </c>
      <c r="C10" t="s">
        <v>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5">
      <c r="B11" t="s">
        <v>65</v>
      </c>
      <c r="C11" t="s">
        <v>64</v>
      </c>
      <c r="G11">
        <v>5000000</v>
      </c>
      <c r="H11">
        <v>10000000</v>
      </c>
    </row>
    <row r="12" spans="1:8" x14ac:dyDescent="0.5">
      <c r="B12" t="s">
        <v>101</v>
      </c>
      <c r="C12" t="s">
        <v>100</v>
      </c>
      <c r="D12">
        <v>1657000000</v>
      </c>
      <c r="E12">
        <v>1191000000</v>
      </c>
      <c r="F12">
        <v>777000000</v>
      </c>
      <c r="G12">
        <v>1085000000</v>
      </c>
      <c r="H12">
        <v>1370000000</v>
      </c>
    </row>
    <row r="13" spans="1:8" x14ac:dyDescent="0.5">
      <c r="B13" t="s">
        <v>99</v>
      </c>
      <c r="C13" t="s">
        <v>98</v>
      </c>
      <c r="D13">
        <v>12788000000</v>
      </c>
      <c r="E13">
        <v>12805000000</v>
      </c>
      <c r="F13">
        <v>12787000000</v>
      </c>
      <c r="G13">
        <v>12668000000</v>
      </c>
      <c r="H13">
        <v>10742000000</v>
      </c>
    </row>
    <row r="14" spans="1:8" x14ac:dyDescent="0.5">
      <c r="B14" t="s">
        <v>63</v>
      </c>
      <c r="C14" t="s">
        <v>62</v>
      </c>
      <c r="D14">
        <v>548000000</v>
      </c>
      <c r="E14">
        <v>514000000</v>
      </c>
      <c r="F14">
        <v>530000000</v>
      </c>
      <c r="G14">
        <v>534000000</v>
      </c>
      <c r="H14">
        <v>529000000</v>
      </c>
    </row>
    <row r="15" spans="1:8" x14ac:dyDescent="0.5">
      <c r="B15" t="s">
        <v>97</v>
      </c>
      <c r="C15" t="s">
        <v>96</v>
      </c>
      <c r="G15">
        <v>1820000000</v>
      </c>
      <c r="H15">
        <v>1359000000</v>
      </c>
    </row>
    <row r="16" spans="1:8" x14ac:dyDescent="0.5">
      <c r="B16" t="s">
        <v>61</v>
      </c>
      <c r="C16" t="s">
        <v>60</v>
      </c>
      <c r="D16">
        <v>4129000000</v>
      </c>
      <c r="E16">
        <v>3634000000</v>
      </c>
      <c r="F16">
        <v>3629000000</v>
      </c>
      <c r="G16">
        <v>4123000000</v>
      </c>
      <c r="H16">
        <v>4117000000</v>
      </c>
    </row>
    <row r="17" spans="2:8" x14ac:dyDescent="0.5">
      <c r="B17" t="s">
        <v>56</v>
      </c>
      <c r="C17" t="s">
        <v>55</v>
      </c>
      <c r="D17">
        <v>353000000</v>
      </c>
      <c r="E17">
        <v>373000000</v>
      </c>
      <c r="F17">
        <v>417000000</v>
      </c>
    </row>
    <row r="18" spans="2:8" x14ac:dyDescent="0.5">
      <c r="B18" t="s">
        <v>94</v>
      </c>
      <c r="C18" t="s">
        <v>93</v>
      </c>
      <c r="D18">
        <v>281000000</v>
      </c>
      <c r="E18">
        <v>358000000</v>
      </c>
      <c r="F18">
        <v>407000000</v>
      </c>
    </row>
    <row r="19" spans="2:8" x14ac:dyDescent="0.5">
      <c r="B19" t="s">
        <v>59</v>
      </c>
      <c r="C19" t="s">
        <v>55</v>
      </c>
      <c r="G19">
        <v>97000000</v>
      </c>
      <c r="H19">
        <v>92000000</v>
      </c>
    </row>
    <row r="20" spans="2:8" x14ac:dyDescent="0.5">
      <c r="B20" t="s">
        <v>58</v>
      </c>
      <c r="C20" t="s">
        <v>57</v>
      </c>
      <c r="G20">
        <v>453000000</v>
      </c>
      <c r="H20">
        <v>499000000</v>
      </c>
    </row>
    <row r="21" spans="2:8" x14ac:dyDescent="0.5">
      <c r="B21" t="s">
        <v>95</v>
      </c>
      <c r="C21" t="s">
        <v>93</v>
      </c>
      <c r="G21">
        <v>443000000</v>
      </c>
      <c r="H21">
        <v>487000000</v>
      </c>
    </row>
    <row r="22" spans="2:8" x14ac:dyDescent="0.5">
      <c r="B22" t="s">
        <v>92</v>
      </c>
      <c r="C22" t="s">
        <v>91</v>
      </c>
      <c r="D22">
        <v>1554000000</v>
      </c>
      <c r="E22">
        <v>1223000000</v>
      </c>
      <c r="F22">
        <v>841000000</v>
      </c>
      <c r="G22">
        <v>883000000</v>
      </c>
      <c r="H22">
        <v>663000000</v>
      </c>
    </row>
    <row r="23" spans="2:8" x14ac:dyDescent="0.5">
      <c r="B23" t="s">
        <v>90</v>
      </c>
      <c r="C23" t="s">
        <v>89</v>
      </c>
      <c r="D23">
        <v>782000000</v>
      </c>
      <c r="E23">
        <v>1088000000</v>
      </c>
      <c r="F23">
        <v>1449000000</v>
      </c>
    </row>
    <row r="24" spans="2:8" x14ac:dyDescent="0.5">
      <c r="B24" t="s">
        <v>54</v>
      </c>
      <c r="C24" t="s">
        <v>53</v>
      </c>
      <c r="D24">
        <v>446000000</v>
      </c>
      <c r="E24">
        <v>376000000</v>
      </c>
      <c r="F24">
        <v>293000000</v>
      </c>
      <c r="G24">
        <v>252000000</v>
      </c>
      <c r="H24">
        <v>223000000</v>
      </c>
    </row>
    <row r="25" spans="2:8" x14ac:dyDescent="0.5">
      <c r="B25" t="s">
        <v>52</v>
      </c>
      <c r="C25" t="s">
        <v>51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2:8" x14ac:dyDescent="0.5">
      <c r="B26" t="s">
        <v>50</v>
      </c>
      <c r="C26" t="s">
        <v>49</v>
      </c>
      <c r="D26">
        <v>1274000000</v>
      </c>
      <c r="E26">
        <v>1018000000</v>
      </c>
      <c r="F26">
        <v>835000000</v>
      </c>
      <c r="G26">
        <v>993000000</v>
      </c>
      <c r="H26">
        <v>756000000</v>
      </c>
    </row>
    <row r="27" spans="2:8" x14ac:dyDescent="0.5">
      <c r="B27" t="s">
        <v>88</v>
      </c>
      <c r="C27" t="s">
        <v>87</v>
      </c>
      <c r="D27">
        <v>1936000000</v>
      </c>
      <c r="E27">
        <v>2030000000</v>
      </c>
      <c r="F27">
        <v>1908000000</v>
      </c>
      <c r="G27">
        <v>1673000000</v>
      </c>
      <c r="H27">
        <v>1517000000</v>
      </c>
    </row>
    <row r="28" spans="2:8" x14ac:dyDescent="0.5">
      <c r="B28" t="s">
        <v>48</v>
      </c>
      <c r="C28" t="s">
        <v>47</v>
      </c>
      <c r="D28">
        <v>38470000000</v>
      </c>
      <c r="E28">
        <v>33346000000</v>
      </c>
      <c r="F28">
        <v>28319000000</v>
      </c>
      <c r="G28">
        <v>23905000000</v>
      </c>
      <c r="H28">
        <v>19611000000</v>
      </c>
    </row>
    <row r="29" spans="2:8" x14ac:dyDescent="0.5">
      <c r="B29" t="s">
        <v>8</v>
      </c>
      <c r="C29" t="s">
        <v>46</v>
      </c>
      <c r="D29">
        <v>128000000</v>
      </c>
      <c r="E29">
        <v>113000000</v>
      </c>
      <c r="F29">
        <v>117000000</v>
      </c>
      <c r="G29">
        <v>145000000</v>
      </c>
      <c r="H29">
        <v>130000000</v>
      </c>
    </row>
    <row r="30" spans="2:8" x14ac:dyDescent="0.5">
      <c r="B30" t="s">
        <v>45</v>
      </c>
      <c r="C30" t="s">
        <v>44</v>
      </c>
      <c r="D30">
        <v>1499000000</v>
      </c>
      <c r="E30">
        <v>0</v>
      </c>
      <c r="F30">
        <v>500000000</v>
      </c>
      <c r="H30">
        <v>0</v>
      </c>
    </row>
    <row r="31" spans="2:8" x14ac:dyDescent="0.5">
      <c r="B31" t="s">
        <v>43</v>
      </c>
      <c r="C31" t="s">
        <v>42</v>
      </c>
      <c r="D31">
        <v>273000000</v>
      </c>
      <c r="E31">
        <v>701000000</v>
      </c>
      <c r="F31">
        <v>1860000000</v>
      </c>
      <c r="G31">
        <v>1954000000</v>
      </c>
      <c r="H31">
        <v>1514000000</v>
      </c>
    </row>
    <row r="32" spans="2:8" x14ac:dyDescent="0.5">
      <c r="B32" t="s">
        <v>86</v>
      </c>
      <c r="C32" t="s">
        <v>85</v>
      </c>
      <c r="D32">
        <v>30230000000</v>
      </c>
      <c r="E32">
        <v>29779000000</v>
      </c>
      <c r="F32">
        <v>27165000000</v>
      </c>
      <c r="G32">
        <v>27241000000</v>
      </c>
      <c r="H32">
        <v>24284000000</v>
      </c>
    </row>
    <row r="33" spans="2:8" x14ac:dyDescent="0.5">
      <c r="B33" t="s">
        <v>41</v>
      </c>
      <c r="C33" t="s">
        <v>40</v>
      </c>
      <c r="D33">
        <v>11232000000</v>
      </c>
      <c r="E33">
        <v>11084000000</v>
      </c>
      <c r="F33">
        <v>8996000000</v>
      </c>
      <c r="G33">
        <v>8669000000</v>
      </c>
      <c r="H33">
        <v>8146000000</v>
      </c>
    </row>
    <row r="34" spans="2:8" x14ac:dyDescent="0.5">
      <c r="B34" t="s">
        <v>39</v>
      </c>
      <c r="C34" t="s">
        <v>38</v>
      </c>
      <c r="D34">
        <v>10521000000</v>
      </c>
      <c r="E34">
        <v>8251000000</v>
      </c>
      <c r="F34">
        <v>8128000000</v>
      </c>
      <c r="G34">
        <v>6932000000</v>
      </c>
      <c r="H34">
        <v>5512000000</v>
      </c>
    </row>
    <row r="35" spans="2:8" x14ac:dyDescent="0.5">
      <c r="B35" t="s">
        <v>37</v>
      </c>
      <c r="C35" t="s">
        <v>36</v>
      </c>
      <c r="D35">
        <v>16125000000</v>
      </c>
      <c r="E35">
        <v>13261000000</v>
      </c>
      <c r="F35">
        <v>13114000000</v>
      </c>
      <c r="G35">
        <v>12444000000</v>
      </c>
      <c r="H35">
        <v>11020000000</v>
      </c>
    </row>
    <row r="36" spans="2:8" x14ac:dyDescent="0.5">
      <c r="B36" t="s">
        <v>84</v>
      </c>
      <c r="C36" t="s">
        <v>83</v>
      </c>
      <c r="D36">
        <v>30230000000</v>
      </c>
      <c r="E36">
        <v>29779000000</v>
      </c>
      <c r="F36">
        <v>27165000000</v>
      </c>
      <c r="G36">
        <v>27241000000</v>
      </c>
      <c r="H36">
        <v>24284000000</v>
      </c>
    </row>
    <row r="37" spans="2:8" x14ac:dyDescent="0.5">
      <c r="B37" t="s">
        <v>82</v>
      </c>
      <c r="C37" t="s">
        <v>81</v>
      </c>
      <c r="D37">
        <v>14105000000</v>
      </c>
      <c r="E37">
        <v>16518000000</v>
      </c>
      <c r="F37">
        <v>14051000000</v>
      </c>
      <c r="G37">
        <v>14797000000</v>
      </c>
      <c r="H37">
        <v>13264000000</v>
      </c>
    </row>
    <row r="38" spans="2:8" x14ac:dyDescent="0.5">
      <c r="B38" t="s">
        <v>35</v>
      </c>
      <c r="C38" t="s">
        <v>34</v>
      </c>
      <c r="D38">
        <v>-37583000000</v>
      </c>
      <c r="E38">
        <v>-28129000000</v>
      </c>
      <c r="F38">
        <v>-23843000000</v>
      </c>
      <c r="G38">
        <v>-17399000000</v>
      </c>
      <c r="H38">
        <v>-13546000000</v>
      </c>
    </row>
  </sheetData>
  <autoFilter ref="B1:H1" xr:uid="{35DA2687-FE95-4CF8-9915-FDC2923ECD85}">
    <sortState xmlns:xlrd2="http://schemas.microsoft.com/office/spreadsheetml/2017/richdata2" ref="B2:H38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9B73-1A2D-4394-B61D-A47B0FD7C8BC}">
  <dimension ref="A1:N85"/>
  <sheetViews>
    <sheetView showGridLines="0" zoomScale="75" zoomScaleNormal="75" workbookViewId="0">
      <selection activeCell="B1" sqref="B1"/>
    </sheetView>
  </sheetViews>
  <sheetFormatPr defaultColWidth="1.64453125" defaultRowHeight="14.35" outlineLevelCol="1" x14ac:dyDescent="0.5"/>
  <cols>
    <col min="1" max="1" width="39.5859375" bestFit="1" customWidth="1"/>
    <col min="2" max="2" width="1.29296875" hidden="1" customWidth="1" outlineLevel="1"/>
    <col min="3" max="3" width="15.8203125" bestFit="1" customWidth="1" collapsed="1"/>
    <col min="4" max="4" width="1.64453125" customWidth="1"/>
    <col min="5" max="5" width="15.8203125" bestFit="1" customWidth="1"/>
    <col min="6" max="6" width="1.64453125" customWidth="1"/>
    <col min="7" max="7" width="15.8203125" bestFit="1" customWidth="1"/>
    <col min="8" max="8" width="1.64453125" customWidth="1"/>
    <col min="9" max="9" width="16.46875" bestFit="1" customWidth="1"/>
    <col min="10" max="10" width="1.64453125" customWidth="1"/>
    <col min="11" max="11" width="16.46875" bestFit="1" customWidth="1"/>
    <col min="12" max="12" width="1.64453125" style="21"/>
  </cols>
  <sheetData>
    <row r="1" spans="1:12" x14ac:dyDescent="0.5">
      <c r="A1" s="42"/>
    </row>
    <row r="2" spans="1:12" ht="14.7" thickBot="1" x14ac:dyDescent="0.55000000000000004"/>
    <row r="3" spans="1:12" x14ac:dyDescent="0.5">
      <c r="C3" s="1" t="s">
        <v>21</v>
      </c>
      <c r="D3" s="1"/>
      <c r="E3" s="1" t="s">
        <v>21</v>
      </c>
      <c r="F3" s="1"/>
      <c r="G3" s="1" t="s">
        <v>21</v>
      </c>
      <c r="H3" s="1"/>
      <c r="I3" s="1" t="s">
        <v>21</v>
      </c>
      <c r="J3" s="1"/>
      <c r="K3" s="1" t="s">
        <v>21</v>
      </c>
    </row>
    <row r="4" spans="1:12" ht="14.7" thickBot="1" x14ac:dyDescent="0.55000000000000004">
      <c r="A4" s="18" t="s">
        <v>27</v>
      </c>
      <c r="C4" s="2">
        <f>E4-1</f>
        <v>2020</v>
      </c>
      <c r="D4" s="2"/>
      <c r="E4" s="2">
        <f>G4-1</f>
        <v>2021</v>
      </c>
      <c r="F4" s="2"/>
      <c r="G4" s="2">
        <f>I4-1</f>
        <v>2022</v>
      </c>
      <c r="H4" s="2"/>
      <c r="I4" s="2">
        <f>K4-1</f>
        <v>2023</v>
      </c>
      <c r="J4" s="2"/>
      <c r="K4" s="2">
        <v>2024</v>
      </c>
    </row>
    <row r="5" spans="1:12" x14ac:dyDescent="0.5">
      <c r="A5" t="s">
        <v>8</v>
      </c>
      <c r="B5" t="s">
        <v>22</v>
      </c>
      <c r="C5" s="29">
        <v>12868000000</v>
      </c>
      <c r="D5" s="29"/>
      <c r="E5" s="29">
        <v>15785000000</v>
      </c>
      <c r="F5" s="29"/>
      <c r="G5" s="29">
        <v>17606000000</v>
      </c>
      <c r="H5" s="29"/>
      <c r="I5" s="29">
        <v>19409000000</v>
      </c>
      <c r="J5" s="29"/>
      <c r="K5" s="29">
        <v>21505000000</v>
      </c>
    </row>
    <row r="6" spans="1:12" ht="14.7" thickBot="1" x14ac:dyDescent="0.55000000000000004">
      <c r="A6" t="s">
        <v>11</v>
      </c>
      <c r="B6" t="s">
        <v>22</v>
      </c>
      <c r="C6" s="29">
        <v>-1722000000</v>
      </c>
      <c r="D6" s="29"/>
      <c r="E6" s="29">
        <v>-1865000000</v>
      </c>
      <c r="F6" s="29"/>
      <c r="G6" s="29">
        <v>-2165000000</v>
      </c>
      <c r="H6" s="29"/>
      <c r="I6" s="29">
        <v>-2354000000</v>
      </c>
      <c r="J6" s="29"/>
      <c r="K6" s="29">
        <v>-2358000000</v>
      </c>
    </row>
    <row r="7" spans="1:12" s="4" customFormat="1" ht="14.7" thickBot="1" x14ac:dyDescent="0.55000000000000004">
      <c r="A7" s="5" t="s">
        <v>2</v>
      </c>
      <c r="B7" t="s">
        <v>22</v>
      </c>
      <c r="C7" s="30">
        <f t="shared" ref="C7" si="0">SUM(C5:C6)</f>
        <v>11146000000</v>
      </c>
      <c r="D7" s="30"/>
      <c r="E7" s="30">
        <f>SUM(E5:E6)</f>
        <v>13920000000</v>
      </c>
      <c r="F7" s="30"/>
      <c r="G7" s="30">
        <f>SUM(G5:G6)</f>
        <v>15441000000</v>
      </c>
      <c r="H7" s="30"/>
      <c r="I7" s="30">
        <f>SUM(I5:I6)</f>
        <v>17055000000</v>
      </c>
      <c r="J7" s="30"/>
      <c r="K7" s="30">
        <f>SUM(K5:K6)</f>
        <v>19147000000</v>
      </c>
      <c r="L7" s="24"/>
    </row>
    <row r="8" spans="1:12" x14ac:dyDescent="0.5">
      <c r="A8" t="s">
        <v>19</v>
      </c>
      <c r="B8" t="s">
        <v>22</v>
      </c>
      <c r="C8" s="55">
        <v>-2188000000</v>
      </c>
      <c r="D8" s="31"/>
      <c r="E8" s="31">
        <v>-2540000000</v>
      </c>
      <c r="F8" s="31"/>
      <c r="G8" s="31">
        <v>-2987000000</v>
      </c>
      <c r="H8" s="31"/>
      <c r="I8" s="31">
        <v>-3473000000</v>
      </c>
      <c r="J8" s="31"/>
      <c r="K8" s="29">
        <v>-3944000000</v>
      </c>
    </row>
    <row r="9" spans="1:12" x14ac:dyDescent="0.5">
      <c r="A9" t="s">
        <v>20</v>
      </c>
      <c r="B9" t="s">
        <v>22</v>
      </c>
      <c r="C9" s="31">
        <v>-3591000000</v>
      </c>
      <c r="D9" s="31"/>
      <c r="E9" s="31">
        <v>-4321000000</v>
      </c>
      <c r="F9" s="31"/>
      <c r="G9" s="31">
        <v>-4968000000</v>
      </c>
      <c r="H9" s="31"/>
      <c r="I9" s="31">
        <v>-5351000000</v>
      </c>
      <c r="J9" s="31"/>
      <c r="K9" s="29">
        <v>-5764000000</v>
      </c>
    </row>
    <row r="10" spans="1:12" x14ac:dyDescent="0.5">
      <c r="A10" t="s">
        <v>14</v>
      </c>
      <c r="B10" t="s">
        <v>22</v>
      </c>
      <c r="C10" s="31">
        <v>-968000000</v>
      </c>
      <c r="D10" s="31"/>
      <c r="E10" s="31">
        <v>-1085000000</v>
      </c>
      <c r="F10" s="31"/>
      <c r="G10" s="31">
        <v>-1219000000</v>
      </c>
      <c r="H10" s="31"/>
      <c r="I10" s="31">
        <v>-1413000000</v>
      </c>
      <c r="J10" s="31"/>
      <c r="K10" s="29">
        <v>-1529000000</v>
      </c>
    </row>
    <row r="11" spans="1:12" x14ac:dyDescent="0.5">
      <c r="A11" t="s">
        <v>12</v>
      </c>
      <c r="B11" t="s">
        <v>22</v>
      </c>
      <c r="C11" s="51"/>
      <c r="D11" s="51"/>
      <c r="E11" s="51"/>
      <c r="F11" s="51"/>
      <c r="G11" s="51"/>
      <c r="H11" s="51"/>
      <c r="I11" s="51"/>
      <c r="J11" s="31"/>
      <c r="K11" s="29">
        <v>-1000000000</v>
      </c>
    </row>
    <row r="12" spans="1:12" x14ac:dyDescent="0.5">
      <c r="A12" t="s">
        <v>13</v>
      </c>
      <c r="B12" t="s">
        <v>22</v>
      </c>
      <c r="C12" s="31">
        <v>-162000000</v>
      </c>
      <c r="D12" s="31"/>
      <c r="E12" s="31">
        <v>-172000000</v>
      </c>
      <c r="F12" s="31"/>
      <c r="G12" s="31">
        <v>-169000000</v>
      </c>
      <c r="H12" s="31"/>
      <c r="I12" s="31">
        <v>-168000000</v>
      </c>
      <c r="J12" s="31"/>
      <c r="K12" s="29">
        <v>-169000000</v>
      </c>
    </row>
    <row r="13" spans="1:12" s="4" customFormat="1" ht="14.7" thickBot="1" x14ac:dyDescent="0.55000000000000004">
      <c r="A13" s="4" t="s">
        <v>6</v>
      </c>
      <c r="B13" t="s">
        <v>22</v>
      </c>
      <c r="C13" s="32">
        <f t="shared" ref="C13" si="1">SUM(C8:C12)</f>
        <v>-6909000000</v>
      </c>
      <c r="D13" s="32"/>
      <c r="E13" s="32">
        <f>SUM(E8:E12)</f>
        <v>-8118000000</v>
      </c>
      <c r="F13" s="32"/>
      <c r="G13" s="32">
        <f>SUM(G8:G12)</f>
        <v>-9343000000</v>
      </c>
      <c r="H13" s="32"/>
      <c r="I13" s="32">
        <f>SUM(I8:I12)</f>
        <v>-10405000000</v>
      </c>
      <c r="J13" s="32"/>
      <c r="K13" s="32">
        <f>SUM(K8:K12)</f>
        <v>-12406000000</v>
      </c>
      <c r="L13" s="24"/>
    </row>
    <row r="14" spans="1:12" s="4" customFormat="1" ht="14.7" thickBot="1" x14ac:dyDescent="0.55000000000000004">
      <c r="A14" s="5" t="s">
        <v>7</v>
      </c>
      <c r="B14" t="s">
        <v>22</v>
      </c>
      <c r="C14" s="30">
        <f t="shared" ref="C14" si="2">SUM(C7,C13)</f>
        <v>4237000000</v>
      </c>
      <c r="D14" s="30"/>
      <c r="E14" s="30">
        <f>SUM(E7,E13)</f>
        <v>5802000000</v>
      </c>
      <c r="F14" s="30"/>
      <c r="G14" s="30">
        <f>SUM(G7,G13)</f>
        <v>6098000000</v>
      </c>
      <c r="H14" s="30"/>
      <c r="I14" s="30">
        <f>SUM(I7,I13)</f>
        <v>6650000000</v>
      </c>
      <c r="J14" s="30"/>
      <c r="K14" s="30">
        <f>SUM(K7,K13)</f>
        <v>6741000000</v>
      </c>
      <c r="L14" s="24"/>
    </row>
    <row r="15" spans="1:12" x14ac:dyDescent="0.5">
      <c r="A15" t="s">
        <v>15</v>
      </c>
      <c r="B15" t="s">
        <v>22</v>
      </c>
      <c r="C15" s="29">
        <v>-116000000</v>
      </c>
      <c r="D15" s="29"/>
      <c r="E15" s="29">
        <v>-113000000</v>
      </c>
      <c r="F15" s="29"/>
      <c r="G15" s="29">
        <v>-112000000</v>
      </c>
      <c r="H15" s="29"/>
      <c r="I15" s="29">
        <v>-113000000</v>
      </c>
      <c r="J15" s="29"/>
      <c r="K15" s="29">
        <v>-169000000</v>
      </c>
    </row>
    <row r="16" spans="1:12" x14ac:dyDescent="0.5">
      <c r="A16" t="s">
        <v>16</v>
      </c>
      <c r="B16" t="s">
        <v>22</v>
      </c>
      <c r="C16" s="29">
        <v>13000000</v>
      </c>
      <c r="D16" s="29"/>
      <c r="E16" s="29">
        <v>16000000</v>
      </c>
      <c r="F16" s="29"/>
      <c r="G16" s="29">
        <v>-19000000</v>
      </c>
      <c r="H16" s="29"/>
      <c r="I16" s="29">
        <v>16000000</v>
      </c>
      <c r="J16" s="29"/>
      <c r="K16" s="29">
        <v>48000000</v>
      </c>
    </row>
    <row r="17" spans="1:14" x14ac:dyDescent="0.5">
      <c r="A17" t="s">
        <v>18</v>
      </c>
      <c r="B17" t="s">
        <v>22</v>
      </c>
      <c r="C17" s="29">
        <v>42000000</v>
      </c>
      <c r="D17" s="29"/>
      <c r="E17" s="29">
        <v>0</v>
      </c>
      <c r="F17" s="29"/>
      <c r="G17" s="29">
        <v>41000000</v>
      </c>
      <c r="H17" s="29"/>
      <c r="I17" s="29">
        <v>246000000</v>
      </c>
      <c r="J17" s="29"/>
      <c r="K17" s="29">
        <v>311000000</v>
      </c>
    </row>
    <row r="18" spans="1:14" s="4" customFormat="1" x14ac:dyDescent="0.5">
      <c r="A18" s="4" t="s">
        <v>17</v>
      </c>
      <c r="B18" t="s">
        <v>22</v>
      </c>
      <c r="C18" s="32">
        <f t="shared" ref="C18" si="3">SUM(C15:C17)</f>
        <v>-61000000</v>
      </c>
      <c r="D18" s="32"/>
      <c r="E18" s="32">
        <f>SUM(E15:E17)</f>
        <v>-97000000</v>
      </c>
      <c r="F18" s="32"/>
      <c r="G18" s="32">
        <f>SUM(G15:G17)</f>
        <v>-90000000</v>
      </c>
      <c r="H18" s="32"/>
      <c r="I18" s="32">
        <f>SUM(I15:I17)</f>
        <v>149000000</v>
      </c>
      <c r="J18" s="32"/>
      <c r="K18" s="32">
        <f>SUM(K15:K17)</f>
        <v>190000000</v>
      </c>
      <c r="L18" s="24"/>
    </row>
    <row r="19" spans="1:14" s="4" customFormat="1" x14ac:dyDescent="0.5">
      <c r="A19" s="4" t="s">
        <v>3</v>
      </c>
      <c r="B19" t="s">
        <v>22</v>
      </c>
      <c r="C19" s="54">
        <f t="shared" ref="C19" si="4">SUM(C14,C18)</f>
        <v>4176000000</v>
      </c>
      <c r="D19" s="54"/>
      <c r="E19" s="54">
        <f>SUM(E14,E18)</f>
        <v>5705000000</v>
      </c>
      <c r="F19" s="54"/>
      <c r="G19" s="54">
        <f>SUM(G14,G18)</f>
        <v>6008000000</v>
      </c>
      <c r="H19" s="54"/>
      <c r="I19" s="54">
        <f>SUM(I14,I18)</f>
        <v>6799000000</v>
      </c>
      <c r="J19" s="54"/>
      <c r="K19" s="54">
        <f>SUM(K14,K18)</f>
        <v>6931000000</v>
      </c>
      <c r="L19" s="24"/>
      <c r="M19" s="24"/>
    </row>
    <row r="20" spans="1:14" ht="14.7" thickBot="1" x14ac:dyDescent="0.55000000000000004">
      <c r="A20" t="s">
        <v>4</v>
      </c>
      <c r="B20" t="s">
        <v>22</v>
      </c>
      <c r="C20" s="29">
        <v>1084000000</v>
      </c>
      <c r="D20" s="29"/>
      <c r="E20" s="29">
        <v>-883000000</v>
      </c>
      <c r="F20" s="29"/>
      <c r="G20" s="29">
        <v>-1252000000</v>
      </c>
      <c r="H20" s="29"/>
      <c r="I20" s="29">
        <v>-1371000000</v>
      </c>
      <c r="J20" s="29"/>
      <c r="K20" s="29">
        <v>-1371000000</v>
      </c>
    </row>
    <row r="21" spans="1:14" s="4" customFormat="1" ht="14.7" thickBot="1" x14ac:dyDescent="0.55000000000000004">
      <c r="A21" s="5" t="s">
        <v>5</v>
      </c>
      <c r="B21" t="s">
        <v>22</v>
      </c>
      <c r="C21" s="30">
        <f t="shared" ref="C21" si="5">SUM(C19:C20)</f>
        <v>5260000000</v>
      </c>
      <c r="D21" s="30"/>
      <c r="E21" s="30">
        <f>SUM(E19:E20)</f>
        <v>4822000000</v>
      </c>
      <c r="F21" s="30"/>
      <c r="G21" s="30">
        <f>SUM(G19:G20)</f>
        <v>4756000000</v>
      </c>
      <c r="H21" s="30"/>
      <c r="I21" s="30">
        <f>SUM(I19:I20)</f>
        <v>5428000000</v>
      </c>
      <c r="J21" s="30"/>
      <c r="K21" s="30">
        <f>SUM(K19:K20)</f>
        <v>5560000000</v>
      </c>
      <c r="L21" s="24"/>
    </row>
    <row r="22" spans="1:14" s="4" customFormat="1" x14ac:dyDescent="0.5">
      <c r="B22"/>
      <c r="C22" s="9"/>
      <c r="D22" s="9"/>
      <c r="E22" s="9"/>
      <c r="F22" s="9"/>
      <c r="G22" s="9"/>
      <c r="H22" s="9"/>
      <c r="I22" s="9"/>
      <c r="J22" s="9"/>
      <c r="K22" s="9"/>
      <c r="L22" s="24"/>
    </row>
    <row r="23" spans="1:14" s="4" customFormat="1" ht="14.7" thickBot="1" x14ac:dyDescent="0.55000000000000004">
      <c r="B23"/>
      <c r="C23" s="9"/>
      <c r="D23" s="9"/>
      <c r="E23" s="9"/>
      <c r="F23" s="9"/>
      <c r="G23" s="9"/>
      <c r="H23" s="9"/>
      <c r="I23" s="9"/>
      <c r="J23" s="9"/>
      <c r="K23" s="9"/>
      <c r="L23" s="24"/>
    </row>
    <row r="24" spans="1:14" s="4" customFormat="1" x14ac:dyDescent="0.5">
      <c r="B24"/>
      <c r="C24" s="1" t="s">
        <v>21</v>
      </c>
      <c r="D24" s="1"/>
      <c r="E24" s="1" t="s">
        <v>21</v>
      </c>
      <c r="F24" s="1"/>
      <c r="G24" s="1" t="s">
        <v>21</v>
      </c>
      <c r="H24" s="1"/>
      <c r="I24" s="1" t="s">
        <v>21</v>
      </c>
      <c r="J24" s="1"/>
      <c r="K24" s="1" t="s">
        <v>21</v>
      </c>
      <c r="L24" s="24"/>
    </row>
    <row r="25" spans="1:14" s="4" customFormat="1" ht="14.7" thickBot="1" x14ac:dyDescent="0.55000000000000004">
      <c r="A25" s="20" t="s">
        <v>29</v>
      </c>
      <c r="B25"/>
      <c r="C25" s="23">
        <f>E25-1</f>
        <v>2020</v>
      </c>
      <c r="D25" s="23"/>
      <c r="E25" s="23">
        <f>G25-1</f>
        <v>2021</v>
      </c>
      <c r="F25" s="23"/>
      <c r="G25" s="23">
        <f>I25-1</f>
        <v>2022</v>
      </c>
      <c r="H25" s="23"/>
      <c r="I25" s="23">
        <f>K25-1</f>
        <v>2023</v>
      </c>
      <c r="J25" s="23"/>
      <c r="K25" s="2">
        <v>2024</v>
      </c>
      <c r="L25" s="24"/>
    </row>
    <row r="26" spans="1:14" x14ac:dyDescent="0.5">
      <c r="A26" s="16" t="s">
        <v>0</v>
      </c>
      <c r="B26" s="25" t="s">
        <v>22</v>
      </c>
      <c r="C26" s="33">
        <v>10.94</v>
      </c>
      <c r="D26" s="33"/>
      <c r="E26" s="33">
        <v>10.1</v>
      </c>
      <c r="F26" s="33"/>
      <c r="G26" s="33">
        <v>10.130000000000001</v>
      </c>
      <c r="H26" s="33"/>
      <c r="I26" s="33">
        <v>11.87</v>
      </c>
      <c r="J26" s="33"/>
      <c r="K26" s="33">
        <v>12.43</v>
      </c>
      <c r="M26" s="21"/>
      <c r="N26" s="21"/>
    </row>
    <row r="27" spans="1:14" x14ac:dyDescent="0.5">
      <c r="A27" s="14" t="s">
        <v>9</v>
      </c>
      <c r="B27" s="21"/>
      <c r="C27" s="35">
        <v>481000000</v>
      </c>
      <c r="D27" s="35"/>
      <c r="E27" s="35">
        <v>477000000</v>
      </c>
      <c r="F27" s="35"/>
      <c r="G27" s="35">
        <v>470000000</v>
      </c>
      <c r="H27" s="35"/>
      <c r="I27" s="35">
        <v>457000000</v>
      </c>
      <c r="J27" s="35"/>
      <c r="K27" s="35">
        <v>447000000</v>
      </c>
    </row>
    <row r="28" spans="1:14" x14ac:dyDescent="0.5">
      <c r="A28" s="17" t="s">
        <v>1</v>
      </c>
      <c r="B28" s="21" t="s">
        <v>22</v>
      </c>
      <c r="C28" s="34">
        <v>10.83</v>
      </c>
      <c r="D28" s="34"/>
      <c r="E28" s="34">
        <v>10.02</v>
      </c>
      <c r="F28" s="34"/>
      <c r="G28" s="34">
        <v>10.1</v>
      </c>
      <c r="H28" s="34"/>
      <c r="I28" s="34">
        <v>11.82</v>
      </c>
      <c r="J28" s="34"/>
      <c r="K28" s="34">
        <v>12.36</v>
      </c>
    </row>
    <row r="29" spans="1:14" ht="14.7" thickBot="1" x14ac:dyDescent="0.55000000000000004">
      <c r="A29" s="15" t="s">
        <v>10</v>
      </c>
      <c r="B29" s="26"/>
      <c r="C29" s="36">
        <v>485000000</v>
      </c>
      <c r="D29" s="36"/>
      <c r="E29" s="36">
        <v>481000000</v>
      </c>
      <c r="F29" s="36"/>
      <c r="G29" s="36">
        <v>471000000</v>
      </c>
      <c r="H29" s="36"/>
      <c r="I29" s="36">
        <v>459000000</v>
      </c>
      <c r="J29" s="36"/>
      <c r="K29" s="36">
        <v>450000000</v>
      </c>
    </row>
    <row r="30" spans="1:14" ht="14.7" thickBot="1" x14ac:dyDescent="0.55000000000000004"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5">
      <c r="A31" s="6"/>
      <c r="C31" s="7" t="s">
        <v>21</v>
      </c>
      <c r="D31" s="7"/>
      <c r="E31" s="7" t="s">
        <v>21</v>
      </c>
      <c r="F31" s="7"/>
      <c r="G31" s="7" t="s">
        <v>21</v>
      </c>
      <c r="H31" s="7"/>
      <c r="I31" s="7" t="s">
        <v>21</v>
      </c>
      <c r="J31" s="7"/>
      <c r="K31" s="1" t="s">
        <v>21</v>
      </c>
    </row>
    <row r="32" spans="1:14" ht="14.7" thickBot="1" x14ac:dyDescent="0.55000000000000004">
      <c r="A32" s="19" t="s">
        <v>23</v>
      </c>
      <c r="C32" s="8">
        <v>2020</v>
      </c>
      <c r="D32" s="8"/>
      <c r="E32" s="8">
        <f>C32+1</f>
        <v>2021</v>
      </c>
      <c r="F32" s="8"/>
      <c r="G32" s="8">
        <f>E32+1</f>
        <v>2022</v>
      </c>
      <c r="H32" s="8"/>
      <c r="I32" s="8">
        <f>G32+1</f>
        <v>2023</v>
      </c>
      <c r="J32" s="8"/>
      <c r="K32" s="2">
        <v>2024</v>
      </c>
    </row>
    <row r="33" spans="1:11" x14ac:dyDescent="0.5">
      <c r="A33" s="13" t="s">
        <v>24</v>
      </c>
      <c r="B33" t="s">
        <v>22</v>
      </c>
      <c r="C33" s="39">
        <f>C7/C5</f>
        <v>0.86617967050046629</v>
      </c>
      <c r="D33" s="39"/>
      <c r="E33" s="39">
        <f t="shared" ref="E33:K33" si="6">E7/E5</f>
        <v>0.88184985745961353</v>
      </c>
      <c r="F33" s="39"/>
      <c r="G33" s="39">
        <f t="shared" si="6"/>
        <v>0.87703055776439853</v>
      </c>
      <c r="H33" s="39"/>
      <c r="I33" s="39">
        <f t="shared" si="6"/>
        <v>0.87871605955999799</v>
      </c>
      <c r="J33" s="39"/>
      <c r="K33" s="39">
        <f t="shared" si="6"/>
        <v>0.89035108114392003</v>
      </c>
    </row>
    <row r="34" spans="1:11" x14ac:dyDescent="0.5">
      <c r="A34" s="14" t="s">
        <v>25</v>
      </c>
      <c r="B34" t="s">
        <v>22</v>
      </c>
      <c r="C34" s="40">
        <f>C14/C5</f>
        <v>0.32926639726453216</v>
      </c>
      <c r="D34" s="40"/>
      <c r="E34" s="40">
        <f t="shared" ref="E34:K34" si="7">E14/E5</f>
        <v>0.36756414317389929</v>
      </c>
      <c r="F34" s="40"/>
      <c r="G34" s="40">
        <f t="shared" si="7"/>
        <v>0.34635919572872886</v>
      </c>
      <c r="H34" s="40"/>
      <c r="I34" s="40">
        <f t="shared" si="7"/>
        <v>0.3426245556185275</v>
      </c>
      <c r="J34" s="40"/>
      <c r="K34" s="40">
        <f t="shared" si="7"/>
        <v>0.31346198558474775</v>
      </c>
    </row>
    <row r="35" spans="1:11" ht="14.7" thickBot="1" x14ac:dyDescent="0.55000000000000004">
      <c r="A35" s="15" t="s">
        <v>26</v>
      </c>
      <c r="B35" t="s">
        <v>22</v>
      </c>
      <c r="C35" s="41">
        <f>C21/C5</f>
        <v>0.40876593099160707</v>
      </c>
      <c r="D35" s="41"/>
      <c r="E35" s="41">
        <f t="shared" ref="E35:K35" si="8">E21/E5</f>
        <v>0.30547988596769082</v>
      </c>
      <c r="F35" s="41"/>
      <c r="G35" s="41">
        <f t="shared" si="8"/>
        <v>0.27013518118823127</v>
      </c>
      <c r="H35" s="41"/>
      <c r="I35" s="41">
        <f t="shared" si="8"/>
        <v>0.27966407336802512</v>
      </c>
      <c r="J35" s="41"/>
      <c r="K35" s="41">
        <f t="shared" si="8"/>
        <v>0.25854452452917925</v>
      </c>
    </row>
    <row r="38" spans="1:11" ht="14.7" thickBot="1" x14ac:dyDescent="0.55000000000000004"/>
    <row r="39" spans="1:11" x14ac:dyDescent="0.5">
      <c r="C39" s="1" t="s">
        <v>21</v>
      </c>
      <c r="D39" s="1"/>
      <c r="E39" s="1" t="s">
        <v>21</v>
      </c>
      <c r="F39" s="1"/>
      <c r="G39" s="1" t="s">
        <v>21</v>
      </c>
      <c r="H39" s="1"/>
      <c r="I39" s="1" t="s">
        <v>21</v>
      </c>
      <c r="J39" s="1"/>
      <c r="K39" s="1" t="s">
        <v>21</v>
      </c>
    </row>
    <row r="40" spans="1:11" ht="14.7" thickBot="1" x14ac:dyDescent="0.55000000000000004">
      <c r="A40" s="18" t="s">
        <v>28</v>
      </c>
      <c r="C40" s="2">
        <f>E40-1</f>
        <v>2020</v>
      </c>
      <c r="D40" s="2"/>
      <c r="E40" s="2">
        <f>G40-1</f>
        <v>2021</v>
      </c>
      <c r="F40" s="2"/>
      <c r="G40" s="2">
        <f>I40-1</f>
        <v>2022</v>
      </c>
      <c r="H40" s="2"/>
      <c r="I40" s="2">
        <f>K40-1</f>
        <v>2023</v>
      </c>
      <c r="J40" s="2"/>
      <c r="K40" s="2">
        <v>2024</v>
      </c>
    </row>
    <row r="41" spans="1:11" x14ac:dyDescent="0.5">
      <c r="A41" t="s">
        <v>8</v>
      </c>
      <c r="C41" s="52">
        <f>C5/C$5</f>
        <v>1</v>
      </c>
      <c r="D41" s="52"/>
      <c r="E41" s="52">
        <f t="shared" ref="D41:K41" si="9">E5/E$5</f>
        <v>1</v>
      </c>
      <c r="F41" s="52"/>
      <c r="G41" s="52">
        <f t="shared" si="9"/>
        <v>1</v>
      </c>
      <c r="H41" s="52"/>
      <c r="I41" s="52">
        <f t="shared" si="9"/>
        <v>1</v>
      </c>
      <c r="J41" s="52"/>
      <c r="K41" s="52">
        <f t="shared" si="9"/>
        <v>1</v>
      </c>
    </row>
    <row r="42" spans="1:11" ht="14.7" thickBot="1" x14ac:dyDescent="0.55000000000000004">
      <c r="A42" t="s">
        <v>11</v>
      </c>
      <c r="B42" t="s">
        <v>22</v>
      </c>
      <c r="C42" s="52">
        <f t="shared" ref="C42:K57" si="10">C6/C$5</f>
        <v>-0.13382032949953374</v>
      </c>
      <c r="D42" s="52"/>
      <c r="E42" s="52">
        <f t="shared" si="10"/>
        <v>-0.11815014254038644</v>
      </c>
      <c r="F42" s="52"/>
      <c r="G42" s="52">
        <f t="shared" si="10"/>
        <v>-0.12296944223560149</v>
      </c>
      <c r="H42" s="52"/>
      <c r="I42" s="52">
        <f t="shared" si="10"/>
        <v>-0.12128394044000206</v>
      </c>
      <c r="J42" s="52"/>
      <c r="K42" s="52">
        <f t="shared" si="10"/>
        <v>-0.10964891885607998</v>
      </c>
    </row>
    <row r="43" spans="1:11" ht="14.7" thickBot="1" x14ac:dyDescent="0.55000000000000004">
      <c r="A43" s="5" t="s">
        <v>2</v>
      </c>
      <c r="B43" s="22" t="s">
        <v>22</v>
      </c>
      <c r="C43" s="53">
        <f t="shared" si="10"/>
        <v>0.86617967050046629</v>
      </c>
      <c r="D43" s="53"/>
      <c r="E43" s="53">
        <f t="shared" si="10"/>
        <v>0.88184985745961353</v>
      </c>
      <c r="F43" s="53"/>
      <c r="G43" s="53">
        <f t="shared" si="10"/>
        <v>0.87703055776439853</v>
      </c>
      <c r="H43" s="53"/>
      <c r="I43" s="53">
        <f t="shared" si="10"/>
        <v>0.87871605955999799</v>
      </c>
      <c r="J43" s="53"/>
      <c r="K43" s="53">
        <f t="shared" si="10"/>
        <v>0.89035108114392003</v>
      </c>
    </row>
    <row r="44" spans="1:11" x14ac:dyDescent="0.5">
      <c r="A44" t="s">
        <v>19</v>
      </c>
      <c r="B44" t="s">
        <v>22</v>
      </c>
      <c r="C44" s="52">
        <f t="shared" si="10"/>
        <v>-0.17003419334783959</v>
      </c>
      <c r="D44" s="52"/>
      <c r="E44" s="52">
        <f t="shared" si="10"/>
        <v>-0.16091225847323409</v>
      </c>
      <c r="F44" s="52"/>
      <c r="G44" s="52">
        <f t="shared" si="10"/>
        <v>-0.16965807111212086</v>
      </c>
      <c r="H44" s="52"/>
      <c r="I44" s="52">
        <f t="shared" si="10"/>
        <v>-0.17893760626513472</v>
      </c>
      <c r="J44" s="52"/>
      <c r="K44" s="52">
        <f t="shared" si="10"/>
        <v>-0.183399209486166</v>
      </c>
    </row>
    <row r="45" spans="1:11" x14ac:dyDescent="0.5">
      <c r="A45" t="s">
        <v>20</v>
      </c>
      <c r="B45" t="s">
        <v>22</v>
      </c>
      <c r="C45" s="52">
        <f t="shared" si="10"/>
        <v>-0.27906434566366178</v>
      </c>
      <c r="D45" s="52"/>
      <c r="E45" s="52">
        <f t="shared" si="10"/>
        <v>-0.27374089325308837</v>
      </c>
      <c r="F45" s="52"/>
      <c r="G45" s="52">
        <f t="shared" si="10"/>
        <v>-0.28217653072816085</v>
      </c>
      <c r="H45" s="52"/>
      <c r="I45" s="52">
        <f t="shared" si="10"/>
        <v>-0.27569684167138958</v>
      </c>
      <c r="J45" s="52"/>
      <c r="K45" s="52">
        <f t="shared" si="10"/>
        <v>-0.26803069053708439</v>
      </c>
    </row>
    <row r="46" spans="1:11" x14ac:dyDescent="0.5">
      <c r="A46" t="s">
        <v>14</v>
      </c>
      <c r="B46" t="s">
        <v>22</v>
      </c>
      <c r="C46" s="52">
        <f t="shared" si="10"/>
        <v>-7.5225365247124656E-2</v>
      </c>
      <c r="D46" s="52"/>
      <c r="E46" s="52">
        <f t="shared" si="10"/>
        <v>-6.8736141906873618E-2</v>
      </c>
      <c r="F46" s="52"/>
      <c r="G46" s="52">
        <f t="shared" si="10"/>
        <v>-6.923775985459503E-2</v>
      </c>
      <c r="H46" s="52"/>
      <c r="I46" s="52">
        <f t="shared" si="10"/>
        <v>-7.2801277757741256E-2</v>
      </c>
      <c r="J46" s="52"/>
      <c r="K46" s="52">
        <f t="shared" si="10"/>
        <v>-7.1099744245524302E-2</v>
      </c>
    </row>
    <row r="47" spans="1:11" x14ac:dyDescent="0.5">
      <c r="A47" t="s">
        <v>12</v>
      </c>
      <c r="B47" t="s">
        <v>22</v>
      </c>
      <c r="C47" s="52">
        <f t="shared" si="10"/>
        <v>0</v>
      </c>
      <c r="D47" s="52"/>
      <c r="E47" s="52">
        <f t="shared" si="10"/>
        <v>0</v>
      </c>
      <c r="F47" s="52"/>
      <c r="G47" s="52">
        <f t="shared" si="10"/>
        <v>0</v>
      </c>
      <c r="H47" s="52"/>
      <c r="I47" s="52">
        <f t="shared" si="10"/>
        <v>0</v>
      </c>
      <c r="J47" s="52"/>
      <c r="K47" s="52">
        <f t="shared" si="10"/>
        <v>-4.6500813764240874E-2</v>
      </c>
    </row>
    <row r="48" spans="1:11" x14ac:dyDescent="0.5">
      <c r="A48" t="s">
        <v>13</v>
      </c>
      <c r="B48" t="s">
        <v>22</v>
      </c>
      <c r="C48" s="52">
        <f t="shared" si="10"/>
        <v>-1.2589368977308051E-2</v>
      </c>
      <c r="D48" s="52"/>
      <c r="E48" s="52">
        <f t="shared" si="10"/>
        <v>-1.0896420652518213E-2</v>
      </c>
      <c r="F48" s="52"/>
      <c r="G48" s="52">
        <f t="shared" si="10"/>
        <v>-9.5990003407929111E-3</v>
      </c>
      <c r="H48" s="52"/>
      <c r="I48" s="52">
        <f t="shared" si="10"/>
        <v>-8.6557782472049052E-3</v>
      </c>
      <c r="J48" s="52"/>
      <c r="K48" s="52">
        <f t="shared" si="10"/>
        <v>-7.8586375261567084E-3</v>
      </c>
    </row>
    <row r="49" spans="1:12" ht="14.7" thickBot="1" x14ac:dyDescent="0.55000000000000004">
      <c r="A49" s="24" t="s">
        <v>6</v>
      </c>
      <c r="B49" s="24" t="s">
        <v>22</v>
      </c>
      <c r="C49" s="50">
        <f t="shared" si="10"/>
        <v>-0.53691327323593407</v>
      </c>
      <c r="D49" s="50"/>
      <c r="E49" s="50">
        <f t="shared" si="10"/>
        <v>-0.51428571428571423</v>
      </c>
      <c r="F49" s="50"/>
      <c r="G49" s="50">
        <f t="shared" si="10"/>
        <v>-0.53067136203566967</v>
      </c>
      <c r="H49" s="50"/>
      <c r="I49" s="50">
        <f t="shared" si="10"/>
        <v>-0.53609150394147043</v>
      </c>
      <c r="J49" s="50"/>
      <c r="K49" s="50">
        <f t="shared" si="10"/>
        <v>-0.57688909555917234</v>
      </c>
    </row>
    <row r="50" spans="1:12" ht="14.7" thickBot="1" x14ac:dyDescent="0.55000000000000004">
      <c r="A50" s="5" t="s">
        <v>7</v>
      </c>
      <c r="B50" s="22" t="s">
        <v>22</v>
      </c>
      <c r="C50" s="53">
        <f t="shared" si="10"/>
        <v>0.32926639726453216</v>
      </c>
      <c r="D50" s="53"/>
      <c r="E50" s="53">
        <f t="shared" si="10"/>
        <v>0.36756414317389929</v>
      </c>
      <c r="F50" s="53"/>
      <c r="G50" s="53">
        <f t="shared" si="10"/>
        <v>0.34635919572872886</v>
      </c>
      <c r="H50" s="53"/>
      <c r="I50" s="53">
        <f t="shared" si="10"/>
        <v>0.3426245556185275</v>
      </c>
      <c r="J50" s="53"/>
      <c r="K50" s="53">
        <f t="shared" si="10"/>
        <v>0.31346198558474775</v>
      </c>
    </row>
    <row r="51" spans="1:12" x14ac:dyDescent="0.5">
      <c r="A51" t="s">
        <v>15</v>
      </c>
      <c r="B51" t="s">
        <v>22</v>
      </c>
      <c r="C51" s="52">
        <f t="shared" si="10"/>
        <v>-9.0146098849860114E-3</v>
      </c>
      <c r="D51" s="52"/>
      <c r="E51" s="52">
        <f t="shared" si="10"/>
        <v>-7.1586949635730123E-3</v>
      </c>
      <c r="F51" s="52"/>
      <c r="G51" s="52">
        <f t="shared" si="10"/>
        <v>-6.361467681472225E-3</v>
      </c>
      <c r="H51" s="52"/>
      <c r="I51" s="52">
        <f t="shared" si="10"/>
        <v>-5.8220413210366322E-3</v>
      </c>
      <c r="J51" s="52"/>
      <c r="K51" s="52">
        <f t="shared" si="10"/>
        <v>-7.8586375261567084E-3</v>
      </c>
    </row>
    <row r="52" spans="1:12" x14ac:dyDescent="0.5">
      <c r="A52" t="s">
        <v>16</v>
      </c>
      <c r="B52" t="s">
        <v>22</v>
      </c>
      <c r="C52" s="52">
        <f t="shared" si="10"/>
        <v>1.0102580043518806E-3</v>
      </c>
      <c r="D52" s="52"/>
      <c r="E52" s="52">
        <f t="shared" si="10"/>
        <v>1.0136205258156478E-3</v>
      </c>
      <c r="F52" s="52"/>
      <c r="G52" s="52">
        <f t="shared" si="10"/>
        <v>-1.0791775531068953E-3</v>
      </c>
      <c r="H52" s="52"/>
      <c r="I52" s="52">
        <f t="shared" si="10"/>
        <v>8.2435983306713382E-4</v>
      </c>
      <c r="J52" s="52"/>
      <c r="K52" s="52">
        <f t="shared" si="10"/>
        <v>2.2320390606835618E-3</v>
      </c>
    </row>
    <row r="53" spans="1:12" x14ac:dyDescent="0.5">
      <c r="A53" t="s">
        <v>18</v>
      </c>
      <c r="B53" t="s">
        <v>22</v>
      </c>
      <c r="C53" s="52">
        <f t="shared" si="10"/>
        <v>3.2639104755983837E-3</v>
      </c>
      <c r="D53" s="52"/>
      <c r="E53" s="52">
        <f t="shared" si="10"/>
        <v>0</v>
      </c>
      <c r="F53" s="52"/>
      <c r="G53" s="52">
        <f t="shared" si="10"/>
        <v>2.3287515619675112E-3</v>
      </c>
      <c r="H53" s="52"/>
      <c r="I53" s="52">
        <f t="shared" si="10"/>
        <v>1.2674532433407182E-2</v>
      </c>
      <c r="J53" s="52"/>
      <c r="K53" s="52">
        <f t="shared" si="10"/>
        <v>1.4461753080678912E-2</v>
      </c>
    </row>
    <row r="54" spans="1:12" s="4" customFormat="1" x14ac:dyDescent="0.5">
      <c r="A54" s="4" t="s">
        <v>17</v>
      </c>
      <c r="B54" s="4" t="s">
        <v>22</v>
      </c>
      <c r="C54" s="38">
        <f t="shared" si="10"/>
        <v>-4.7404414050357477E-3</v>
      </c>
      <c r="D54" s="38"/>
      <c r="E54" s="38">
        <f t="shared" si="10"/>
        <v>-6.1450744377573646E-3</v>
      </c>
      <c r="F54" s="38"/>
      <c r="G54" s="38">
        <f t="shared" si="10"/>
        <v>-5.1118936726116098E-3</v>
      </c>
      <c r="H54" s="38"/>
      <c r="I54" s="38">
        <f t="shared" si="10"/>
        <v>7.6768509454376837E-3</v>
      </c>
      <c r="J54" s="38"/>
      <c r="K54" s="38">
        <f t="shared" si="10"/>
        <v>8.8351546152057661E-3</v>
      </c>
      <c r="L54" s="24"/>
    </row>
    <row r="55" spans="1:12" s="4" customFormat="1" x14ac:dyDescent="0.5">
      <c r="A55" s="4" t="s">
        <v>33</v>
      </c>
      <c r="B55" s="4" t="s">
        <v>22</v>
      </c>
      <c r="C55" s="38">
        <f t="shared" si="10"/>
        <v>0.32452595585949645</v>
      </c>
      <c r="D55" s="38"/>
      <c r="E55" s="38">
        <f t="shared" si="10"/>
        <v>0.36141906873614188</v>
      </c>
      <c r="F55" s="38"/>
      <c r="G55" s="38">
        <f t="shared" si="10"/>
        <v>0.34124730205611725</v>
      </c>
      <c r="H55" s="38"/>
      <c r="I55" s="38">
        <f t="shared" si="10"/>
        <v>0.35030140656396519</v>
      </c>
      <c r="J55" s="38"/>
      <c r="K55" s="38">
        <f t="shared" si="10"/>
        <v>0.32229714019995348</v>
      </c>
      <c r="L55" s="24"/>
    </row>
    <row r="56" spans="1:12" ht="14.7" thickBot="1" x14ac:dyDescent="0.55000000000000004">
      <c r="A56" t="s">
        <v>4</v>
      </c>
      <c r="B56" t="s">
        <v>22</v>
      </c>
      <c r="C56" s="52">
        <f t="shared" si="10"/>
        <v>8.4239975132110664E-2</v>
      </c>
      <c r="D56" s="52"/>
      <c r="E56" s="52">
        <f t="shared" si="10"/>
        <v>-5.5939182768451064E-2</v>
      </c>
      <c r="F56" s="52"/>
      <c r="G56" s="52">
        <f t="shared" si="10"/>
        <v>-7.1112120867885945E-2</v>
      </c>
      <c r="H56" s="52"/>
      <c r="I56" s="52">
        <f t="shared" si="10"/>
        <v>-7.0637333195940025E-2</v>
      </c>
      <c r="J56" s="52"/>
      <c r="K56" s="52">
        <f t="shared" si="10"/>
        <v>-6.375261567077424E-2</v>
      </c>
    </row>
    <row r="57" spans="1:12" ht="14.7" thickBot="1" x14ac:dyDescent="0.55000000000000004">
      <c r="A57" s="5" t="s">
        <v>5</v>
      </c>
      <c r="B57" s="22" t="s">
        <v>22</v>
      </c>
      <c r="C57" s="53">
        <f t="shared" si="10"/>
        <v>0.40876593099160707</v>
      </c>
      <c r="D57" s="53"/>
      <c r="E57" s="53">
        <f t="shared" si="10"/>
        <v>0.30547988596769082</v>
      </c>
      <c r="F57" s="53"/>
      <c r="G57" s="53">
        <f t="shared" si="10"/>
        <v>0.27013518118823127</v>
      </c>
      <c r="H57" s="53"/>
      <c r="I57" s="53">
        <f t="shared" si="10"/>
        <v>0.27966407336802512</v>
      </c>
      <c r="J57" s="53"/>
      <c r="K57" s="53">
        <f t="shared" si="10"/>
        <v>0.25854452452917925</v>
      </c>
    </row>
    <row r="58" spans="1:12" ht="14.7" thickBot="1" x14ac:dyDescent="0.55000000000000004"/>
    <row r="59" spans="1:12" x14ac:dyDescent="0.5">
      <c r="C59" s="1" t="s">
        <v>21</v>
      </c>
      <c r="D59" s="1"/>
      <c r="E59" s="1" t="s">
        <v>21</v>
      </c>
      <c r="F59" s="1"/>
      <c r="G59" s="1" t="s">
        <v>21</v>
      </c>
      <c r="H59" s="1"/>
      <c r="I59" s="1" t="s">
        <v>21</v>
      </c>
      <c r="J59" s="1"/>
      <c r="K59" s="1" t="s">
        <v>21</v>
      </c>
    </row>
    <row r="60" spans="1:12" ht="14.7" thickBot="1" x14ac:dyDescent="0.55000000000000004">
      <c r="A60" s="18" t="s">
        <v>32</v>
      </c>
      <c r="C60" s="2">
        <f>E60-1</f>
        <v>2020</v>
      </c>
      <c r="D60" s="2"/>
      <c r="E60" s="2">
        <f>G60-1</f>
        <v>2021</v>
      </c>
      <c r="F60" s="2"/>
      <c r="G60" s="2">
        <f>I60-1</f>
        <v>2022</v>
      </c>
      <c r="H60" s="2"/>
      <c r="I60" s="2">
        <f>K60-1</f>
        <v>2023</v>
      </c>
      <c r="J60" s="2"/>
      <c r="K60" s="2">
        <v>2024</v>
      </c>
    </row>
    <row r="61" spans="1:12" x14ac:dyDescent="0.5">
      <c r="A61" t="s">
        <v>8</v>
      </c>
      <c r="B61" t="s">
        <v>22</v>
      </c>
      <c r="C61" s="10"/>
      <c r="D61" s="10"/>
      <c r="E61" s="52">
        <f>((E5/C5)-1)</f>
        <v>0.22668635374572577</v>
      </c>
      <c r="F61" s="52"/>
      <c r="G61" s="52">
        <f t="shared" ref="F61:K76" si="11">((G5/E5)-1)</f>
        <v>0.11536268609439349</v>
      </c>
      <c r="H61" s="52"/>
      <c r="I61" s="52">
        <f t="shared" si="11"/>
        <v>0.10240826990798602</v>
      </c>
      <c r="J61" s="52"/>
      <c r="K61" s="52">
        <f t="shared" si="11"/>
        <v>0.10799113813179462</v>
      </c>
    </row>
    <row r="62" spans="1:12" ht="14.7" thickBot="1" x14ac:dyDescent="0.55000000000000004">
      <c r="A62" t="s">
        <v>11</v>
      </c>
      <c r="B62" t="s">
        <v>22</v>
      </c>
      <c r="C62" s="10"/>
      <c r="D62" s="10"/>
      <c r="E62" s="52">
        <f t="shared" ref="E62:E77" si="12">((E6/C6)-1)</f>
        <v>8.3042973286875821E-2</v>
      </c>
      <c r="F62" s="52"/>
      <c r="G62" s="52">
        <f t="shared" si="11"/>
        <v>0.16085790884718509</v>
      </c>
      <c r="H62" s="52"/>
      <c r="I62" s="52">
        <f t="shared" si="11"/>
        <v>8.7297921478060037E-2</v>
      </c>
      <c r="J62" s="52"/>
      <c r="K62" s="52">
        <f t="shared" si="11"/>
        <v>1.6992353440952179E-3</v>
      </c>
    </row>
    <row r="63" spans="1:12" ht="14.7" thickBot="1" x14ac:dyDescent="0.55000000000000004">
      <c r="A63" s="5" t="s">
        <v>2</v>
      </c>
      <c r="B63" s="22" t="s">
        <v>22</v>
      </c>
      <c r="C63" s="11"/>
      <c r="D63" s="11"/>
      <c r="E63" s="53">
        <f t="shared" si="12"/>
        <v>0.24887852144267009</v>
      </c>
      <c r="F63" s="53"/>
      <c r="G63" s="53">
        <f t="shared" si="11"/>
        <v>0.10926724137931032</v>
      </c>
      <c r="H63" s="53"/>
      <c r="I63" s="53">
        <f t="shared" si="11"/>
        <v>0.10452690887895866</v>
      </c>
      <c r="J63" s="53"/>
      <c r="K63" s="53">
        <f t="shared" si="11"/>
        <v>0.12266197596012907</v>
      </c>
    </row>
    <row r="64" spans="1:12" x14ac:dyDescent="0.5">
      <c r="A64" t="s">
        <v>19</v>
      </c>
      <c r="B64" t="s">
        <v>22</v>
      </c>
      <c r="C64" s="10"/>
      <c r="D64" s="10"/>
      <c r="E64" s="52">
        <f t="shared" si="12"/>
        <v>0.16087751371115178</v>
      </c>
      <c r="F64" s="52"/>
      <c r="G64" s="52">
        <f t="shared" si="11"/>
        <v>0.17598425196850398</v>
      </c>
      <c r="H64" s="52"/>
      <c r="I64" s="52">
        <f t="shared" si="11"/>
        <v>0.16270505523937051</v>
      </c>
      <c r="J64" s="52"/>
      <c r="K64" s="52">
        <f t="shared" si="11"/>
        <v>0.13561762165274982</v>
      </c>
    </row>
    <row r="65" spans="1:12" x14ac:dyDescent="0.5">
      <c r="A65" t="s">
        <v>20</v>
      </c>
      <c r="B65" t="s">
        <v>22</v>
      </c>
      <c r="C65" s="10"/>
      <c r="D65" s="10"/>
      <c r="E65" s="52">
        <f t="shared" si="12"/>
        <v>0.20328599275967707</v>
      </c>
      <c r="F65" s="52"/>
      <c r="G65" s="52">
        <f t="shared" si="11"/>
        <v>0.14973385790326321</v>
      </c>
      <c r="H65" s="52"/>
      <c r="I65" s="52">
        <f t="shared" si="11"/>
        <v>7.7093397745571668E-2</v>
      </c>
      <c r="J65" s="52"/>
      <c r="K65" s="52">
        <f t="shared" si="11"/>
        <v>7.7181835170996083E-2</v>
      </c>
    </row>
    <row r="66" spans="1:12" x14ac:dyDescent="0.5">
      <c r="A66" t="s">
        <v>14</v>
      </c>
      <c r="B66" t="s">
        <v>22</v>
      </c>
      <c r="C66" s="10"/>
      <c r="D66" s="10"/>
      <c r="E66" s="52">
        <f t="shared" si="12"/>
        <v>0.12086776859504123</v>
      </c>
      <c r="F66" s="52"/>
      <c r="G66" s="52">
        <f t="shared" si="11"/>
        <v>0.12350230414746544</v>
      </c>
      <c r="H66" s="52"/>
      <c r="I66" s="52">
        <f t="shared" si="11"/>
        <v>0.1591468416735029</v>
      </c>
      <c r="J66" s="52"/>
      <c r="K66" s="52">
        <f t="shared" si="11"/>
        <v>8.2094833687190283E-2</v>
      </c>
    </row>
    <row r="67" spans="1:12" x14ac:dyDescent="0.5">
      <c r="A67" t="s">
        <v>12</v>
      </c>
      <c r="B67" t="s">
        <v>22</v>
      </c>
      <c r="C67" s="10"/>
      <c r="D67" s="10"/>
      <c r="E67" s="52"/>
      <c r="F67" s="52"/>
      <c r="G67" s="52"/>
      <c r="H67" s="52"/>
      <c r="I67" s="52"/>
      <c r="J67" s="52"/>
      <c r="K67" s="52"/>
    </row>
    <row r="68" spans="1:12" x14ac:dyDescent="0.5">
      <c r="A68" t="s">
        <v>13</v>
      </c>
      <c r="B68" t="s">
        <v>22</v>
      </c>
      <c r="C68" s="10"/>
      <c r="D68" s="10"/>
      <c r="E68" s="52">
        <f t="shared" si="12"/>
        <v>6.1728395061728447E-2</v>
      </c>
      <c r="F68" s="52"/>
      <c r="G68" s="52">
        <f t="shared" si="11"/>
        <v>-1.744186046511631E-2</v>
      </c>
      <c r="H68" s="52"/>
      <c r="I68" s="52">
        <f t="shared" si="11"/>
        <v>-5.9171597633136397E-3</v>
      </c>
      <c r="J68" s="52"/>
      <c r="K68" s="52">
        <f t="shared" si="11"/>
        <v>5.9523809523809312E-3</v>
      </c>
    </row>
    <row r="69" spans="1:12" ht="14.7" thickBot="1" x14ac:dyDescent="0.55000000000000004">
      <c r="A69" s="4" t="s">
        <v>6</v>
      </c>
      <c r="B69" s="4" t="s">
        <v>22</v>
      </c>
      <c r="C69" s="12"/>
      <c r="D69" s="12"/>
      <c r="E69" s="38">
        <f t="shared" si="12"/>
        <v>0.17498914459400772</v>
      </c>
      <c r="F69" s="38"/>
      <c r="G69" s="38">
        <f t="shared" si="11"/>
        <v>0.15089923626508983</v>
      </c>
      <c r="H69" s="38"/>
      <c r="I69" s="38">
        <f t="shared" si="11"/>
        <v>0.11366798672803169</v>
      </c>
      <c r="J69" s="38"/>
      <c r="K69" s="38">
        <f t="shared" si="11"/>
        <v>0.19231138875540599</v>
      </c>
    </row>
    <row r="70" spans="1:12" ht="14.7" thickBot="1" x14ac:dyDescent="0.55000000000000004">
      <c r="A70" s="5" t="s">
        <v>7</v>
      </c>
      <c r="B70" s="22" t="s">
        <v>22</v>
      </c>
      <c r="C70" s="11"/>
      <c r="D70" s="11"/>
      <c r="E70" s="53">
        <f t="shared" si="12"/>
        <v>0.36936511682794437</v>
      </c>
      <c r="F70" s="53"/>
      <c r="G70" s="53">
        <f t="shared" si="11"/>
        <v>5.1016890727335396E-2</v>
      </c>
      <c r="H70" s="53"/>
      <c r="I70" s="53">
        <f t="shared" si="11"/>
        <v>9.0521482453263413E-2</v>
      </c>
      <c r="J70" s="53"/>
      <c r="K70" s="53">
        <f t="shared" si="11"/>
        <v>1.3684210526315743E-2</v>
      </c>
    </row>
    <row r="71" spans="1:12" x14ac:dyDescent="0.5">
      <c r="A71" t="s">
        <v>15</v>
      </c>
      <c r="B71" t="s">
        <v>22</v>
      </c>
      <c r="C71" s="10"/>
      <c r="D71" s="10"/>
      <c r="E71" s="52">
        <f t="shared" si="12"/>
        <v>-2.5862068965517238E-2</v>
      </c>
      <c r="F71" s="52"/>
      <c r="G71" s="52">
        <f t="shared" si="11"/>
        <v>-8.8495575221239076E-3</v>
      </c>
      <c r="H71" s="52"/>
      <c r="I71" s="52">
        <f t="shared" si="11"/>
        <v>8.9285714285713969E-3</v>
      </c>
      <c r="J71" s="52"/>
      <c r="K71" s="52">
        <f t="shared" si="11"/>
        <v>0.49557522123893816</v>
      </c>
    </row>
    <row r="72" spans="1:12" x14ac:dyDescent="0.5">
      <c r="A72" t="s">
        <v>16</v>
      </c>
      <c r="B72" t="s">
        <v>22</v>
      </c>
      <c r="C72" s="10"/>
      <c r="D72" s="10"/>
      <c r="E72" s="52">
        <f t="shared" si="12"/>
        <v>0.23076923076923084</v>
      </c>
      <c r="F72" s="52"/>
      <c r="G72" s="52">
        <f t="shared" si="11"/>
        <v>-2.1875</v>
      </c>
      <c r="H72" s="52"/>
      <c r="I72" s="52">
        <f t="shared" si="11"/>
        <v>-1.8421052631578947</v>
      </c>
      <c r="J72" s="52"/>
      <c r="K72" s="52">
        <f t="shared" si="11"/>
        <v>2</v>
      </c>
    </row>
    <row r="73" spans="1:12" x14ac:dyDescent="0.5">
      <c r="A73" t="s">
        <v>18</v>
      </c>
      <c r="B73" t="s">
        <v>22</v>
      </c>
      <c r="C73" s="10"/>
      <c r="D73" s="10"/>
      <c r="E73" s="52">
        <f t="shared" si="12"/>
        <v>-1</v>
      </c>
      <c r="F73" s="52"/>
      <c r="G73" s="52"/>
      <c r="H73" s="52"/>
      <c r="I73" s="52">
        <f t="shared" si="11"/>
        <v>5</v>
      </c>
      <c r="J73" s="52"/>
      <c r="K73" s="52">
        <f t="shared" si="11"/>
        <v>0.2642276422764227</v>
      </c>
    </row>
    <row r="74" spans="1:12" s="4" customFormat="1" x14ac:dyDescent="0.5">
      <c r="A74" s="4" t="s">
        <v>17</v>
      </c>
      <c r="B74" s="4" t="s">
        <v>22</v>
      </c>
      <c r="C74" s="12"/>
      <c r="D74" s="12"/>
      <c r="E74" s="52">
        <f t="shared" si="12"/>
        <v>0.5901639344262295</v>
      </c>
      <c r="F74" s="52"/>
      <c r="G74" s="52">
        <f t="shared" si="11"/>
        <v>-7.2164948453608213E-2</v>
      </c>
      <c r="H74" s="52"/>
      <c r="I74" s="52">
        <f t="shared" si="11"/>
        <v>-2.6555555555555554</v>
      </c>
      <c r="J74" s="52"/>
      <c r="K74" s="52">
        <f t="shared" si="11"/>
        <v>0.27516778523489926</v>
      </c>
      <c r="L74" s="24"/>
    </row>
    <row r="75" spans="1:12" s="4" customFormat="1" x14ac:dyDescent="0.5">
      <c r="A75" s="4" t="s">
        <v>33</v>
      </c>
      <c r="B75" s="4" t="s">
        <v>22</v>
      </c>
      <c r="C75" s="12"/>
      <c r="D75" s="12"/>
      <c r="E75" s="52">
        <f t="shared" si="12"/>
        <v>0.36613984674329503</v>
      </c>
      <c r="F75" s="52"/>
      <c r="G75" s="52">
        <f t="shared" si="11"/>
        <v>5.3111305872042047E-2</v>
      </c>
      <c r="H75" s="52"/>
      <c r="I75" s="52">
        <f t="shared" si="11"/>
        <v>0.13165778961384822</v>
      </c>
      <c r="J75" s="52"/>
      <c r="K75" s="52">
        <f t="shared" si="11"/>
        <v>1.9414619797029076E-2</v>
      </c>
      <c r="L75" s="24"/>
    </row>
    <row r="76" spans="1:12" ht="14.7" thickBot="1" x14ac:dyDescent="0.55000000000000004">
      <c r="A76" t="s">
        <v>4</v>
      </c>
      <c r="B76" t="s">
        <v>22</v>
      </c>
      <c r="C76" s="10"/>
      <c r="D76" s="10"/>
      <c r="E76" s="52">
        <f t="shared" si="12"/>
        <v>-1.8145756457564577</v>
      </c>
      <c r="F76" s="52"/>
      <c r="G76" s="52">
        <f t="shared" si="11"/>
        <v>0.41789354473386187</v>
      </c>
      <c r="H76" s="52"/>
      <c r="I76" s="52">
        <f t="shared" si="11"/>
        <v>9.5047923322683747E-2</v>
      </c>
      <c r="J76" s="52"/>
      <c r="K76" s="52">
        <f t="shared" si="11"/>
        <v>0</v>
      </c>
    </row>
    <row r="77" spans="1:12" ht="14.7" thickBot="1" x14ac:dyDescent="0.55000000000000004">
      <c r="A77" s="5" t="s">
        <v>5</v>
      </c>
      <c r="B77" s="22" t="s">
        <v>22</v>
      </c>
      <c r="C77" s="11"/>
      <c r="D77" s="11"/>
      <c r="E77" s="53">
        <f t="shared" si="12"/>
        <v>-8.326996197718628E-2</v>
      </c>
      <c r="F77" s="53"/>
      <c r="G77" s="53">
        <f t="shared" ref="G77" si="13">((G21/E21)-1)</f>
        <v>-1.3687266694317746E-2</v>
      </c>
      <c r="H77" s="53"/>
      <c r="I77" s="53">
        <f t="shared" ref="I77" si="14">((I21/G21)-1)</f>
        <v>0.14129520605550883</v>
      </c>
      <c r="J77" s="53"/>
      <c r="K77" s="53">
        <f t="shared" ref="K77" si="15">((K21/I21)-1)</f>
        <v>2.4318349299926378E-2</v>
      </c>
    </row>
    <row r="78" spans="1:12" x14ac:dyDescent="0.5">
      <c r="A78" s="4"/>
      <c r="B78" s="4"/>
      <c r="C78" s="12"/>
      <c r="D78" s="12"/>
      <c r="E78" s="12"/>
      <c r="F78" s="12"/>
      <c r="G78" s="12"/>
      <c r="H78" s="12"/>
      <c r="I78" s="12"/>
      <c r="J78" s="12"/>
      <c r="K78" s="12"/>
    </row>
    <row r="79" spans="1:12" ht="14.7" thickBot="1" x14ac:dyDescent="0.55000000000000004">
      <c r="A79" s="4"/>
      <c r="B79" s="4"/>
      <c r="C79" s="12"/>
      <c r="D79" s="12"/>
      <c r="E79" s="12"/>
      <c r="F79" s="12"/>
      <c r="G79" s="12"/>
      <c r="H79" s="12"/>
      <c r="I79" s="12"/>
      <c r="J79" s="12"/>
      <c r="K79" s="12"/>
    </row>
    <row r="80" spans="1:12" x14ac:dyDescent="0.5">
      <c r="A80" s="4"/>
      <c r="B80" s="4"/>
      <c r="C80" s="1" t="s">
        <v>21</v>
      </c>
      <c r="D80" s="1"/>
      <c r="E80" s="1" t="s">
        <v>21</v>
      </c>
      <c r="F80" s="1"/>
      <c r="G80" s="1" t="s">
        <v>21</v>
      </c>
      <c r="H80" s="1"/>
      <c r="I80" s="1" t="s">
        <v>21</v>
      </c>
      <c r="J80" s="1"/>
      <c r="K80" s="1" t="s">
        <v>21</v>
      </c>
    </row>
    <row r="81" spans="1:11" ht="14.7" thickBot="1" x14ac:dyDescent="0.55000000000000004">
      <c r="A81" s="19" t="s">
        <v>31</v>
      </c>
      <c r="B81" s="4"/>
      <c r="C81" s="23">
        <f>E81-1</f>
        <v>2020</v>
      </c>
      <c r="D81" s="23"/>
      <c r="E81" s="23">
        <f>G81-1</f>
        <v>2021</v>
      </c>
      <c r="F81" s="23"/>
      <c r="G81" s="23">
        <f>I81-1</f>
        <v>2022</v>
      </c>
      <c r="H81" s="23"/>
      <c r="I81" s="23">
        <f>K81-1</f>
        <v>2023</v>
      </c>
      <c r="J81" s="23"/>
      <c r="K81" s="2">
        <v>2024</v>
      </c>
    </row>
    <row r="82" spans="1:11" x14ac:dyDescent="0.5">
      <c r="A82" s="16" t="s">
        <v>0</v>
      </c>
      <c r="B82" s="25" t="s">
        <v>22</v>
      </c>
      <c r="C82" s="28" t="s">
        <v>30</v>
      </c>
      <c r="D82" s="28"/>
      <c r="E82" s="37">
        <f>((E26/C26)-1)</f>
        <v>-7.6782449725776969E-2</v>
      </c>
      <c r="F82" s="37"/>
      <c r="G82" s="37">
        <f t="shared" ref="F82:K85" si="16">((G26/E26)-1)</f>
        <v>2.9702970297029729E-3</v>
      </c>
      <c r="H82" s="37"/>
      <c r="I82" s="37">
        <f t="shared" si="16"/>
        <v>0.17176702862783788</v>
      </c>
      <c r="J82" s="37"/>
      <c r="K82" s="37">
        <f t="shared" si="16"/>
        <v>4.7177759056444835E-2</v>
      </c>
    </row>
    <row r="83" spans="1:11" x14ac:dyDescent="0.5">
      <c r="A83" s="43" t="s">
        <v>9</v>
      </c>
      <c r="B83" s="44"/>
      <c r="C83" s="45" t="s">
        <v>30</v>
      </c>
      <c r="D83" s="45"/>
      <c r="E83" s="49">
        <f t="shared" ref="E83:E85" si="17">((E27/C27)-1)</f>
        <v>-8.3160083160083165E-3</v>
      </c>
      <c r="F83" s="49"/>
      <c r="G83" s="49">
        <f t="shared" si="16"/>
        <v>-1.4675052410901501E-2</v>
      </c>
      <c r="H83" s="49"/>
      <c r="I83" s="49">
        <f t="shared" si="16"/>
        <v>-2.7659574468085091E-2</v>
      </c>
      <c r="J83" s="49"/>
      <c r="K83" s="49">
        <f t="shared" si="16"/>
        <v>-2.1881838074398252E-2</v>
      </c>
    </row>
    <row r="84" spans="1:11" x14ac:dyDescent="0.5">
      <c r="A84" s="17" t="s">
        <v>1</v>
      </c>
      <c r="B84" s="21" t="s">
        <v>22</v>
      </c>
      <c r="C84" s="27" t="s">
        <v>30</v>
      </c>
      <c r="D84" s="27"/>
      <c r="E84" s="50">
        <f t="shared" si="17"/>
        <v>-7.4792243767313082E-2</v>
      </c>
      <c r="F84" s="50"/>
      <c r="G84" s="50">
        <f t="shared" si="16"/>
        <v>7.9840319361277334E-3</v>
      </c>
      <c r="H84" s="50"/>
      <c r="I84" s="50">
        <f t="shared" si="16"/>
        <v>0.17029702970297045</v>
      </c>
      <c r="J84" s="50"/>
      <c r="K84" s="50">
        <f t="shared" si="16"/>
        <v>4.5685279187817285E-2</v>
      </c>
    </row>
    <row r="85" spans="1:11" ht="14.7" thickBot="1" x14ac:dyDescent="0.55000000000000004">
      <c r="A85" s="46" t="s">
        <v>10</v>
      </c>
      <c r="B85" s="47"/>
      <c r="C85" s="48" t="s">
        <v>30</v>
      </c>
      <c r="D85" s="48"/>
      <c r="E85" s="41">
        <f t="shared" si="17"/>
        <v>-8.2474226804123418E-3</v>
      </c>
      <c r="F85" s="41"/>
      <c r="G85" s="41">
        <f t="shared" si="16"/>
        <v>-2.0790020790020791E-2</v>
      </c>
      <c r="H85" s="41"/>
      <c r="I85" s="41">
        <f t="shared" si="16"/>
        <v>-2.5477707006369421E-2</v>
      </c>
      <c r="J85" s="41"/>
      <c r="K85" s="41">
        <f t="shared" si="16"/>
        <v>-1.9607843137254943E-2</v>
      </c>
    </row>
  </sheetData>
  <pageMargins left="0.7" right="0.7" top="0.75" bottom="0.75" header="0.3" footer="0.3"/>
  <ignoredErrors>
    <ignoredError sqref="K7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FC737186-B724-4556-9FE6-2CFE3E651B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Statement'!C33:K33</xm:f>
              <xm:sqref>B33</xm:sqref>
            </x14:sparkline>
            <x14:sparkline>
              <xm:f>'Income Statement'!C34:K34</xm:f>
              <xm:sqref>B34</xm:sqref>
            </x14:sparkline>
            <x14:sparkline>
              <xm:f>'Income Statement'!C35:K35</xm:f>
              <xm:sqref>B35</xm:sqref>
            </x14:sparkline>
            <x14:sparkline>
              <xm:f>'Income Statement'!C42:K42</xm:f>
              <xm:sqref>B42</xm:sqref>
            </x14:sparkline>
            <x14:sparkline>
              <xm:f>'Income Statement'!C43:K43</xm:f>
              <xm:sqref>B43</xm:sqref>
            </x14:sparkline>
            <x14:sparkline>
              <xm:f>'Income Statement'!C44:K44</xm:f>
              <xm:sqref>B44</xm:sqref>
            </x14:sparkline>
            <x14:sparkline>
              <xm:f>'Income Statement'!C45:K45</xm:f>
              <xm:sqref>B45</xm:sqref>
            </x14:sparkline>
            <x14:sparkline>
              <xm:f>'Income Statement'!C46:K46</xm:f>
              <xm:sqref>B46</xm:sqref>
            </x14:sparkline>
            <x14:sparkline>
              <xm:f>'Income Statement'!C47:K47</xm:f>
              <xm:sqref>B47</xm:sqref>
            </x14:sparkline>
            <x14:sparkline>
              <xm:f>'Income Statement'!C48:K48</xm:f>
              <xm:sqref>B48</xm:sqref>
            </x14:sparkline>
            <x14:sparkline>
              <xm:f>'Income Statement'!C49:K49</xm:f>
              <xm:sqref>B49</xm:sqref>
            </x14:sparkline>
            <x14:sparkline>
              <xm:f>'Income Statement'!C50:K50</xm:f>
              <xm:sqref>B50</xm:sqref>
            </x14:sparkline>
            <x14:sparkline>
              <xm:f>'Income Statement'!C51:K51</xm:f>
              <xm:sqref>B51</xm:sqref>
            </x14:sparkline>
            <x14:sparkline>
              <xm:f>'Income Statement'!C52:K52</xm:f>
              <xm:sqref>B52</xm:sqref>
            </x14:sparkline>
            <x14:sparkline>
              <xm:f>'Income Statement'!C53:K53</xm:f>
              <xm:sqref>B53</xm:sqref>
            </x14:sparkline>
            <x14:sparkline>
              <xm:f>'Income Statement'!C54:K54</xm:f>
              <xm:sqref>B54</xm:sqref>
            </x14:sparkline>
            <x14:sparkline>
              <xm:f>'Income Statement'!C55:K55</xm:f>
              <xm:sqref>B55</xm:sqref>
            </x14:sparkline>
            <x14:sparkline>
              <xm:f>'Income Statement'!C56:K56</xm:f>
              <xm:sqref>B56</xm:sqref>
            </x14:sparkline>
            <x14:sparkline>
              <xm:f>'Income Statement'!C57:K57</xm:f>
              <xm:sqref>B57</xm:sqref>
            </x14:sparkline>
          </x14:sparklines>
        </x14:sparklineGroup>
        <x14:sparklineGroup displayEmptyCellsAs="span" xr2:uid="{C2187867-8CA9-43C1-B259-D87F7C4707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Statement'!C5:K5</xm:f>
              <xm:sqref>B5</xm:sqref>
            </x14:sparkline>
            <x14:sparkline>
              <xm:f>'Income Statement'!C6:K6</xm:f>
              <xm:sqref>B6</xm:sqref>
            </x14:sparkline>
            <x14:sparkline>
              <xm:f>'Income Statement'!C7:K7</xm:f>
              <xm:sqref>B7</xm:sqref>
            </x14:sparkline>
            <x14:sparkline>
              <xm:f>'Income Statement'!C8:K8</xm:f>
              <xm:sqref>B8</xm:sqref>
            </x14:sparkline>
            <x14:sparkline>
              <xm:f>'Income Statement'!C9:K9</xm:f>
              <xm:sqref>B9</xm:sqref>
            </x14:sparkline>
            <x14:sparkline>
              <xm:f>'Income Statement'!C10:K10</xm:f>
              <xm:sqref>B10</xm:sqref>
            </x14:sparkline>
            <x14:sparkline>
              <xm:f>'Income Statement'!C11:K11</xm:f>
              <xm:sqref>B11</xm:sqref>
            </x14:sparkline>
            <x14:sparkline>
              <xm:f>'Income Statement'!C12:K12</xm:f>
              <xm:sqref>B12</xm:sqref>
            </x14:sparkline>
            <x14:sparkline>
              <xm:f>'Income Statement'!C13:K13</xm:f>
              <xm:sqref>B13</xm:sqref>
            </x14:sparkline>
            <x14:sparkline>
              <xm:f>'Income Statement'!C14:K14</xm:f>
              <xm:sqref>B14</xm:sqref>
            </x14:sparkline>
            <x14:sparkline>
              <xm:f>'Income Statement'!C15:K15</xm:f>
              <xm:sqref>B15</xm:sqref>
            </x14:sparkline>
            <x14:sparkline>
              <xm:f>'Income Statement'!C16:K16</xm:f>
              <xm:sqref>B16</xm:sqref>
            </x14:sparkline>
            <x14:sparkline>
              <xm:f>'Income Statement'!C17:K17</xm:f>
              <xm:sqref>B17</xm:sqref>
            </x14:sparkline>
            <x14:sparkline>
              <xm:f>'Income Statement'!C18:K18</xm:f>
              <xm:sqref>B18</xm:sqref>
            </x14:sparkline>
            <x14:sparkline>
              <xm:f>'Income Statement'!C19:K19</xm:f>
              <xm:sqref>B19</xm:sqref>
            </x14:sparkline>
            <x14:sparkline>
              <xm:f>'Income Statement'!C20:K20</xm:f>
              <xm:sqref>B20</xm:sqref>
            </x14:sparkline>
            <x14:sparkline>
              <xm:f>'Income Statement'!C21:K21</xm:f>
              <xm:sqref>B21</xm:sqref>
            </x14:sparkline>
            <x14:sparkline>
              <xm:f>'Income Statement'!C22:K22</xm:f>
              <xm:sqref>B22</xm:sqref>
            </x14:sparkline>
            <x14:sparkline>
              <xm:f>'Income Statement'!C23:K23</xm:f>
              <xm:sqref>B23</xm:sqref>
            </x14:sparkline>
            <x14:sparkline>
              <xm:f>'Income Statement'!C24:K24</xm:f>
              <xm:sqref>B24</xm:sqref>
            </x14:sparkline>
            <x14:sparkline>
              <xm:f>'Income Statement'!C25:K25</xm:f>
              <xm:sqref>B25</xm:sqref>
            </x14:sparkline>
            <x14:sparkline>
              <xm:f>'Income Statement'!C26:K26</xm:f>
              <xm:sqref>B26</xm:sqref>
            </x14:sparkline>
            <x14:sparkline>
              <xm:f>'Income Statement'!C28:K28</xm:f>
              <xm:sqref>B28</xm:sqref>
            </x14:sparkline>
          </x14:sparklines>
        </x14:sparklineGroup>
        <x14:sparklineGroup displayEmptyCellsAs="span" xr2:uid="{31FBB71B-3803-4EFA-B089-D3601E8EA0F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Statement'!C61:K61</xm:f>
              <xm:sqref>B61</xm:sqref>
            </x14:sparkline>
            <x14:sparkline>
              <xm:f>'Income Statement'!C62:K62</xm:f>
              <xm:sqref>B62</xm:sqref>
            </x14:sparkline>
            <x14:sparkline>
              <xm:f>'Income Statement'!C63:K63</xm:f>
              <xm:sqref>B63</xm:sqref>
            </x14:sparkline>
            <x14:sparkline>
              <xm:f>'Income Statement'!C64:K64</xm:f>
              <xm:sqref>B64</xm:sqref>
            </x14:sparkline>
            <x14:sparkline>
              <xm:f>'Income Statement'!C65:K65</xm:f>
              <xm:sqref>B65</xm:sqref>
            </x14:sparkline>
            <x14:sparkline>
              <xm:f>'Income Statement'!C66:K66</xm:f>
              <xm:sqref>B66</xm:sqref>
            </x14:sparkline>
            <x14:sparkline>
              <xm:f>'Income Statement'!C67:K67</xm:f>
              <xm:sqref>B67</xm:sqref>
            </x14:sparkline>
            <x14:sparkline>
              <xm:f>'Income Statement'!C68:K68</xm:f>
              <xm:sqref>B68</xm:sqref>
            </x14:sparkline>
            <x14:sparkline>
              <xm:f>'Income Statement'!C69:K69</xm:f>
              <xm:sqref>B69</xm:sqref>
            </x14:sparkline>
            <x14:sparkline>
              <xm:f>'Income Statement'!C70:K70</xm:f>
              <xm:sqref>B70</xm:sqref>
            </x14:sparkline>
            <x14:sparkline>
              <xm:f>'Income Statement'!C71:K71</xm:f>
              <xm:sqref>B71</xm:sqref>
            </x14:sparkline>
            <x14:sparkline>
              <xm:f>'Income Statement'!C72:K72</xm:f>
              <xm:sqref>B72</xm:sqref>
            </x14:sparkline>
            <x14:sparkline>
              <xm:f>'Income Statement'!C73:K73</xm:f>
              <xm:sqref>B73</xm:sqref>
            </x14:sparkline>
            <x14:sparkline>
              <xm:f>'Income Statement'!C74:K74</xm:f>
              <xm:sqref>B74</xm:sqref>
            </x14:sparkline>
            <x14:sparkline>
              <xm:f>'Income Statement'!C75:K75</xm:f>
              <xm:sqref>B75</xm:sqref>
            </x14:sparkline>
            <x14:sparkline>
              <xm:f>'Income Statement'!C76:K76</xm:f>
              <xm:sqref>B76</xm:sqref>
            </x14:sparkline>
            <x14:sparkline>
              <xm:f>'Income Statement'!C77:K77</xm:f>
              <xm:sqref>B77</xm:sqref>
            </x14:sparkline>
          </x14:sparklines>
        </x14:sparklineGroup>
        <x14:sparklineGroup displayEmptyCellsAs="span" xr2:uid="{C353DDE5-9797-4460-BD27-118C00C69A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Statement'!C82:K82</xm:f>
              <xm:sqref>B82</xm:sqref>
            </x14:sparkline>
          </x14:sparklines>
        </x14:sparklineGroup>
        <x14:sparklineGroup displayEmptyCellsAs="span" xr2:uid="{DFF3481C-8A51-462F-A218-37C448617D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Statement'!C84:K84</xm:f>
              <xm:sqref>B84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Pilcher</dc:creator>
  <cp:lastModifiedBy>Joshua E Pilcher</cp:lastModifiedBy>
  <dcterms:created xsi:type="dcterms:W3CDTF">2025-07-02T22:37:38Z</dcterms:created>
  <dcterms:modified xsi:type="dcterms:W3CDTF">2025-07-03T01:44:46Z</dcterms:modified>
</cp:coreProperties>
</file>