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mail2-my.sharepoint.com/personal/jpilch2_lsu_edu/Documents/Desktop/-/Misc/S&amp;P500 Top 50/"/>
    </mc:Choice>
  </mc:AlternateContent>
  <xr:revisionPtr revIDLastSave="0" documentId="8_{275F6528-4C11-4379-9373-A9565525FEEE}" xr6:coauthVersionLast="47" xr6:coauthVersionMax="47" xr10:uidLastSave="{00000000-0000-0000-0000-000000000000}"/>
  <bookViews>
    <workbookView xWindow="11442" yWindow="0" windowWidth="11676" windowHeight="13758" xr2:uid="{C5D2F3EC-B7C8-4234-9D08-FE532DEC1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6" i="1"/>
  <c r="G7" i="1"/>
  <c r="G8" i="1"/>
  <c r="G12" i="1"/>
  <c r="G13" i="1"/>
  <c r="G14" i="1"/>
  <c r="G18" i="1"/>
  <c r="G19" i="1"/>
  <c r="G20" i="1"/>
  <c r="G3" i="1"/>
  <c r="D1" i="1"/>
  <c r="F4" i="1"/>
  <c r="F6" i="1"/>
  <c r="F7" i="1"/>
  <c r="F8" i="1"/>
  <c r="F12" i="1"/>
  <c r="F13" i="1"/>
  <c r="F14" i="1"/>
  <c r="F18" i="1"/>
  <c r="F19" i="1"/>
  <c r="F3" i="1"/>
  <c r="E4" i="1"/>
  <c r="E6" i="1"/>
  <c r="E7" i="1"/>
  <c r="E8" i="1"/>
  <c r="E12" i="1"/>
  <c r="E13" i="1"/>
  <c r="E14" i="1"/>
  <c r="E15" i="1"/>
  <c r="E18" i="1"/>
  <c r="E19" i="1"/>
  <c r="E3" i="1"/>
  <c r="C4" i="1"/>
  <c r="C6" i="1"/>
  <c r="C7" i="1"/>
  <c r="C8" i="1"/>
  <c r="C12" i="1"/>
  <c r="C13" i="1"/>
  <c r="C14" i="1"/>
  <c r="C15" i="1"/>
  <c r="C18" i="1"/>
  <c r="C19" i="1"/>
  <c r="C3" i="1"/>
  <c r="J2" i="1"/>
  <c r="K2" i="1" s="1"/>
  <c r="L2" i="1" s="1"/>
  <c r="M2" i="1" s="1"/>
  <c r="N2" i="1" s="1"/>
  <c r="J5" i="1"/>
  <c r="K5" i="1"/>
  <c r="L5" i="1"/>
  <c r="M5" i="1"/>
  <c r="N5" i="1"/>
  <c r="J9" i="1"/>
  <c r="K9" i="1"/>
  <c r="L9" i="1"/>
  <c r="M9" i="1"/>
  <c r="N9" i="1"/>
  <c r="J15" i="1"/>
  <c r="K15" i="1"/>
  <c r="L15" i="1"/>
  <c r="M15" i="1"/>
  <c r="N15" i="1"/>
  <c r="J20" i="1"/>
  <c r="K20" i="1"/>
  <c r="L20" i="1"/>
  <c r="M20" i="1"/>
  <c r="N20" i="1"/>
  <c r="D20" i="1"/>
  <c r="E20" i="1" s="1"/>
  <c r="D15" i="1"/>
  <c r="D9" i="1"/>
  <c r="E9" i="1" s="1"/>
  <c r="D5" i="1"/>
  <c r="E5" i="1" s="1"/>
  <c r="B20" i="1"/>
  <c r="C20" i="1" s="1"/>
  <c r="B15" i="1"/>
  <c r="G15" i="1" s="1"/>
  <c r="B9" i="1"/>
  <c r="G9" i="1" s="1"/>
  <c r="B5" i="1"/>
  <c r="G5" i="1" s="1"/>
  <c r="F15" i="1" l="1"/>
  <c r="C9" i="1"/>
  <c r="F9" i="1"/>
  <c r="C5" i="1"/>
  <c r="F5" i="1"/>
  <c r="F20" i="1"/>
  <c r="J10" i="1"/>
  <c r="J16" i="1" s="1"/>
  <c r="J21" i="1" s="1"/>
  <c r="J24" i="1" s="1"/>
  <c r="M10" i="1"/>
  <c r="M16" i="1" s="1"/>
  <c r="M21" i="1" s="1"/>
  <c r="M24" i="1" s="1"/>
  <c r="B10" i="1"/>
  <c r="N10" i="1"/>
  <c r="N16" i="1" s="1"/>
  <c r="N21" i="1" s="1"/>
  <c r="N24" i="1" s="1"/>
  <c r="L10" i="1"/>
  <c r="L16" i="1" s="1"/>
  <c r="L21" i="1" s="1"/>
  <c r="L24" i="1" s="1"/>
  <c r="K10" i="1"/>
  <c r="K16" i="1" s="1"/>
  <c r="K21" i="1" s="1"/>
  <c r="K24" i="1" s="1"/>
  <c r="B16" i="1"/>
  <c r="D10" i="1"/>
  <c r="B21" i="1" l="1"/>
  <c r="C16" i="1"/>
  <c r="G10" i="1"/>
  <c r="F10" i="1"/>
  <c r="C10" i="1"/>
  <c r="D16" i="1"/>
  <c r="F16" i="1" s="1"/>
  <c r="E10" i="1"/>
  <c r="B24" i="1"/>
  <c r="C21" i="1"/>
  <c r="D21" i="1" l="1"/>
  <c r="E16" i="1"/>
  <c r="G16" i="1"/>
  <c r="F21" i="1"/>
  <c r="G21" i="1"/>
  <c r="D24" i="1" l="1"/>
  <c r="E21" i="1"/>
</calcChain>
</file>

<file path=xl/sharedStrings.xml><?xml version="1.0" encoding="utf-8"?>
<sst xmlns="http://schemas.openxmlformats.org/spreadsheetml/2006/main" count="30" uniqueCount="26">
  <si>
    <t>Sales</t>
  </si>
  <si>
    <t>COGS</t>
  </si>
  <si>
    <t>Gross Profit</t>
  </si>
  <si>
    <t>Advertising</t>
  </si>
  <si>
    <t>SG&amp;A</t>
  </si>
  <si>
    <t>R&amp;D</t>
  </si>
  <si>
    <t>Operating Income</t>
  </si>
  <si>
    <t>Interest Income</t>
  </si>
  <si>
    <t>Foreign Currency Gains</t>
  </si>
  <si>
    <t>Income before Tax</t>
  </si>
  <si>
    <t>Current</t>
  </si>
  <si>
    <t>Deferred</t>
  </si>
  <si>
    <t>Total Operating Expense:</t>
  </si>
  <si>
    <t>Total Other Income:</t>
  </si>
  <si>
    <t>Other Income:</t>
  </si>
  <si>
    <t>Other Other Income</t>
  </si>
  <si>
    <t>Net Income</t>
  </si>
  <si>
    <t>Basic EPS</t>
  </si>
  <si>
    <t>Diluted EPS</t>
  </si>
  <si>
    <t>Shares Outstanding</t>
  </si>
  <si>
    <t>Treasury Stock</t>
  </si>
  <si>
    <t>Income Tax Benefit:</t>
  </si>
  <si>
    <t>Total Income Tax Benefit:</t>
  </si>
  <si>
    <t>YTD CHANGE</t>
  </si>
  <si>
    <t>RELATIVE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</si>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</sst>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FY&quot;\ ##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3" fontId="0" fillId="0" borderId="0" xfId="0" applyNumberFormat="1"/>
    <xf numFmtId="166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C2CC-FD83-455A-9A8D-BDA9AB22937E}">
  <dimension ref="A1:N25"/>
  <sheetViews>
    <sheetView tabSelected="1" zoomScale="75" zoomScaleNormal="75" workbookViewId="0">
      <selection activeCell="A13" sqref="A13"/>
    </sheetView>
  </sheetViews>
  <sheetFormatPr defaultRowHeight="14.4" x14ac:dyDescent="0.55000000000000004"/>
  <cols>
    <col min="1" max="1" width="20.3125" bestFit="1" customWidth="1"/>
    <col min="2" max="2" width="9.15625" bestFit="1" customWidth="1"/>
    <col min="3" max="3" width="8.20703125" bestFit="1" customWidth="1"/>
    <col min="4" max="4" width="9.15625" bestFit="1" customWidth="1"/>
    <col min="5" max="5" width="8.20703125" bestFit="1" customWidth="1"/>
    <col min="6" max="6" width="9.15625" customWidth="1"/>
    <col min="7" max="7" width="8.26171875" bestFit="1" customWidth="1"/>
    <col min="10" max="14" width="7.578125" bestFit="1" customWidth="1"/>
  </cols>
  <sheetData>
    <row r="1" spans="1:14" x14ac:dyDescent="0.55000000000000004">
      <c r="B1" s="6">
        <v>23</v>
      </c>
      <c r="C1" s="6"/>
      <c r="D1" s="6">
        <f>B1-1</f>
        <v>22</v>
      </c>
      <c r="E1" s="6"/>
      <c r="F1" s="5" t="s">
        <v>23</v>
      </c>
      <c r="G1" s="5"/>
    </row>
    <row r="2" spans="1:14" x14ac:dyDescent="0.55000000000000004">
      <c r="B2" t="s">
        <v>25</v>
      </c>
      <c r="C2" s="3" t="s">
        <v>24</v>
      </c>
      <c r="D2" s="3" t="s">
        <v>25</v>
      </c>
      <c r="E2" s="3" t="s">
        <v>24</v>
      </c>
      <c r="F2" s="3" t="s">
        <v>25</v>
      </c>
      <c r="G2" s="3" t="s">
        <v>24</v>
      </c>
      <c r="H2" s="3"/>
      <c r="I2" s="3"/>
      <c r="J2" s="3" t="e">
        <f>D2-1</f>
        <v>#VALUE!</v>
      </c>
      <c r="K2" s="3" t="e">
        <f>J2-1</f>
        <v>#VALUE!</v>
      </c>
      <c r="L2" s="3" t="e">
        <f t="shared" ref="L2:N2" si="0">K2-1</f>
        <v>#VALUE!</v>
      </c>
      <c r="M2" s="3" t="e">
        <f t="shared" si="0"/>
        <v>#VALUE!</v>
      </c>
      <c r="N2" s="3" t="e">
        <f t="shared" si="0"/>
        <v>#VALUE!</v>
      </c>
    </row>
    <row r="3" spans="1:14" x14ac:dyDescent="0.55000000000000004">
      <c r="A3" t="s">
        <v>0</v>
      </c>
      <c r="B3" s="2">
        <v>5228252</v>
      </c>
      <c r="C3" s="4">
        <f>B3/$B$3</f>
        <v>1</v>
      </c>
      <c r="D3" s="2">
        <v>4860286</v>
      </c>
      <c r="E3" s="4">
        <f>D3/$D$3</f>
        <v>1</v>
      </c>
      <c r="F3" s="2">
        <f>B3-D3</f>
        <v>367966</v>
      </c>
      <c r="G3" s="4">
        <f>(B3-D3)/D3</f>
        <v>7.5708713437851183E-2</v>
      </c>
      <c r="H3" s="2"/>
      <c r="I3" s="2"/>
      <c r="J3" s="2"/>
      <c r="K3" s="2"/>
      <c r="L3" s="2"/>
      <c r="M3" s="2"/>
      <c r="N3" s="2"/>
    </row>
    <row r="4" spans="1:14" x14ac:dyDescent="0.55000000000000004">
      <c r="A4" t="s">
        <v>1</v>
      </c>
      <c r="B4" s="2">
        <v>2223297</v>
      </c>
      <c r="C4" s="4">
        <f t="shared" ref="C4:E21" si="1">B4/$B$3</f>
        <v>0.42524671725846419</v>
      </c>
      <c r="D4" s="2">
        <v>2053511</v>
      </c>
      <c r="E4" s="4">
        <f t="shared" ref="E4:E21" si="2">D4/$D$3</f>
        <v>0.42250826391697938</v>
      </c>
      <c r="F4" s="2">
        <f t="shared" ref="F4:F21" si="3">B4-D4</f>
        <v>169786</v>
      </c>
      <c r="G4" s="4">
        <f t="shared" ref="G4:G21" si="4">(B4-D4)/D4</f>
        <v>8.2680832973380719E-2</v>
      </c>
      <c r="H4" s="2"/>
      <c r="I4" s="2"/>
      <c r="J4" s="2"/>
      <c r="K4" s="2"/>
      <c r="L4" s="2"/>
      <c r="M4" s="2"/>
      <c r="N4" s="2"/>
    </row>
    <row r="5" spans="1:14" x14ac:dyDescent="0.55000000000000004">
      <c r="A5" t="s">
        <v>2</v>
      </c>
      <c r="B5" s="2">
        <f>B3-B4</f>
        <v>3004955</v>
      </c>
      <c r="C5" s="4">
        <f t="shared" si="1"/>
        <v>0.57475328274153581</v>
      </c>
      <c r="D5" s="2">
        <f>D3-D4</f>
        <v>2806775</v>
      </c>
      <c r="E5" s="4">
        <f t="shared" si="2"/>
        <v>0.57749173608302062</v>
      </c>
      <c r="F5" s="2">
        <f t="shared" si="3"/>
        <v>198180</v>
      </c>
      <c r="G5" s="4">
        <f t="shared" si="4"/>
        <v>7.0607725948820269E-2</v>
      </c>
      <c r="H5" s="2"/>
      <c r="I5" s="2"/>
      <c r="J5" s="2">
        <f t="shared" ref="J5:N5" si="5">J3-J4</f>
        <v>0</v>
      </c>
      <c r="K5" s="2">
        <f t="shared" si="5"/>
        <v>0</v>
      </c>
      <c r="L5" s="2">
        <f t="shared" si="5"/>
        <v>0</v>
      </c>
      <c r="M5" s="2">
        <f t="shared" si="5"/>
        <v>0</v>
      </c>
      <c r="N5" s="2">
        <f t="shared" si="5"/>
        <v>0</v>
      </c>
    </row>
    <row r="6" spans="1:14" x14ac:dyDescent="0.55000000000000004">
      <c r="A6" t="s">
        <v>3</v>
      </c>
      <c r="B6" s="2">
        <v>173109</v>
      </c>
      <c r="C6" s="4">
        <f t="shared" si="1"/>
        <v>3.3110301492736006E-2</v>
      </c>
      <c r="D6" s="2">
        <v>168040</v>
      </c>
      <c r="E6" s="4">
        <f t="shared" si="2"/>
        <v>3.4574097079883778E-2</v>
      </c>
      <c r="F6" s="2">
        <f t="shared" si="3"/>
        <v>5069</v>
      </c>
      <c r="G6" s="4">
        <f t="shared" si="4"/>
        <v>3.0165436800761725E-2</v>
      </c>
      <c r="H6" s="2"/>
      <c r="I6" s="2"/>
      <c r="J6" s="2"/>
      <c r="K6" s="2"/>
      <c r="L6" s="2"/>
      <c r="M6" s="2"/>
      <c r="N6" s="2"/>
    </row>
    <row r="7" spans="1:14" x14ac:dyDescent="0.55000000000000004">
      <c r="A7" t="s">
        <v>4</v>
      </c>
      <c r="B7" s="2">
        <v>834990</v>
      </c>
      <c r="C7" s="4">
        <f t="shared" si="1"/>
        <v>0.15970729796497951</v>
      </c>
      <c r="D7" s="2">
        <v>775963</v>
      </c>
      <c r="E7" s="4">
        <f t="shared" si="2"/>
        <v>0.15965377346106793</v>
      </c>
      <c r="F7" s="2">
        <f t="shared" si="3"/>
        <v>59027</v>
      </c>
      <c r="G7" s="4">
        <f t="shared" si="4"/>
        <v>7.6069348667397799E-2</v>
      </c>
      <c r="H7" s="2"/>
      <c r="I7" s="2"/>
      <c r="J7" s="2"/>
      <c r="K7" s="2"/>
      <c r="L7" s="2"/>
      <c r="M7" s="2"/>
      <c r="N7" s="2"/>
    </row>
    <row r="8" spans="1:14" x14ac:dyDescent="0.55000000000000004">
      <c r="A8" t="s">
        <v>5</v>
      </c>
      <c r="B8" s="2">
        <v>904696</v>
      </c>
      <c r="C8" s="4">
        <f t="shared" si="1"/>
        <v>0.17303986112375608</v>
      </c>
      <c r="D8" s="2">
        <v>834927</v>
      </c>
      <c r="E8" s="4">
        <f t="shared" si="2"/>
        <v>0.17178556982037682</v>
      </c>
      <c r="F8" s="2">
        <f t="shared" si="3"/>
        <v>69769</v>
      </c>
      <c r="G8" s="4">
        <f t="shared" si="4"/>
        <v>8.3562994130025742E-2</v>
      </c>
      <c r="H8" s="2"/>
      <c r="I8" s="2"/>
      <c r="J8" s="2"/>
      <c r="K8" s="2"/>
      <c r="L8" s="2"/>
      <c r="M8" s="2"/>
      <c r="N8" s="2"/>
    </row>
    <row r="9" spans="1:14" x14ac:dyDescent="0.55000000000000004">
      <c r="A9" t="s">
        <v>12</v>
      </c>
      <c r="B9" s="2">
        <f>B6+B7+B8</f>
        <v>1912795</v>
      </c>
      <c r="C9" s="4">
        <f t="shared" si="1"/>
        <v>0.36585746058147162</v>
      </c>
      <c r="D9" s="2">
        <f>D6+D7+D8</f>
        <v>1778930</v>
      </c>
      <c r="E9" s="4">
        <f t="shared" si="2"/>
        <v>0.36601344036132855</v>
      </c>
      <c r="F9" s="2">
        <f t="shared" si="3"/>
        <v>133865</v>
      </c>
      <c r="G9" s="4">
        <f t="shared" si="4"/>
        <v>7.525029090520706E-2</v>
      </c>
      <c r="H9" s="2"/>
      <c r="I9" s="2"/>
      <c r="J9" s="2">
        <f t="shared" ref="J9:N9" si="6">J6+J7+J8</f>
        <v>0</v>
      </c>
      <c r="K9" s="2">
        <f t="shared" si="6"/>
        <v>0</v>
      </c>
      <c r="L9" s="2">
        <f t="shared" si="6"/>
        <v>0</v>
      </c>
      <c r="M9" s="2">
        <f t="shared" si="6"/>
        <v>0</v>
      </c>
      <c r="N9" s="2">
        <f t="shared" si="6"/>
        <v>0</v>
      </c>
    </row>
    <row r="10" spans="1:14" x14ac:dyDescent="0.55000000000000004">
      <c r="A10" t="s">
        <v>6</v>
      </c>
      <c r="B10" s="2">
        <f>B5-B9</f>
        <v>1092160</v>
      </c>
      <c r="C10" s="4">
        <f t="shared" si="1"/>
        <v>0.20889582216006419</v>
      </c>
      <c r="D10" s="2">
        <f>D5-D9</f>
        <v>1027845</v>
      </c>
      <c r="E10" s="4">
        <f t="shared" si="2"/>
        <v>0.21147829572169211</v>
      </c>
      <c r="F10" s="2">
        <f t="shared" si="3"/>
        <v>64315</v>
      </c>
      <c r="G10" s="4">
        <f t="shared" si="4"/>
        <v>6.2572664166289663E-2</v>
      </c>
      <c r="H10" s="2"/>
      <c r="I10" s="2"/>
      <c r="J10" s="2">
        <f t="shared" ref="J10:N10" si="7">J5-J9</f>
        <v>0</v>
      </c>
      <c r="K10" s="2">
        <f t="shared" si="7"/>
        <v>0</v>
      </c>
      <c r="L10" s="2">
        <f t="shared" si="7"/>
        <v>0</v>
      </c>
      <c r="M10" s="2">
        <f t="shared" si="7"/>
        <v>0</v>
      </c>
      <c r="N10" s="2">
        <f t="shared" si="7"/>
        <v>0</v>
      </c>
    </row>
    <row r="11" spans="1:14" x14ac:dyDescent="0.55000000000000004">
      <c r="A11" t="s">
        <v>14</v>
      </c>
      <c r="B11" s="2"/>
      <c r="C11" s="4"/>
      <c r="D11" s="2"/>
      <c r="E11" s="4"/>
      <c r="F11" s="2"/>
      <c r="G11" s="4"/>
      <c r="H11" s="2"/>
      <c r="I11" s="2"/>
      <c r="J11" s="2"/>
      <c r="K11" s="2"/>
      <c r="L11" s="2"/>
      <c r="M11" s="2"/>
      <c r="N11" s="2"/>
    </row>
    <row r="12" spans="1:14" x14ac:dyDescent="0.55000000000000004">
      <c r="A12" t="s">
        <v>7</v>
      </c>
      <c r="B12" s="2">
        <v>77302</v>
      </c>
      <c r="C12" s="4">
        <f t="shared" si="1"/>
        <v>1.478543880440346E-2</v>
      </c>
      <c r="D12" s="2">
        <v>40826</v>
      </c>
      <c r="E12" s="4">
        <f t="shared" si="2"/>
        <v>8.3999172065182988E-3</v>
      </c>
      <c r="F12" s="2">
        <f t="shared" si="3"/>
        <v>36476</v>
      </c>
      <c r="G12" s="4">
        <f t="shared" si="4"/>
        <v>0.89345025229020725</v>
      </c>
      <c r="H12" s="2"/>
      <c r="I12" s="2"/>
      <c r="J12" s="2"/>
      <c r="K12" s="2"/>
      <c r="L12" s="2"/>
      <c r="M12" s="2"/>
      <c r="N12" s="2"/>
    </row>
    <row r="13" spans="1:14" x14ac:dyDescent="0.55000000000000004">
      <c r="A13" t="s">
        <v>8</v>
      </c>
      <c r="B13" s="2">
        <v>26434</v>
      </c>
      <c r="C13" s="4">
        <f t="shared" si="1"/>
        <v>5.0559919453002644E-3</v>
      </c>
      <c r="D13" s="2">
        <v>-11272</v>
      </c>
      <c r="E13" s="4">
        <f t="shared" si="2"/>
        <v>-2.3192050838160552E-3</v>
      </c>
      <c r="F13" s="2">
        <f t="shared" si="3"/>
        <v>37706</v>
      </c>
      <c r="G13" s="4">
        <f t="shared" si="4"/>
        <v>-3.3451029098651528</v>
      </c>
      <c r="H13" s="2"/>
      <c r="I13" s="2"/>
      <c r="J13" s="2"/>
      <c r="K13" s="2"/>
      <c r="L13" s="2"/>
      <c r="M13" s="2"/>
      <c r="N13" s="2"/>
    </row>
    <row r="14" spans="1:14" x14ac:dyDescent="0.55000000000000004">
      <c r="A14" t="s">
        <v>15</v>
      </c>
      <c r="B14" s="2">
        <v>4460</v>
      </c>
      <c r="C14" s="4">
        <f t="shared" si="1"/>
        <v>8.5305758023905499E-4</v>
      </c>
      <c r="D14" s="2">
        <v>7577</v>
      </c>
      <c r="E14" s="4">
        <f t="shared" si="2"/>
        <v>1.5589617565715268E-3</v>
      </c>
      <c r="F14" s="2">
        <f t="shared" si="3"/>
        <v>-3117</v>
      </c>
      <c r="G14" s="4">
        <f t="shared" si="4"/>
        <v>-0.41137653424838327</v>
      </c>
      <c r="H14" s="2"/>
      <c r="I14" s="2"/>
      <c r="J14" s="2"/>
      <c r="K14" s="2"/>
      <c r="L14" s="2"/>
      <c r="M14" s="2"/>
      <c r="N14" s="2"/>
    </row>
    <row r="15" spans="1:14" x14ac:dyDescent="0.55000000000000004">
      <c r="A15" t="s">
        <v>13</v>
      </c>
      <c r="B15" s="2">
        <f>B12+B13+B14</f>
        <v>108196</v>
      </c>
      <c r="C15" s="4">
        <f t="shared" si="1"/>
        <v>2.0694488329942778E-2</v>
      </c>
      <c r="D15" s="2">
        <f>D12+D13+D14</f>
        <v>37131</v>
      </c>
      <c r="E15" s="4">
        <f t="shared" si="2"/>
        <v>7.6396738792737715E-3</v>
      </c>
      <c r="F15" s="2">
        <f t="shared" si="3"/>
        <v>71065</v>
      </c>
      <c r="G15" s="4">
        <f t="shared" si="4"/>
        <v>1.9138994371280063</v>
      </c>
      <c r="H15" s="2"/>
      <c r="I15" s="2"/>
      <c r="J15" s="2">
        <f t="shared" ref="J15:N15" si="8">J12+J13+J14</f>
        <v>0</v>
      </c>
      <c r="K15" s="2">
        <f t="shared" si="8"/>
        <v>0</v>
      </c>
      <c r="L15" s="2">
        <f t="shared" si="8"/>
        <v>0</v>
      </c>
      <c r="M15" s="2">
        <f t="shared" si="8"/>
        <v>0</v>
      </c>
      <c r="N15" s="2">
        <f t="shared" si="8"/>
        <v>0</v>
      </c>
    </row>
    <row r="16" spans="1:14" x14ac:dyDescent="0.55000000000000004">
      <c r="A16" t="s">
        <v>9</v>
      </c>
      <c r="B16" s="2">
        <f>B10+B15</f>
        <v>1200356</v>
      </c>
      <c r="C16" s="4">
        <f t="shared" si="1"/>
        <v>0.22959031049000697</v>
      </c>
      <c r="D16" s="2">
        <f>D10+D15</f>
        <v>1064976</v>
      </c>
      <c r="E16" s="4">
        <f t="shared" si="2"/>
        <v>0.21911796960096586</v>
      </c>
      <c r="F16" s="2">
        <f t="shared" si="3"/>
        <v>135380</v>
      </c>
      <c r="G16" s="4">
        <f t="shared" si="4"/>
        <v>0.12712023557338381</v>
      </c>
      <c r="H16" s="2"/>
      <c r="I16" s="2"/>
      <c r="J16" s="2">
        <f t="shared" ref="J16:N16" si="9">J10+J15</f>
        <v>0</v>
      </c>
      <c r="K16" s="2">
        <f t="shared" si="9"/>
        <v>0</v>
      </c>
      <c r="L16" s="2">
        <f t="shared" si="9"/>
        <v>0</v>
      </c>
      <c r="M16" s="2">
        <f t="shared" si="9"/>
        <v>0</v>
      </c>
      <c r="N16" s="2">
        <f t="shared" si="9"/>
        <v>0</v>
      </c>
    </row>
    <row r="17" spans="1:14" x14ac:dyDescent="0.55000000000000004">
      <c r="A17" t="s">
        <v>21</v>
      </c>
      <c r="B17" s="2"/>
      <c r="C17" s="4"/>
      <c r="D17" s="2"/>
      <c r="E17" s="4"/>
      <c r="F17" s="2"/>
      <c r="G17" s="4"/>
      <c r="H17" s="2"/>
      <c r="I17" s="2"/>
      <c r="J17" s="2"/>
      <c r="K17" s="2"/>
      <c r="L17" s="2"/>
      <c r="M17" s="2"/>
      <c r="N17" s="2"/>
    </row>
    <row r="18" spans="1:14" x14ac:dyDescent="0.55000000000000004">
      <c r="A18" t="s">
        <v>10</v>
      </c>
      <c r="B18" s="2">
        <v>-250446</v>
      </c>
      <c r="C18" s="4">
        <f t="shared" si="1"/>
        <v>-4.790243469519067E-2</v>
      </c>
      <c r="D18" s="2">
        <v>-233844</v>
      </c>
      <c r="E18" s="4">
        <f t="shared" si="2"/>
        <v>-4.8113218028733286E-2</v>
      </c>
      <c r="F18" s="2">
        <f t="shared" si="3"/>
        <v>-16602</v>
      </c>
      <c r="G18" s="4">
        <f t="shared" si="4"/>
        <v>7.0996048647816487E-2</v>
      </c>
      <c r="H18" s="2"/>
      <c r="I18" s="2"/>
      <c r="J18" s="2"/>
      <c r="K18" s="2"/>
      <c r="L18" s="2"/>
      <c r="M18" s="2"/>
      <c r="N18" s="2"/>
    </row>
    <row r="19" spans="1:14" x14ac:dyDescent="0.55000000000000004">
      <c r="A19" t="s">
        <v>11</v>
      </c>
      <c r="B19" s="2">
        <v>339726</v>
      </c>
      <c r="C19" s="4">
        <f t="shared" si="1"/>
        <v>6.4978887781231662E-2</v>
      </c>
      <c r="D19" s="2">
        <v>142455</v>
      </c>
      <c r="E19" s="4">
        <f t="shared" si="2"/>
        <v>2.9310003567691284E-2</v>
      </c>
      <c r="F19" s="2">
        <f t="shared" si="3"/>
        <v>197271</v>
      </c>
      <c r="G19" s="4">
        <f t="shared" si="4"/>
        <v>1.3847951984837317</v>
      </c>
      <c r="H19" s="2"/>
      <c r="I19" s="2"/>
      <c r="J19" s="2"/>
      <c r="K19" s="2"/>
      <c r="L19" s="2"/>
      <c r="M19" s="2"/>
      <c r="N19" s="2"/>
    </row>
    <row r="20" spans="1:14" x14ac:dyDescent="0.55000000000000004">
      <c r="A20" t="s">
        <v>22</v>
      </c>
      <c r="B20" s="2">
        <f>B18+B19</f>
        <v>89280</v>
      </c>
      <c r="C20" s="4">
        <f t="shared" si="1"/>
        <v>1.7076453086040996E-2</v>
      </c>
      <c r="D20" s="2">
        <f>D18+D19</f>
        <v>-91389</v>
      </c>
      <c r="E20" s="4">
        <f t="shared" si="2"/>
        <v>-1.8803214461042005E-2</v>
      </c>
      <c r="F20" s="2">
        <f t="shared" si="3"/>
        <v>180669</v>
      </c>
      <c r="G20" s="4">
        <f t="shared" si="4"/>
        <v>-1.9769228244099399</v>
      </c>
      <c r="H20" s="2"/>
      <c r="I20" s="2"/>
      <c r="J20" s="2">
        <f t="shared" ref="J20:N20" si="10">J18+J19</f>
        <v>0</v>
      </c>
      <c r="K20" s="2">
        <f t="shared" si="10"/>
        <v>0</v>
      </c>
      <c r="L20" s="2">
        <f t="shared" si="10"/>
        <v>0</v>
      </c>
      <c r="M20" s="2">
        <f t="shared" si="10"/>
        <v>0</v>
      </c>
      <c r="N20" s="2">
        <f t="shared" si="10"/>
        <v>0</v>
      </c>
    </row>
    <row r="21" spans="1:14" x14ac:dyDescent="0.55000000000000004">
      <c r="A21" t="s">
        <v>16</v>
      </c>
      <c r="B21" s="2">
        <f>B16-B20</f>
        <v>1111076</v>
      </c>
      <c r="C21" s="4">
        <f t="shared" si="1"/>
        <v>0.212513857403966</v>
      </c>
      <c r="D21" s="2">
        <f>D16-D20</f>
        <v>1156365</v>
      </c>
      <c r="E21" s="4">
        <f t="shared" si="2"/>
        <v>0.23792118406200788</v>
      </c>
      <c r="F21" s="2">
        <f t="shared" si="3"/>
        <v>-45289</v>
      </c>
      <c r="G21" s="4">
        <f t="shared" si="4"/>
        <v>-3.9164969538164854E-2</v>
      </c>
      <c r="H21" s="2"/>
      <c r="I21" s="2"/>
      <c r="J21" s="2">
        <f t="shared" ref="J21:N21" si="11">J16-J20</f>
        <v>0</v>
      </c>
      <c r="K21" s="2">
        <f t="shared" si="11"/>
        <v>0</v>
      </c>
      <c r="L21" s="2">
        <f t="shared" si="11"/>
        <v>0</v>
      </c>
      <c r="M21" s="2">
        <f t="shared" si="11"/>
        <v>0</v>
      </c>
      <c r="N21" s="2">
        <f t="shared" si="11"/>
        <v>0</v>
      </c>
    </row>
    <row r="22" spans="1:14" x14ac:dyDescent="0.55000000000000004">
      <c r="A22" t="s">
        <v>19</v>
      </c>
      <c r="B22" s="2">
        <v>195880</v>
      </c>
      <c r="C22" s="2"/>
      <c r="D22" s="2">
        <v>198077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55000000000000004">
      <c r="A23" t="s">
        <v>20</v>
      </c>
      <c r="B23" s="2">
        <v>4103</v>
      </c>
      <c r="C23" s="2"/>
      <c r="D23" s="2">
        <v>6454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55000000000000004">
      <c r="A24" t="s">
        <v>17</v>
      </c>
      <c r="B24" s="1">
        <f>B21/(B22-B23)</f>
        <v>5.793583172121787</v>
      </c>
      <c r="C24" s="1"/>
      <c r="D24" s="1">
        <f>D21/(D22-D23)</f>
        <v>6.0345835312045004</v>
      </c>
      <c r="E24" s="1"/>
      <c r="F24" s="1"/>
      <c r="G24" s="1"/>
      <c r="H24" s="1"/>
      <c r="I24" s="1"/>
      <c r="J24" s="1" t="e">
        <f t="shared" ref="J24:N24" si="12">J21/(J22-J23)</f>
        <v>#DIV/0!</v>
      </c>
      <c r="K24" s="1" t="e">
        <f t="shared" si="12"/>
        <v>#DIV/0!</v>
      </c>
      <c r="L24" s="1" t="e">
        <f t="shared" si="12"/>
        <v>#DIV/0!</v>
      </c>
      <c r="M24" s="1" t="e">
        <f t="shared" si="12"/>
        <v>#DIV/0!</v>
      </c>
      <c r="N24" s="1" t="e">
        <f t="shared" si="12"/>
        <v>#DIV/0!</v>
      </c>
    </row>
    <row r="25" spans="1:14" x14ac:dyDescent="0.55000000000000004">
      <c r="A25" t="s">
        <v>18</v>
      </c>
      <c r="B25" s="1"/>
      <c r="C25" s="1"/>
      <c r="D25" s="1"/>
      <c r="E25" s="1"/>
      <c r="F25" s="1"/>
      <c r="G25" s="1"/>
      <c r="H25" s="1"/>
      <c r="I25" s="1"/>
    </row>
  </sheetData>
  <mergeCells count="3">
    <mergeCell ref="F1:G1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 Pilcher</dc:creator>
  <cp:lastModifiedBy>Joshua E Pilcher</cp:lastModifiedBy>
  <dcterms:created xsi:type="dcterms:W3CDTF">2024-10-30T14:00:26Z</dcterms:created>
  <dcterms:modified xsi:type="dcterms:W3CDTF">2024-10-30T14:47:43Z</dcterms:modified>
</cp:coreProperties>
</file>