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5" documentId="13_ncr:1_{0E662DFD-76D8-4198-BD46-8CA100C88EF2}" xr6:coauthVersionLast="47" xr6:coauthVersionMax="47" xr10:uidLastSave="{37A2EE4D-6575-464A-A04A-DC8130D34299}"/>
  <bookViews>
    <workbookView xWindow="-96" yWindow="-96" windowWidth="23232" windowHeight="13872" firstSheet="1" activeTab="2" xr2:uid="{0111CD58-68C9-4733-B360-8163D57FA073}"/>
  </bookViews>
  <sheets>
    <sheet name="__FDSCACHE__" sheetId="8" state="veryHidden" r:id="rId1"/>
    <sheet name="Agenda" sheetId="1" r:id="rId2"/>
    <sheet name="DCF" sheetId="4" r:id="rId3"/>
    <sheet name="WACC" sheetId="10" r:id="rId4"/>
    <sheet name="Taxes" sheetId="7" r:id="rId5"/>
    <sheet name="Historicals" sheetId="6" r:id="rId6"/>
    <sheet name="Estimates" sheetId="9" r:id="rId7"/>
    <sheet name="CFS" sheetId="3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45190.6061111111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gr">DCF!$E$16</definedName>
    <definedName name="wacc">DCF!$E$15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7" l="1"/>
  <c r="C45" i="7"/>
  <c r="D45" i="7"/>
  <c r="E45" i="7"/>
  <c r="F45" i="7"/>
  <c r="G45" i="7"/>
  <c r="H45" i="7"/>
  <c r="I45" i="7"/>
  <c r="J45" i="7"/>
  <c r="K45" i="7"/>
  <c r="L45" i="7"/>
  <c r="M45" i="7"/>
  <c r="N45" i="7"/>
  <c r="W45" i="7" s="1"/>
  <c r="N50" i="4" s="1"/>
  <c r="O45" i="7"/>
  <c r="P45" i="7"/>
  <c r="Q45" i="7"/>
  <c r="R45" i="7"/>
  <c r="S45" i="7"/>
  <c r="T45" i="7"/>
  <c r="U45" i="7"/>
  <c r="F15" i="10"/>
  <c r="F9" i="10" s="1"/>
  <c r="F22" i="10" s="1"/>
  <c r="M15" i="4" s="1"/>
  <c r="I15" i="4" s="1"/>
  <c r="F10" i="10"/>
  <c r="F16" i="10"/>
  <c r="F18" i="10"/>
  <c r="F20" i="10"/>
  <c r="N22" i="4"/>
  <c r="N19" i="4"/>
  <c r="N20" i="4" s="1"/>
  <c r="N40" i="4" s="1"/>
  <c r="N23" i="4"/>
  <c r="N46" i="4"/>
  <c r="N44" i="4" s="1"/>
  <c r="M19" i="4"/>
  <c r="M37" i="4" s="1"/>
  <c r="K54" i="4"/>
  <c r="K19" i="4"/>
  <c r="K37" i="4"/>
  <c r="K58" i="4" s="1"/>
  <c r="K55" i="4"/>
  <c r="L54" i="4"/>
  <c r="L55" i="4" s="1"/>
  <c r="L19" i="4"/>
  <c r="L37" i="4"/>
  <c r="L38" i="4" s="1"/>
  <c r="M54" i="4"/>
  <c r="K29" i="4"/>
  <c r="K57" i="4"/>
  <c r="L29" i="4"/>
  <c r="L57" i="4"/>
  <c r="L58" i="4" s="1"/>
  <c r="M29" i="4"/>
  <c r="M30" i="4" s="1"/>
  <c r="M57" i="4"/>
  <c r="J32" i="4"/>
  <c r="J60" i="4" s="1"/>
  <c r="J61" i="4" s="1"/>
  <c r="J19" i="4"/>
  <c r="J37" i="4"/>
  <c r="J38" i="4" s="1"/>
  <c r="K32" i="4"/>
  <c r="K34" i="4" s="1"/>
  <c r="K60" i="4"/>
  <c r="L32" i="4"/>
  <c r="L34" i="4" s="1"/>
  <c r="L60" i="4"/>
  <c r="L61" i="4" s="1"/>
  <c r="E15" i="4"/>
  <c r="N66" i="4"/>
  <c r="N67" i="4" s="1"/>
  <c r="O22" i="4"/>
  <c r="O19" i="4"/>
  <c r="O23" i="4" s="1"/>
  <c r="O46" i="4" s="1"/>
  <c r="S50" i="4"/>
  <c r="E25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P22" i="4"/>
  <c r="P19" i="4"/>
  <c r="P20" i="4" s="1"/>
  <c r="P40" i="4" s="1"/>
  <c r="P23" i="4"/>
  <c r="P46" i="4"/>
  <c r="Q46" i="4" s="1"/>
  <c r="P44" i="4"/>
  <c r="S40" i="4"/>
  <c r="S38" i="4"/>
  <c r="E16" i="4"/>
  <c r="S72" i="4"/>
  <c r="S73" i="4"/>
  <c r="F18" i="4"/>
  <c r="G18" i="4" s="1"/>
  <c r="E19" i="4"/>
  <c r="F19" i="4"/>
  <c r="F33" i="4" s="1"/>
  <c r="G19" i="4"/>
  <c r="H19" i="4"/>
  <c r="I19" i="4"/>
  <c r="Q19" i="4"/>
  <c r="Q20" i="4" s="1"/>
  <c r="R19" i="4"/>
  <c r="S19" i="4"/>
  <c r="S20" i="4" s="1"/>
  <c r="G20" i="4"/>
  <c r="H20" i="4"/>
  <c r="I20" i="4"/>
  <c r="J20" i="4"/>
  <c r="K20" i="4"/>
  <c r="L20" i="4"/>
  <c r="M20" i="4"/>
  <c r="R20" i="4"/>
  <c r="E22" i="4"/>
  <c r="F22" i="4"/>
  <c r="F23" i="4" s="1"/>
  <c r="G22" i="4"/>
  <c r="H22" i="4"/>
  <c r="H23" i="4" s="1"/>
  <c r="I22" i="4"/>
  <c r="I23" i="4" s="1"/>
  <c r="J22" i="4"/>
  <c r="J23" i="4" s="1"/>
  <c r="K22" i="4"/>
  <c r="K23" i="4" s="1"/>
  <c r="L22" i="4"/>
  <c r="L23" i="4" s="1"/>
  <c r="M22" i="4"/>
  <c r="M23" i="4" s="1"/>
  <c r="Q22" i="4"/>
  <c r="R22" i="4"/>
  <c r="R23" i="4" s="1"/>
  <c r="S22" i="4"/>
  <c r="S23" i="4" s="1"/>
  <c r="E23" i="4"/>
  <c r="G23" i="4"/>
  <c r="Q23" i="4"/>
  <c r="F25" i="4"/>
  <c r="E27" i="4"/>
  <c r="F27" i="4"/>
  <c r="G27" i="4"/>
  <c r="H27" i="4"/>
  <c r="I27" i="4"/>
  <c r="J27" i="4"/>
  <c r="K27" i="4"/>
  <c r="L27" i="4"/>
  <c r="M27" i="4"/>
  <c r="E29" i="4"/>
  <c r="F29" i="4"/>
  <c r="G29" i="4"/>
  <c r="H29" i="4"/>
  <c r="H57" i="4" s="1"/>
  <c r="H58" i="4" s="1"/>
  <c r="I29" i="4"/>
  <c r="J29" i="4"/>
  <c r="J57" i="4" s="1"/>
  <c r="J58" i="4" s="1"/>
  <c r="E30" i="4"/>
  <c r="F30" i="4"/>
  <c r="G30" i="4"/>
  <c r="H30" i="4"/>
  <c r="I30" i="4"/>
  <c r="J30" i="4"/>
  <c r="K30" i="4"/>
  <c r="L30" i="4"/>
  <c r="E32" i="4"/>
  <c r="E33" i="4" s="1"/>
  <c r="F32" i="4"/>
  <c r="G32" i="4"/>
  <c r="H32" i="4"/>
  <c r="H34" i="4" s="1"/>
  <c r="I32" i="4"/>
  <c r="G33" i="4"/>
  <c r="H33" i="4"/>
  <c r="I33" i="4"/>
  <c r="J33" i="4"/>
  <c r="K33" i="4"/>
  <c r="L33" i="4"/>
  <c r="F34" i="4"/>
  <c r="G34" i="4"/>
  <c r="I34" i="4"/>
  <c r="J34" i="4"/>
  <c r="O35" i="4"/>
  <c r="P35" i="4" s="1"/>
  <c r="Q35" i="4" s="1"/>
  <c r="R35" i="4" s="1"/>
  <c r="S35" i="4" s="1"/>
  <c r="E37" i="4"/>
  <c r="F37" i="4"/>
  <c r="F55" i="4" s="1"/>
  <c r="G37" i="4"/>
  <c r="G38" i="4" s="1"/>
  <c r="H37" i="4"/>
  <c r="H38" i="4" s="1"/>
  <c r="I37" i="4"/>
  <c r="I38" i="4" s="1"/>
  <c r="F38" i="4"/>
  <c r="S39" i="4"/>
  <c r="S41" i="4"/>
  <c r="E43" i="4"/>
  <c r="F43" i="4"/>
  <c r="G43" i="4"/>
  <c r="H43" i="4"/>
  <c r="I43" i="4"/>
  <c r="I44" i="4" s="1"/>
  <c r="J43" i="4"/>
  <c r="K43" i="4"/>
  <c r="K44" i="4" s="1"/>
  <c r="L43" i="4"/>
  <c r="L44" i="4" s="1"/>
  <c r="M43" i="4"/>
  <c r="M44" i="4" s="1"/>
  <c r="E44" i="4"/>
  <c r="F44" i="4"/>
  <c r="G44" i="4"/>
  <c r="H44" i="4"/>
  <c r="J44" i="4"/>
  <c r="E54" i="4"/>
  <c r="E55" i="4" s="1"/>
  <c r="F54" i="4"/>
  <c r="G54" i="4"/>
  <c r="H54" i="4"/>
  <c r="I54" i="4"/>
  <c r="J54" i="4"/>
  <c r="G55" i="4"/>
  <c r="I55" i="4"/>
  <c r="J55" i="4"/>
  <c r="E57" i="4"/>
  <c r="E58" i="4" s="1"/>
  <c r="F57" i="4"/>
  <c r="F58" i="4" s="1"/>
  <c r="G57" i="4"/>
  <c r="G58" i="4" s="1"/>
  <c r="I57" i="4"/>
  <c r="I58" i="4" s="1"/>
  <c r="E60" i="4"/>
  <c r="F60" i="4"/>
  <c r="G60" i="4"/>
  <c r="G61" i="4" s="1"/>
  <c r="H60" i="4"/>
  <c r="I60" i="4"/>
  <c r="I61" i="4" s="1"/>
  <c r="E61" i="4"/>
  <c r="F61" i="4"/>
  <c r="Q44" i="4" l="1"/>
  <c r="R46" i="4"/>
  <c r="Q45" i="4"/>
  <c r="Q47" i="4"/>
  <c r="N39" i="4"/>
  <c r="N38" i="4"/>
  <c r="N37" i="4" s="1"/>
  <c r="N43" i="4" s="1"/>
  <c r="N41" i="4"/>
  <c r="M58" i="4"/>
  <c r="M55" i="4"/>
  <c r="M38" i="4"/>
  <c r="O50" i="4"/>
  <c r="O44" i="4"/>
  <c r="O45" i="4"/>
  <c r="O47" i="4"/>
  <c r="H18" i="4"/>
  <c r="G25" i="4"/>
  <c r="P38" i="4"/>
  <c r="P41" i="4"/>
  <c r="Q41" i="4" s="1"/>
  <c r="R41" i="4" s="1"/>
  <c r="Q40" i="4"/>
  <c r="P39" i="4"/>
  <c r="Q39" i="4" s="1"/>
  <c r="R39" i="4" s="1"/>
  <c r="N55" i="4"/>
  <c r="N58" i="4"/>
  <c r="K61" i="4"/>
  <c r="N61" i="4" s="1"/>
  <c r="H55" i="4"/>
  <c r="O67" i="4"/>
  <c r="P67" i="4" s="1"/>
  <c r="Q67" i="4" s="1"/>
  <c r="R67" i="4" s="1"/>
  <c r="S67" i="4" s="1"/>
  <c r="P45" i="4"/>
  <c r="N47" i="4"/>
  <c r="N45" i="4"/>
  <c r="O20" i="4"/>
  <c r="O40" i="4" s="1"/>
  <c r="K38" i="4"/>
  <c r="F20" i="4"/>
  <c r="O66" i="4"/>
  <c r="P66" i="4" s="1"/>
  <c r="Q66" i="4" s="1"/>
  <c r="R66" i="4" s="1"/>
  <c r="S66" i="4" s="1"/>
  <c r="P47" i="4"/>
  <c r="H61" i="4"/>
  <c r="N49" i="4" l="1"/>
  <c r="N52" i="4" s="1"/>
  <c r="N60" i="4"/>
  <c r="O61" i="4"/>
  <c r="P50" i="4"/>
  <c r="O55" i="4"/>
  <c r="N54" i="4"/>
  <c r="Q38" i="4"/>
  <c r="R40" i="4"/>
  <c r="R38" i="4" s="1"/>
  <c r="N57" i="4"/>
  <c r="O58" i="4"/>
  <c r="O39" i="4"/>
  <c r="O41" i="4"/>
  <c r="O38" i="4"/>
  <c r="O37" i="4" s="1"/>
  <c r="P37" i="4" s="1"/>
  <c r="I18" i="4"/>
  <c r="H25" i="4"/>
  <c r="R45" i="4"/>
  <c r="R44" i="4"/>
  <c r="R47" i="4"/>
  <c r="S46" i="4"/>
  <c r="N63" i="4" l="1"/>
  <c r="N64" i="4" s="1"/>
  <c r="O43" i="4"/>
  <c r="Q37" i="4"/>
  <c r="P43" i="4"/>
  <c r="P49" i="4" s="1"/>
  <c r="O57" i="4"/>
  <c r="P58" i="4"/>
  <c r="S47" i="4"/>
  <c r="S44" i="4"/>
  <c r="S45" i="4"/>
  <c r="O54" i="4"/>
  <c r="P55" i="4"/>
  <c r="Q50" i="4"/>
  <c r="O60" i="4"/>
  <c r="P61" i="4"/>
  <c r="I25" i="4"/>
  <c r="J18" i="4"/>
  <c r="P54" i="4" l="1"/>
  <c r="Q55" i="4"/>
  <c r="R50" i="4"/>
  <c r="Q61" i="4"/>
  <c r="P60" i="4"/>
  <c r="P57" i="4"/>
  <c r="Q58" i="4"/>
  <c r="P52" i="4"/>
  <c r="R37" i="4"/>
  <c r="Q43" i="4"/>
  <c r="K18" i="4"/>
  <c r="J25" i="4"/>
  <c r="O49" i="4"/>
  <c r="O52" i="4" s="1"/>
  <c r="O63" i="4" s="1"/>
  <c r="O64" i="4" s="1"/>
  <c r="P63" i="4" l="1"/>
  <c r="P64" i="4" s="1"/>
  <c r="K25" i="4"/>
  <c r="L18" i="4"/>
  <c r="S37" i="4"/>
  <c r="S43" i="4" s="1"/>
  <c r="R43" i="4"/>
  <c r="R49" i="4" s="1"/>
  <c r="Q57" i="4"/>
  <c r="R58" i="4"/>
  <c r="Q60" i="4"/>
  <c r="R61" i="4"/>
  <c r="Q49" i="4"/>
  <c r="Q52" i="4" s="1"/>
  <c r="Q54" i="4"/>
  <c r="R55" i="4"/>
  <c r="Q63" i="4" l="1"/>
  <c r="Q64" i="4" s="1"/>
  <c r="S55" i="4"/>
  <c r="S54" i="4" s="1"/>
  <c r="R54" i="4"/>
  <c r="S61" i="4"/>
  <c r="S60" i="4" s="1"/>
  <c r="R60" i="4"/>
  <c r="R57" i="4"/>
  <c r="S58" i="4"/>
  <c r="S57" i="4" s="1"/>
  <c r="R52" i="4"/>
  <c r="S49" i="4"/>
  <c r="S52" i="4" s="1"/>
  <c r="L25" i="4"/>
  <c r="M18" i="4"/>
  <c r="R63" i="4" l="1"/>
  <c r="R64" i="4" s="1"/>
  <c r="S63" i="4"/>
  <c r="S69" i="4" s="1"/>
  <c r="S70" i="4" s="1"/>
  <c r="M25" i="4"/>
  <c r="N25" i="4" s="1"/>
  <c r="O25" i="4" s="1"/>
  <c r="P25" i="4" s="1"/>
  <c r="Q25" i="4" s="1"/>
  <c r="R25" i="4" s="1"/>
  <c r="S25" i="4" s="1"/>
  <c r="N18" i="4"/>
  <c r="O18" i="4" s="1"/>
  <c r="P18" i="4" s="1"/>
  <c r="Q18" i="4" s="1"/>
  <c r="R18" i="4" s="1"/>
  <c r="S18" i="4" s="1"/>
  <c r="S64" i="4" l="1"/>
  <c r="S71" i="4" s="1"/>
  <c r="S74" i="4" s="1"/>
  <c r="S77" i="4" s="1"/>
  <c r="I4" i="4" s="1"/>
  <c r="I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40C597E-54E3-4D9F-9023-82A9802A3BBC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Timestamp="1695344520"&gt;&lt;FQL&gt;&lt;Q&gt;NVDA^FE_ACTUAL(ACTUAL,EPS,ANN_ROLL,0,,,,'')&lt;/Q&gt;&lt;R&gt;1&lt;/R&gt;&lt;C&gt;1&lt;/C&gt;&lt;D xsi:type="xsd:double"&gt;3.34&lt;/D&gt;&lt;/FQL&gt;&lt;FQL&gt;&lt;Q&gt;NVDA^FE_ACTUAL(ACTUAL,DEP_AMORT_EXP,ANN_ROLL,0,,,,'')&lt;/Q&gt;&lt;R&gt;1&lt;/R&gt;&lt;C&gt;1&lt;/C&gt;&lt;D xsi:type="xsd:double"&gt;1544&lt;/D&gt;&lt;/FQL&gt;&lt;FQL&gt;&lt;Q&gt;NVDA^FE_ESTIMATE(EPS,MEAN,ANN_ROLL,+1,NOW,,,'')&lt;/Q&gt;&lt;R&gt;1&lt;/R&gt;&lt;C&gt;1&lt;/C&gt;&lt;D xsi:type="xsd:double"&gt;10.632513&lt;/D&gt;&lt;/FQL&gt;&lt;FQL&gt;&lt;Q&gt;NVDA^FE_ESTIMATE(DEP_AMORT_EXP,MEAN,ANN_ROLL,+1,NOW,,,'')&lt;/Q&gt;&lt;R&gt;1&lt;/R&gt;&lt;C&gt;1&lt;/C&gt;&lt;D xsi:type="xsd:double"&gt;1482.692&lt;/D&gt;&lt;/FQL&gt;&lt;FQL&gt;&lt;Q&gt;NVDA^FE_ESTIMATE(DEP_AMORT_EXP,MEAN,CALA_ROLL,1CY,NOW,,,'')&lt;/Q&gt;&lt;R&gt;1&lt;/R&gt;&lt;C&gt;1&lt;/C&gt;&lt;D xsi:type="xsd:double"&gt;1494.4104&lt;/D&gt;&lt;/FQL&gt;&lt;FQL&gt;&lt;Q&gt;NVDA^FE_ESTIMATE(DEP_AMORT_EXP,MEAN,CALA_ROLL,1CY,2028,,,'')&lt;/Q&gt;&lt;R&gt;1&lt;/R&gt;&lt;C&gt;1&lt;/C&gt;&lt;D xsi:type="xsd:double"&gt;1494.4104&lt;/D&gt;&lt;/FQL&gt;&lt;FQL&gt;&lt;Q&gt;NVDA^FE_ESTIMATE(DEP_AMORT_EXP,MEAN,CALA_ROLL,1CY,2027,,,'')&lt;/Q&gt;&lt;R&gt;1&lt;/R&gt;&lt;C&gt;1&lt;/C&gt;&lt;D xsi:type="xsd:double"&gt;1494.4104&lt;/D&gt;&lt;/FQL&gt;&lt;FQL&gt;&lt;Q&gt;NVDA^FE_ESTIMATE(DEP_AMORT_EXP,MEAN,CALA_ROLL,1CY,2026,,,'')&lt;/Q&gt;&lt;R&gt;1&lt;/R&gt;&lt;C&gt;1&lt;/C&gt;&lt;D xsi:type="xsd:double"&gt;1494.4104&lt;/D&gt;&lt;/FQL&gt;&lt;FQL&gt;&lt;Q&gt;NVDA^FE_ESTIMATE(DEP_AMORT_EXP,MEAN,CALA_ROLL,1CY,2025,,,'')&lt;/Q&gt;&lt;R&gt;1&lt;/R&gt;&lt;C&gt;1&lt;/C&gt;&lt;D xsi:type="xsd:double"&gt;1494.4104&lt;/D&gt;&lt;/FQL&gt;&lt;FQL&gt;&lt;Q&gt;NVDA^FE_ESTIMATE(DEP_AMORT_EXP,MEAN,CALA_ROLL,1CY,2024,,,'')&lt;/Q&gt;&lt;R&gt;1&lt;/R&gt;&lt;C&gt;1&lt;/C&gt;&lt;D xsi:type="xsd:double"&gt;1494.4104&lt;/D&gt;&lt;/FQL&gt;&lt;FQL&gt;&lt;Q&gt;NVDA^FE_ESTIMATE(DEP_AMORT_EXP,MEAN,CALA_ROLL,1CY,2023,,,'')&lt;/Q&gt;&lt;R&gt;1&lt;/R&gt;&lt;C&gt;1&lt;/C&gt;&lt;D xsi:type="xsd:double"&gt;1494.4104&lt;/D&gt;&lt;/FQL&gt;&lt;FQL&gt;&lt;Q&gt;NVDA^FE_ESTIMATE(DEP_AMORT_EXP,MEAN,CALA_ROLL,1CY,2022,,,'')&lt;/Q&gt;&lt;R&gt;1&lt;/R&gt;&lt;C&gt;1&lt;/C&gt;&lt;D xsi:type="xsd:double"&gt;1552.2972&lt;/D&gt;&lt;/FQL&gt;&lt;FQL&gt;&lt;Q&gt;NVDA^FE_ESTIMATE(DEP_AMORT_EXP,MEAN,CALA_ROLL,1CY,2021,,,'')&lt;/Q&gt;&lt;R&gt;1&lt;/R&gt;&lt;C&gt;1&lt;/C&gt;&lt;D xsi:type="xsd:double"&gt;1137.9054&lt;/D&gt;&lt;/FQL&gt;&lt;FQL&gt;&lt;Q&gt;NVDA^FE_ESTIMATE(DEP_AMORT_EXP,MEAN,CALA_ROLL,1CY,2020,,,'')&lt;/Q&gt;&lt;R&gt;1&lt;/R&gt;&lt;C&gt;1&lt;/C&gt;&lt;D xsi:type="xsd:double"&gt;1016.8699&lt;/D&gt;&lt;/FQL&gt;&lt;FQL&gt;&lt;Q&gt;NVDA^FE_ESTIMATE(DEP_AMORT_EXP,MEAN,CALA_ROLL,1CY,2019,,,'')&lt;/Q&gt;&lt;R&gt;1&lt;/R&gt;&lt;C&gt;1&lt;/C&gt;&lt;D xsi:type="xsd:double"&gt;351.1372&lt;/D&gt;&lt;/FQL&gt;&lt;FQL&gt;&lt;Q&gt;NVDA^FE_ESTIMATE(DEP_AMORT_EXP,MEAN,CALA_ROLL,1CY,2018,,,'')&lt;/Q&gt;&lt;R&gt;1&lt;/R&gt;&lt;C&gt;1&lt;/C&gt;&lt;D xsi:type="xsd:double"&gt;239.90056&lt;/D&gt;&lt;/FQL&gt;&lt;FQL&gt;&lt;Q&gt;NVDA^FE_ESTIMATE(DEP_AMORT_EXP,MEAN,CALA_ROLL,1CY,2017,,,'')&lt;/Q&gt;&lt;R&gt;1&lt;/R&gt;&lt;C&gt;1&lt;/C&gt;&lt;D xsi:type="xsd:double"&gt;201.05826&lt;/D&gt;&lt;/FQL&gt;&lt;FQL&gt;&lt;Q&gt;NVDA^FE_ESTIMATE(DEP_AMORT_EXP,MEAN,CALA_ROLL,1CY,2016,,,'')&lt;/Q&gt;&lt;R&gt;1&lt;/R&gt;&lt;C&gt;1&lt;/C&gt;&lt;D xsi:type="xsd:double"&gt;194.5853&lt;/D&gt;&lt;/FQL&gt;&lt;FQL&gt;&lt;Q&gt;NVDA^FE_ESTIMATE(DEP_AMORT_EXP,MEAN,CALA_ROLL,1CY,2015,,,'')&lt;/Q&gt;&lt;R&gt;1&lt;/R&gt;&lt;C&gt;1&lt;/C&gt;&lt;D xsi:type="xsd:double"&gt;200.87825&lt;/D&gt;&lt;/FQL&gt;&lt;FQL&gt;&lt;Q&gt;NVDA^FE_ESTIMATE(DEP_AMORT_EXP,MEAN,CALA_ROLL,1CY,2014,,,'')&lt;/Q&gt;&lt;R&gt;1&lt;/R&gt;&lt;C&gt;1&lt;/C&gt;&lt;D xsi:type="xsd:double"&gt;222.67035&lt;/D&gt;&lt;/FQL&gt;&lt;FQL&gt;&lt;Q&gt;NVDA^FE_ESTIMATE(SALES,MEAN,CALA_ROLL,1CY,2014,,,'')&lt;/Q&gt;&lt;R&gt;1&lt;/R&gt;&lt;C&gt;1&lt;/C&gt;&lt;D xsi:type="xsd:double"&gt;4590.6484&lt;/D&gt;&lt;/FQL&gt;&lt;FQL&gt;&lt;Q&gt;NVDA^FE_ESTIMATE(SALES,MEAN,CALA_ROLL,2023,2014,,,'')&lt;/Q&gt;&lt;R&gt;0&lt;/R&gt;&lt;C&gt;0&lt;/C&gt;&lt;/FQL&gt;&lt;FQL&gt;&lt;Q&gt;NVDA^FE_ESTIMATE(SALES,MEAN,CALA_ROLL,2023,0,,,'')&lt;/Q&gt;&lt;R&gt;1&lt;/R&gt;&lt;C&gt;1&lt;/C&gt;&lt;D xsi:type="xsd:double"&gt;51794.465&lt;/D&gt;&lt;/FQL&gt;&lt;FQL&gt;&lt;Q&gt;NVDA^FE_ESTIMATE(SALES,MEAN,CALA_ROLL,2023,2023,,,'')&lt;/Q&gt;&lt;R&gt;1&lt;/R&gt;&lt;C&gt;1&lt;/C&gt;&lt;D xsi:type="xsd:double"&gt;51794.465&lt;/D&gt;&lt;/FQL&gt;&lt;/Schema&gt;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23EDF0D4-6934-4E7C-BDFB-35C44ED46093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<sst xmlns="http://schemas.openxmlformats.org/spreadsheetml/2006/main" count="969" uniqueCount="291">
  <si>
    <t>All figures in millions of U.S. Dollar except per share items.</t>
  </si>
  <si>
    <t>Diluted</t>
  </si>
  <si>
    <t>Basic</t>
  </si>
  <si>
    <t>Weighted average shares</t>
  </si>
  <si>
    <t>-</t>
  </si>
  <si>
    <t>Cumulative effect of change in accounting principle</t>
  </si>
  <si>
    <t>Income / loss before change in accounting principle</t>
  </si>
  <si>
    <t>Per share</t>
  </si>
  <si>
    <t>Net income / loss</t>
  </si>
  <si>
    <t>Cumulative effect of change in accounting principle, net of tax</t>
  </si>
  <si>
    <t>Income tax expense / benefit</t>
  </si>
  <si>
    <t>Income / loss before income tax expense / benefit</t>
  </si>
  <si>
    <t>Interest and other income / loss, net</t>
  </si>
  <si>
    <t>Other income / expense, net excluding interest expense</t>
  </si>
  <si>
    <t>Interest expense</t>
  </si>
  <si>
    <t>Other income / expense, net</t>
  </si>
  <si>
    <t>Interest income</t>
  </si>
  <si>
    <t>Income / loss from operations</t>
  </si>
  <si>
    <t>Acquisition termination cost</t>
  </si>
  <si>
    <t>Legal settlement</t>
  </si>
  <si>
    <t>Stock option purchase</t>
  </si>
  <si>
    <t>Sales, general and administrative</t>
  </si>
  <si>
    <t>Restructuring and other charges</t>
  </si>
  <si>
    <t>Research and development excluding restructuring and other charges</t>
  </si>
  <si>
    <t>Research and development</t>
  </si>
  <si>
    <t>Total operating expenses</t>
  </si>
  <si>
    <t>Gross profit</t>
  </si>
  <si>
    <t>Cost of revenue related to stock option purchase</t>
  </si>
  <si>
    <t>Cost of revenue excluding cost of revenue related to stock option purchase</t>
  </si>
  <si>
    <t>Cost of revenue</t>
  </si>
  <si>
    <t>Revenue</t>
  </si>
  <si>
    <t>29 JAN '23</t>
  </si>
  <si>
    <t>30 JAN '22</t>
  </si>
  <si>
    <t>31 JAN '21</t>
  </si>
  <si>
    <t>26 JAN '20</t>
  </si>
  <si>
    <t>27 JAN '19</t>
  </si>
  <si>
    <t>28 JAN '18</t>
  </si>
  <si>
    <t>29 JAN '17</t>
  </si>
  <si>
    <t>31 JAN '16</t>
  </si>
  <si>
    <t>25 JAN '15</t>
  </si>
  <si>
    <t>26 JAN '14</t>
  </si>
  <si>
    <t>FactSet Fundamentals</t>
  </si>
  <si>
    <t xml:space="preserve">NVDA   67066G104   2379504   NASDAQ    Common stock    </t>
  </si>
  <si>
    <t>NVIDIA Corporation</t>
  </si>
  <si>
    <t>NVIDIA Corporation (NVDA)</t>
  </si>
  <si>
    <t>All figures in millions of U.S. Dollar.</t>
  </si>
  <si>
    <t>Acquisition of business - stock option conversion</t>
  </si>
  <si>
    <t>Deferred stock-based compensation</t>
  </si>
  <si>
    <t>Goodwill adjustment related to previously acquired business</t>
  </si>
  <si>
    <t>Assets acquired by assuming related liabilities</t>
  </si>
  <si>
    <t>Change in unrealized gains / losses from marketable securities</t>
  </si>
  <si>
    <t>Non-cash investing and financing activity</t>
  </si>
  <si>
    <t>Cash paid for interest</t>
  </si>
  <si>
    <t>Cash received / paid for income taxes, net</t>
  </si>
  <si>
    <t>Supplemental disclosure</t>
  </si>
  <si>
    <t>Restricted cash, included in prepaid expenses and other current assets</t>
  </si>
  <si>
    <t>Cash and cash equivalents</t>
  </si>
  <si>
    <t>Total cash, cash equivalents, and restricted cash</t>
  </si>
  <si>
    <t>Reconciliation of cash, cash equivalents, and restricted cash to the condensed consolidated balance sheet:</t>
  </si>
  <si>
    <t>Cash and cash equivalents at end of period</t>
  </si>
  <si>
    <t>Cash and cash equivalents at beginning of period</t>
  </si>
  <si>
    <t>Change in cash and cash equivalents</t>
  </si>
  <si>
    <t>Others excluding payments under capital lease obligations</t>
  </si>
  <si>
    <t>Payments under capital lease obligations</t>
  </si>
  <si>
    <t>Other excluding tax benefit from stock-based compensation and payments for debt issuance costs</t>
  </si>
  <si>
    <t>Tax benefit from stock-based compensation</t>
  </si>
  <si>
    <t>Payments for debt issuance costs</t>
  </si>
  <si>
    <t>Other</t>
  </si>
  <si>
    <t>Payments related to repurchases of common stock</t>
  </si>
  <si>
    <t>Repayment of convertible debt</t>
  </si>
  <si>
    <t>Proceeds from issuance of debt</t>
  </si>
  <si>
    <t>Principal payments on property and equipment</t>
  </si>
  <si>
    <t>Dividends paid</t>
  </si>
  <si>
    <t>Payment of notes payable assumed from acquisition</t>
  </si>
  <si>
    <t>Payments related to tax on restricted stock units</t>
  </si>
  <si>
    <t>Proceeds related to employee stock plans</t>
  </si>
  <si>
    <t>Proceeds from issuance of common stock under employee stock plans</t>
  </si>
  <si>
    <t>Proceeds from the sale of common stock warrants</t>
  </si>
  <si>
    <t>Purchase of convertible note hedges</t>
  </si>
  <si>
    <t>Proceeds from issuance of convertible notes, net</t>
  </si>
  <si>
    <t>Payments related to stock option purchase</t>
  </si>
  <si>
    <t>Net cash used in / provided by financing activities</t>
  </si>
  <si>
    <t>Proceeds from sale of long-lived assets and investments</t>
  </si>
  <si>
    <t>Reimbursement of headquarters building development costs from banks</t>
  </si>
  <si>
    <t>Investments and other, net</t>
  </si>
  <si>
    <t>Acquisitions, net of cash acquired</t>
  </si>
  <si>
    <t>Investment in non-affiliates</t>
  </si>
  <si>
    <t>Purchases of property and equipment and intangible assets</t>
  </si>
  <si>
    <t>Purchases of marketable securities</t>
  </si>
  <si>
    <t>Acquisition of businesses, net of cash and cash equivalents</t>
  </si>
  <si>
    <t>Proceeds from sales of marketable securities</t>
  </si>
  <si>
    <t>Proceeds from maturities of marketable securities</t>
  </si>
  <si>
    <t>Proceeds from sales and maturities of marketable securities</t>
  </si>
  <si>
    <t>Net cash provided by / used in investing activities</t>
  </si>
  <si>
    <t>Other long-term liabilities</t>
  </si>
  <si>
    <t>Accrued and other current liabilities</t>
  </si>
  <si>
    <t>Accrued liabilities and other long-term liabilities</t>
  </si>
  <si>
    <t>Accounts payable</t>
  </si>
  <si>
    <t>Deposits and other assets</t>
  </si>
  <si>
    <t>Prepaid expenses and other current assets</t>
  </si>
  <si>
    <t>Total prepaid expenses and other assets</t>
  </si>
  <si>
    <t>Inventories</t>
  </si>
  <si>
    <t>Accounts receivable</t>
  </si>
  <si>
    <t>Changes in operating assets and liabilities</t>
  </si>
  <si>
    <t>Tax benefits / deficit from stock-based compensation</t>
  </si>
  <si>
    <t>In-process research and development expenses</t>
  </si>
  <si>
    <t>Gain on sale of long-lived assets and investments</t>
  </si>
  <si>
    <t>Impairment charge on investments</t>
  </si>
  <si>
    <t>Loss on early debt conversions</t>
  </si>
  <si>
    <t>Deferred income taxes</t>
  </si>
  <si>
    <t>Non-cash realized gain on investment exchange</t>
  </si>
  <si>
    <t>Net loss on retirements of property and equipment</t>
  </si>
  <si>
    <t>Gross tax benefit from stock-based compensation</t>
  </si>
  <si>
    <t>Bad debt expense / benefit</t>
  </si>
  <si>
    <t>Gains / losses on investments in non affiliates, net</t>
  </si>
  <si>
    <t>Amortization of debt discount</t>
  </si>
  <si>
    <t>Payments under patent licensing arrangement</t>
  </si>
  <si>
    <t>Total other</t>
  </si>
  <si>
    <t>Stock-based compensation expense related to stock option purchase</t>
  </si>
  <si>
    <t>Depreciation and amortization</t>
  </si>
  <si>
    <t>Stock-based compensation expense</t>
  </si>
  <si>
    <t>Adjustments to reconcile net income / loss to net cash provided by / used in operating activities</t>
  </si>
  <si>
    <t>Net cash provided by / used in operating activities</t>
  </si>
  <si>
    <t>$414.26</t>
  </si>
  <si>
    <t>x</t>
  </si>
  <si>
    <t>Agenda</t>
  </si>
  <si>
    <t>2. Wall Street Prep</t>
  </si>
  <si>
    <t>3. DCF</t>
  </si>
  <si>
    <t>4. WACC, Mid-Year Convention</t>
  </si>
  <si>
    <t>5. Price discussion</t>
  </si>
  <si>
    <t>The Bull Case</t>
  </si>
  <si>
    <t>The Bear Case</t>
  </si>
  <si>
    <t>This is a HIGH-LEVEL, street-based DCF and NOT financial advice</t>
  </si>
  <si>
    <t>Sign up for my upcoming investment banking course in description below</t>
  </si>
  <si>
    <t>Financial statement, excel shortcut, DCF tutorials in description below</t>
  </si>
  <si>
    <t>NVIDIA DCF</t>
  </si>
  <si>
    <t>1. NVIDIA Situation Overview</t>
  </si>
  <si>
    <t>AI</t>
  </si>
  <si>
    <t>Clear leader in the semiconductor space</t>
  </si>
  <si>
    <t>Overvalued?</t>
  </si>
  <si>
    <t>Other tech companies are building chips in-house (Google, Amazon)</t>
  </si>
  <si>
    <t>This model will be available FOR FREE to download after this steam ends (see description)</t>
  </si>
  <si>
    <t>Notes and Reminders</t>
  </si>
  <si>
    <t>Assumptions</t>
  </si>
  <si>
    <t>DCF</t>
  </si>
  <si>
    <t>Income Statement</t>
  </si>
  <si>
    <t>Switches</t>
  </si>
  <si>
    <t>Conservative</t>
  </si>
  <si>
    <t>Street / Base</t>
  </si>
  <si>
    <t>Optimistic</t>
  </si>
  <si>
    <t>EBIT</t>
  </si>
  <si>
    <t>WACC</t>
  </si>
  <si>
    <t>TGR</t>
  </si>
  <si>
    <t>% growth</t>
  </si>
  <si>
    <t>% of sales</t>
  </si>
  <si>
    <t>Taxes</t>
  </si>
  <si>
    <t>Income Statement (12/31 CYE)</t>
  </si>
  <si>
    <t>Long Term Debt Maturities</t>
  </si>
  <si>
    <t>Operating Lease Commitments</t>
  </si>
  <si>
    <t>Stock Option Comp Exp (Net of Tax)</t>
  </si>
  <si>
    <t>Supplemental</t>
  </si>
  <si>
    <t>Free Cash Flow</t>
  </si>
  <si>
    <t>Net Financing Cash Flow</t>
  </si>
  <si>
    <t>Net Investing Cash Flow</t>
  </si>
  <si>
    <t>Capital Expenditures</t>
  </si>
  <si>
    <t>Net Operating Cash Flow</t>
  </si>
  <si>
    <t>Cash Flow</t>
  </si>
  <si>
    <t>Total Shareholders' Equity</t>
  </si>
  <si>
    <t>Total Liabilities</t>
  </si>
  <si>
    <t>Net Debt</t>
  </si>
  <si>
    <t>Total Debt</t>
  </si>
  <si>
    <t>Total Assets</t>
  </si>
  <si>
    <t>Cash &amp; Short-Term Investments</t>
  </si>
  <si>
    <t>Balance Sheet</t>
  </si>
  <si>
    <t>Net Income</t>
  </si>
  <si>
    <t>EBITDA</t>
  </si>
  <si>
    <t>Gross Income</t>
  </si>
  <si>
    <t>Sales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</si>
  <si>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</si>
  <si>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</si>
  <si>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</si>
  <si>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</si>
  <si>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</si>
  <si>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</si>
  <si>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</si>
  <si>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</si>
  <si>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</si>
  <si>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DEC '13</t>
  </si>
  <si>
    <t>Source: FactSet Fundamentals</t>
  </si>
  <si>
    <t>$410.74</t>
  </si>
  <si>
    <t>D&amp;A</t>
  </si>
  <si>
    <t>CapEx</t>
  </si>
  <si>
    <t>Change in NWC</t>
  </si>
  <si>
    <t>% of change in sales</t>
  </si>
  <si>
    <t>--</t>
  </si>
  <si>
    <t>30 JUL '23</t>
  </si>
  <si>
    <t>30 APR '23</t>
  </si>
  <si>
    <t>30 OCT '22</t>
  </si>
  <si>
    <t>31 JUL '22</t>
  </si>
  <si>
    <t>01 MAY '22</t>
  </si>
  <si>
    <t>31 OCT '21</t>
  </si>
  <si>
    <t>01 AUG '21</t>
  </si>
  <si>
    <t>02 MAY '21</t>
  </si>
  <si>
    <t>25 OCT '20</t>
  </si>
  <si>
    <t>26 JUL '20</t>
  </si>
  <si>
    <t>26 APR '20</t>
  </si>
  <si>
    <t>27 OCT '19</t>
  </si>
  <si>
    <t>28 JUL '19</t>
  </si>
  <si>
    <t>28 APR '19</t>
  </si>
  <si>
    <t>28 OCT '18</t>
  </si>
  <si>
    <t>$410.71</t>
  </si>
  <si>
    <t>Tax rate</t>
  </si>
  <si>
    <t>NVDA</t>
  </si>
  <si>
    <t>This sheet contains FactSet XML data for use with this workbook's =FDS codes.  Modifying the worksheet's contents may damage the workbook's =FDS functionality.</t>
  </si>
  <si>
    <t>Tax Expense</t>
  </si>
  <si>
    <t>Pretax Income</t>
  </si>
  <si>
    <t>Operating Income</t>
  </si>
  <si>
    <t>Cost of Sales</t>
  </si>
  <si>
    <t>Dec '28E</t>
  </si>
  <si>
    <t>Dec '27E</t>
  </si>
  <si>
    <t>Dec '26E</t>
  </si>
  <si>
    <t>Dec '25E</t>
  </si>
  <si>
    <t>Dec '24E</t>
  </si>
  <si>
    <t>Dec '23E</t>
  </si>
  <si>
    <t>Dec '22</t>
  </si>
  <si>
    <t>Dec '21</t>
  </si>
  <si>
    <t>Dec '20</t>
  </si>
  <si>
    <t>Dec '19</t>
  </si>
  <si>
    <t>Dec '18</t>
  </si>
  <si>
    <t>Dec '17</t>
  </si>
  <si>
    <t>Dec '16</t>
  </si>
  <si>
    <t>Dec '15</t>
  </si>
  <si>
    <t>Dec '14</t>
  </si>
  <si>
    <t>CY '28E</t>
  </si>
  <si>
    <t>CY '27E</t>
  </si>
  <si>
    <t>CY '26E</t>
  </si>
  <si>
    <t>CY '25E</t>
  </si>
  <si>
    <t>CY '24E</t>
  </si>
  <si>
    <t>CY '23E</t>
  </si>
  <si>
    <t>CY '22</t>
  </si>
  <si>
    <t>CY '21</t>
  </si>
  <si>
    <t>CY '20</t>
  </si>
  <si>
    <t>CY '19</t>
  </si>
  <si>
    <t>CY '18</t>
  </si>
  <si>
    <t>CY '17</t>
  </si>
  <si>
    <t>CY '16</t>
  </si>
  <si>
    <t>CY '15</t>
  </si>
  <si>
    <t>CY '14</t>
  </si>
  <si>
    <t>Income Statement (M)</t>
  </si>
  <si>
    <t>NVDA-US</t>
  </si>
  <si>
    <t>Cash Flow Items (12/31 CYE)</t>
  </si>
  <si>
    <t>% of EBIT</t>
  </si>
  <si>
    <t>EBIAT</t>
  </si>
  <si>
    <t xml:space="preserve"> </t>
  </si>
  <si>
    <t>Conservative Case</t>
  </si>
  <si>
    <t>Street Case</t>
  </si>
  <si>
    <t>Optimistic Case</t>
  </si>
  <si>
    <t>Revenue 2028</t>
  </si>
  <si>
    <t>Revenue '24-'25</t>
  </si>
  <si>
    <t>EBIT '24-'25</t>
  </si>
  <si>
    <t>Unlevered FCF</t>
  </si>
  <si>
    <t>Present Value of 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</si>
  <si>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</si>
  <si>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</si>
  <si>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</si>
  <si>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</si>
  <si>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</si>
  <si>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</si>
  <si>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</si>
  <si>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</si>
  <si>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</si>
  <si>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</si>
  <si>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</si>
  <si>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</si>
  <si>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</si>
  <si>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Period</t>
  </si>
  <si>
    <t>Discount Period</t>
  </si>
  <si>
    <t>Ticker</t>
  </si>
  <si>
    <t>Date</t>
  </si>
  <si>
    <t>Year end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</si>
  <si>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</si>
  <si>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</si>
  <si>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</si>
  <si>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</si>
  <si>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</si>
  <si>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</si>
  <si>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</si>
  <si>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</si>
  <si>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Implied Share Price</t>
  </si>
  <si>
    <t>Current Share Price</t>
  </si>
  <si>
    <t>Implied Gain /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</si>
</sst>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%"/>
    <numFmt numFmtId="166" formatCode="0&quot;E&quot;"/>
    <numFmt numFmtId="167" formatCode="&quot;$&quot;#,##0.00"/>
    <numFmt numFmtId="168" formatCode="0%;\(0%\)"/>
    <numFmt numFmtId="169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b/>
      <u/>
      <sz val="10"/>
      <color rgb="FF003366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u/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0" fillId="0" borderId="0"/>
  </cellStyleXfs>
  <cellXfs count="103">
    <xf numFmtId="0" fontId="0" fillId="0" borderId="0" xfId="0"/>
    <xf numFmtId="0" fontId="3" fillId="0" borderId="0" xfId="2"/>
    <xf numFmtId="0" fontId="4" fillId="0" borderId="0" xfId="2" applyFont="1" applyAlignment="1">
      <alignment horizontal="left"/>
    </xf>
    <xf numFmtId="164" fontId="20" fillId="2" borderId="0" xfId="3" applyNumberFormat="1" applyFill="1" applyAlignment="1">
      <alignment horizontal="right"/>
    </xf>
    <xf numFmtId="164" fontId="3" fillId="2" borderId="0" xfId="2" applyNumberFormat="1" applyFill="1" applyAlignment="1">
      <alignment horizontal="right"/>
    </xf>
    <xf numFmtId="0" fontId="3" fillId="2" borderId="0" xfId="2" applyFill="1" applyAlignment="1">
      <alignment horizontal="left" indent="1"/>
    </xf>
    <xf numFmtId="164" fontId="20" fillId="0" borderId="0" xfId="3" applyNumberFormat="1" applyAlignment="1">
      <alignment horizontal="right"/>
    </xf>
    <xf numFmtId="164" fontId="3" fillId="0" borderId="0" xfId="2" applyNumberFormat="1" applyAlignment="1">
      <alignment horizontal="right"/>
    </xf>
    <xf numFmtId="0" fontId="3" fillId="0" borderId="0" xfId="2" applyAlignment="1">
      <alignment horizontal="left" indent="1"/>
    </xf>
    <xf numFmtId="0" fontId="5" fillId="2" borderId="0" xfId="2" applyFont="1" applyFill="1" applyAlignment="1">
      <alignment horizontal="left"/>
    </xf>
    <xf numFmtId="0" fontId="3" fillId="0" borderId="0" xfId="2" applyAlignment="1">
      <alignment horizontal="left"/>
    </xf>
    <xf numFmtId="0" fontId="3" fillId="0" borderId="0" xfId="2" applyAlignment="1">
      <alignment horizontal="left" indent="4"/>
    </xf>
    <xf numFmtId="0" fontId="3" fillId="2" borderId="0" xfId="2" applyFill="1" applyAlignment="1">
      <alignment horizontal="left"/>
    </xf>
    <xf numFmtId="0" fontId="3" fillId="2" borderId="0" xfId="2" applyFill="1" applyAlignment="1">
      <alignment horizontal="left" indent="4"/>
    </xf>
    <xf numFmtId="4" fontId="6" fillId="0" borderId="0" xfId="3" applyNumberFormat="1" applyFont="1" applyAlignment="1">
      <alignment horizontal="right"/>
    </xf>
    <xf numFmtId="0" fontId="5" fillId="0" borderId="0" xfId="2" applyFont="1" applyAlignment="1">
      <alignment horizontal="left" indent="3"/>
    </xf>
    <xf numFmtId="4" fontId="6" fillId="2" borderId="0" xfId="3" applyNumberFormat="1" applyFont="1" applyFill="1" applyAlignment="1">
      <alignment horizontal="right"/>
    </xf>
    <xf numFmtId="0" fontId="5" fillId="2" borderId="0" xfId="2" applyFont="1" applyFill="1" applyAlignment="1">
      <alignment horizontal="left" indent="3"/>
    </xf>
    <xf numFmtId="0" fontId="5" fillId="0" borderId="0" xfId="2" applyFont="1" applyAlignment="1">
      <alignment horizontal="left"/>
    </xf>
    <xf numFmtId="3" fontId="20" fillId="2" borderId="0" xfId="3" applyNumberFormat="1" applyFill="1" applyAlignment="1">
      <alignment horizontal="right"/>
    </xf>
    <xf numFmtId="3" fontId="3" fillId="2" borderId="0" xfId="2" applyNumberFormat="1" applyFill="1" applyAlignment="1">
      <alignment horizontal="right"/>
    </xf>
    <xf numFmtId="3" fontId="20" fillId="0" borderId="0" xfId="3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3" fillId="0" borderId="0" xfId="2" applyNumberFormat="1" applyAlignment="1">
      <alignment horizontal="right"/>
    </xf>
    <xf numFmtId="3" fontId="7" fillId="2" borderId="0" xfId="3" applyNumberFormat="1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3" fontId="6" fillId="0" borderId="0" xfId="3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6" fillId="2" borderId="0" xfId="3" applyNumberFormat="1" applyFont="1" applyFill="1" applyAlignment="1">
      <alignment horizontal="right"/>
    </xf>
    <xf numFmtId="0" fontId="9" fillId="3" borderId="0" xfId="2" applyFont="1" applyFill="1" applyAlignment="1">
      <alignment horizontal="left"/>
    </xf>
    <xf numFmtId="0" fontId="3" fillId="0" borderId="1" xfId="2" applyBorder="1"/>
    <xf numFmtId="0" fontId="3" fillId="0" borderId="2" xfId="2" applyBorder="1"/>
    <xf numFmtId="0" fontId="9" fillId="0" borderId="0" xfId="2" applyFont="1"/>
    <xf numFmtId="4" fontId="20" fillId="0" borderId="0" xfId="3" applyNumberFormat="1" applyAlignment="1">
      <alignment horizontal="right"/>
    </xf>
    <xf numFmtId="4" fontId="7" fillId="0" borderId="0" xfId="3" applyNumberFormat="1" applyFont="1" applyAlignment="1">
      <alignment horizontal="right"/>
    </xf>
    <xf numFmtId="4" fontId="20" fillId="2" borderId="0" xfId="3" applyNumberFormat="1" applyFill="1" applyAlignment="1">
      <alignment horizontal="right"/>
    </xf>
    <xf numFmtId="164" fontId="7" fillId="0" borderId="0" xfId="3" applyNumberFormat="1" applyFont="1" applyAlignment="1">
      <alignment horizontal="right"/>
    </xf>
    <xf numFmtId="164" fontId="7" fillId="2" borderId="0" xfId="3" applyNumberFormat="1" applyFont="1" applyFill="1" applyAlignment="1">
      <alignment horizontal="right"/>
    </xf>
    <xf numFmtId="0" fontId="3" fillId="0" borderId="0" xfId="2" applyAlignment="1">
      <alignment horizontal="left" indent="7"/>
    </xf>
    <xf numFmtId="0" fontId="3" fillId="2" borderId="0" xfId="2" applyFill="1" applyAlignment="1">
      <alignment horizontal="left" indent="7"/>
    </xf>
    <xf numFmtId="0" fontId="5" fillId="0" borderId="0" xfId="2" applyFont="1" applyAlignment="1">
      <alignment horizontal="left" indent="6"/>
    </xf>
    <xf numFmtId="0" fontId="3" fillId="0" borderId="0" xfId="2" applyAlignment="1">
      <alignment horizontal="left" indent="10"/>
    </xf>
    <xf numFmtId="0" fontId="3" fillId="2" borderId="0" xfId="2" applyFill="1" applyAlignment="1">
      <alignment horizontal="left" indent="10"/>
    </xf>
    <xf numFmtId="0" fontId="5" fillId="0" borderId="0" xfId="2" applyFont="1" applyAlignment="1">
      <alignment horizontal="left" indent="9"/>
    </xf>
    <xf numFmtId="0" fontId="5" fillId="2" borderId="0" xfId="2" applyFont="1" applyFill="1" applyAlignment="1">
      <alignment horizontal="left" indent="6"/>
    </xf>
    <xf numFmtId="0" fontId="5" fillId="2" borderId="0" xfId="2" applyFont="1" applyFill="1" applyAlignment="1">
      <alignment horizontal="left" indent="9"/>
    </xf>
    <xf numFmtId="0" fontId="0" fillId="0" borderId="3" xfId="0" applyBorder="1"/>
    <xf numFmtId="0" fontId="10" fillId="0" borderId="3" xfId="0" applyFont="1" applyBorder="1"/>
    <xf numFmtId="0" fontId="0" fillId="0" borderId="0" xfId="0" applyAlignment="1">
      <alignment horizontal="center"/>
    </xf>
    <xf numFmtId="0" fontId="11" fillId="0" borderId="0" xfId="0" applyFont="1"/>
    <xf numFmtId="0" fontId="2" fillId="4" borderId="0" xfId="0" applyFont="1" applyFill="1"/>
    <xf numFmtId="0" fontId="0" fillId="5" borderId="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12" fillId="0" borderId="0" xfId="0" applyNumberFormat="1" applyFont="1"/>
    <xf numFmtId="166" fontId="2" fillId="4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0" fontId="0" fillId="0" borderId="0" xfId="0" quotePrefix="1" applyAlignment="1">
      <alignment horizontal="right"/>
    </xf>
    <xf numFmtId="0" fontId="15" fillId="0" borderId="0" xfId="0" applyFont="1"/>
    <xf numFmtId="0" fontId="15" fillId="0" borderId="0" xfId="0" quotePrefix="1" applyFont="1" applyAlignment="1">
      <alignment horizontal="right"/>
    </xf>
    <xf numFmtId="9" fontId="15" fillId="0" borderId="0" xfId="1" applyFont="1"/>
    <xf numFmtId="9" fontId="3" fillId="0" borderId="0" xfId="1" applyFont="1"/>
    <xf numFmtId="1" fontId="16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16" fillId="6" borderId="0" xfId="0" applyNumberFormat="1" applyFont="1" applyFill="1"/>
    <xf numFmtId="37" fontId="0" fillId="0" borderId="0" xfId="0" applyNumberFormat="1"/>
    <xf numFmtId="37" fontId="18" fillId="0" borderId="0" xfId="0" applyNumberFormat="1" applyFont="1"/>
    <xf numFmtId="9" fontId="15" fillId="5" borderId="4" xfId="0" applyNumberFormat="1" applyFont="1" applyFill="1" applyBorder="1" applyAlignment="1">
      <alignment horizontal="right"/>
    </xf>
    <xf numFmtId="37" fontId="13" fillId="0" borderId="0" xfId="0" applyNumberFormat="1" applyFont="1"/>
    <xf numFmtId="9" fontId="3" fillId="0" borderId="0" xfId="2" applyNumberFormat="1"/>
    <xf numFmtId="0" fontId="0" fillId="0" borderId="5" xfId="0" applyBorder="1"/>
    <xf numFmtId="0" fontId="0" fillId="0" borderId="6" xfId="0" applyBorder="1"/>
    <xf numFmtId="37" fontId="0" fillId="0" borderId="6" xfId="0" applyNumberFormat="1" applyBorder="1"/>
    <xf numFmtId="37" fontId="0" fillId="0" borderId="7" xfId="0" applyNumberFormat="1" applyBorder="1"/>
    <xf numFmtId="37" fontId="0" fillId="0" borderId="0" xfId="0" quotePrefix="1" applyNumberFormat="1" applyAlignment="1">
      <alignment horizontal="right"/>
    </xf>
    <xf numFmtId="0" fontId="2" fillId="7" borderId="0" xfId="0" applyFont="1" applyFill="1"/>
    <xf numFmtId="0" fontId="0" fillId="7" borderId="0" xfId="0" applyFill="1"/>
    <xf numFmtId="3" fontId="0" fillId="0" borderId="0" xfId="0" applyNumberFormat="1"/>
    <xf numFmtId="10" fontId="0" fillId="0" borderId="0" xfId="0" applyNumberFormat="1" applyAlignment="1">
      <alignment horizontal="right"/>
    </xf>
    <xf numFmtId="10" fontId="0" fillId="5" borderId="4" xfId="0" applyNumberForma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" fontId="0" fillId="5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5" borderId="4" xfId="0" applyNumberFormat="1" applyFill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3" xfId="0" applyNumberFormat="1" applyBorder="1"/>
    <xf numFmtId="37" fontId="0" fillId="0" borderId="12" xfId="0" applyNumberFormat="1" applyBorder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0" fontId="20" fillId="0" borderId="0" xfId="3"/>
  </cellXfs>
  <cellStyles count="4">
    <cellStyle name="Hyperlink" xfId="3" builtinId="8" customBuiltin="1"/>
    <cellStyle name="Normal" xfId="0" builtinId="0"/>
    <cellStyle name="Normal 2" xfId="2" xr:uid="{2AE5B04C-55B3-493B-BF18-A8667828AB9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wallstreetprep.com/self-study-programs/buy-side-financial-modeling/?wspoc=rliqui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TargetMode="External"/><Relationship Id="rId299" Type="http://schemas.openxmlformats.org/officeDocument/2006/relationships/hyperlink" Target="fdsup://factset/Doc%20Viewer%20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TargetMode="External"/><Relationship Id="rId21" Type="http://schemas.openxmlformats.org/officeDocument/2006/relationships/hyperlink" Target="fdsup://factset/Doc%20Viewer%20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TargetMode="External"/><Relationship Id="rId63" Type="http://schemas.openxmlformats.org/officeDocument/2006/relationships/hyperlink" Target="fdsup://factset/Doc%20Viewer%20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TargetMode="External"/><Relationship Id="rId159" Type="http://schemas.openxmlformats.org/officeDocument/2006/relationships/hyperlink" Target="fdsup://factset/Doc%20Viewer%20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TargetMode="External"/><Relationship Id="rId324" Type="http://schemas.openxmlformats.org/officeDocument/2006/relationships/hyperlink" Target="fdsup://factset/Doc%20Viewer%20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TargetMode="External"/><Relationship Id="rId366" Type="http://schemas.openxmlformats.org/officeDocument/2006/relationships/hyperlink" Target="fdsup://factset/Doc%20Viewer%20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TargetMode="External"/><Relationship Id="rId170" Type="http://schemas.openxmlformats.org/officeDocument/2006/relationships/hyperlink" Target="fdsup://factset/Doc%20Viewer%20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TargetMode="External"/><Relationship Id="rId226" Type="http://schemas.openxmlformats.org/officeDocument/2006/relationships/hyperlink" Target="fdsup://factset/Doc%20Viewer%20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TargetMode="External"/><Relationship Id="rId268" Type="http://schemas.openxmlformats.org/officeDocument/2006/relationships/hyperlink" Target="fdsup://factset/Doc%20Viewer%20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TargetMode="External"/><Relationship Id="rId32" Type="http://schemas.openxmlformats.org/officeDocument/2006/relationships/hyperlink" Target="fdsup://factset/Doc%20Viewer%20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TargetMode="External"/><Relationship Id="rId74" Type="http://schemas.openxmlformats.org/officeDocument/2006/relationships/hyperlink" Target="fdsup://factset/Doc%20Viewer%20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TargetMode="External"/><Relationship Id="rId128" Type="http://schemas.openxmlformats.org/officeDocument/2006/relationships/hyperlink" Target="fdsup://factset/Doc%20Viewer%20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TargetMode="External"/><Relationship Id="rId335" Type="http://schemas.openxmlformats.org/officeDocument/2006/relationships/hyperlink" Target="fdsup://factset/Doc%20Viewer%20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TargetMode="External"/><Relationship Id="rId5" Type="http://schemas.openxmlformats.org/officeDocument/2006/relationships/hyperlink" Target="fdsup://factset/Doc%20Viewer%20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TargetMode="External"/><Relationship Id="rId181" Type="http://schemas.openxmlformats.org/officeDocument/2006/relationships/hyperlink" Target="fdsup://factset/Doc%20Viewer%20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TargetMode="External"/><Relationship Id="rId237" Type="http://schemas.openxmlformats.org/officeDocument/2006/relationships/hyperlink" Target="fdsup://factset/Doc%20Viewer%20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TargetMode="External"/><Relationship Id="rId279" Type="http://schemas.openxmlformats.org/officeDocument/2006/relationships/hyperlink" Target="fdsup://factset/Doc%20Viewer%20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TargetMode="External"/><Relationship Id="rId43" Type="http://schemas.openxmlformats.org/officeDocument/2006/relationships/hyperlink" Target="fdsup://factset/Doc%20Viewer%20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TargetMode="External"/><Relationship Id="rId139" Type="http://schemas.openxmlformats.org/officeDocument/2006/relationships/hyperlink" Target="fdsup://factset/Doc%20Viewer%20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TargetMode="External"/><Relationship Id="rId290" Type="http://schemas.openxmlformats.org/officeDocument/2006/relationships/hyperlink" Target="fdsup://factset/Doc%20Viewer%20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TargetMode="External"/><Relationship Id="rId304" Type="http://schemas.openxmlformats.org/officeDocument/2006/relationships/hyperlink" Target="fdsup://factset/Doc%20Viewer%20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TargetMode="External"/><Relationship Id="rId346" Type="http://schemas.openxmlformats.org/officeDocument/2006/relationships/hyperlink" Target="fdsup://factset/Doc%20Viewer%20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TargetMode="External"/><Relationship Id="rId85" Type="http://schemas.openxmlformats.org/officeDocument/2006/relationships/hyperlink" Target="fdsup://factset/Doc%20Viewer%20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TargetMode="External"/><Relationship Id="rId150" Type="http://schemas.openxmlformats.org/officeDocument/2006/relationships/hyperlink" Target="fdsup://factset/Doc%20Viewer%20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TargetMode="External"/><Relationship Id="rId192" Type="http://schemas.openxmlformats.org/officeDocument/2006/relationships/hyperlink" Target="fdsup://factset/Doc%20Viewer%20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TargetMode="External"/><Relationship Id="rId206" Type="http://schemas.openxmlformats.org/officeDocument/2006/relationships/hyperlink" Target="fdsup://factset/Doc%20Viewer%20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TargetMode="External"/><Relationship Id="rId248" Type="http://schemas.openxmlformats.org/officeDocument/2006/relationships/hyperlink" Target="fdsup://factset/Doc%20Viewer%20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TargetMode="External"/><Relationship Id="rId12" Type="http://schemas.openxmlformats.org/officeDocument/2006/relationships/hyperlink" Target="fdsup://factset/Doc%20Viewer%20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TargetMode="External"/><Relationship Id="rId108" Type="http://schemas.openxmlformats.org/officeDocument/2006/relationships/hyperlink" Target="fdsup://factset/Doc%20Viewer%20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TargetMode="External"/><Relationship Id="rId315" Type="http://schemas.openxmlformats.org/officeDocument/2006/relationships/hyperlink" Target="fdsup://factset/Doc%20Viewer%20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TargetMode="External"/><Relationship Id="rId357" Type="http://schemas.openxmlformats.org/officeDocument/2006/relationships/hyperlink" Target="fdsup://factset/Doc%20Viewer%20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TargetMode="External"/><Relationship Id="rId54" Type="http://schemas.openxmlformats.org/officeDocument/2006/relationships/hyperlink" Target="fdsup://factset/Doc%20Viewer%20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TargetMode="External"/><Relationship Id="rId96" Type="http://schemas.openxmlformats.org/officeDocument/2006/relationships/hyperlink" Target="fdsup://factset/Doc%20Viewer%20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TargetMode="External"/><Relationship Id="rId161" Type="http://schemas.openxmlformats.org/officeDocument/2006/relationships/hyperlink" Target="fdsup://factset/Doc%20Viewer%20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TargetMode="External"/><Relationship Id="rId217" Type="http://schemas.openxmlformats.org/officeDocument/2006/relationships/hyperlink" Target="fdsup://factset/Doc%20Viewer%20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TargetMode="External"/><Relationship Id="rId259" Type="http://schemas.openxmlformats.org/officeDocument/2006/relationships/hyperlink" Target="fdsup://factset/Doc%20Viewer%20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TargetMode="External"/><Relationship Id="rId23" Type="http://schemas.openxmlformats.org/officeDocument/2006/relationships/hyperlink" Target="fdsup://factset/Doc%20Viewer%20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TargetMode="External"/><Relationship Id="rId119" Type="http://schemas.openxmlformats.org/officeDocument/2006/relationships/hyperlink" Target="fdsup://factset/Doc%20Viewer%20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TargetMode="External"/><Relationship Id="rId270" Type="http://schemas.openxmlformats.org/officeDocument/2006/relationships/hyperlink" Target="fdsup://factset/Doc%20Viewer%20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TargetMode="External"/><Relationship Id="rId326" Type="http://schemas.openxmlformats.org/officeDocument/2006/relationships/hyperlink" Target="fdsup://factset/Doc%20Viewer%20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TargetMode="External"/><Relationship Id="rId65" Type="http://schemas.openxmlformats.org/officeDocument/2006/relationships/hyperlink" Target="fdsup://factset/Doc%20Viewer%20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TargetMode="External"/><Relationship Id="rId130" Type="http://schemas.openxmlformats.org/officeDocument/2006/relationships/hyperlink" Target="fdsup://factset/Doc%20Viewer%20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TargetMode="External"/><Relationship Id="rId368" Type="http://schemas.openxmlformats.org/officeDocument/2006/relationships/hyperlink" Target="fdsup://factset/Doc%20Viewer%20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TargetMode="External"/><Relationship Id="rId172" Type="http://schemas.openxmlformats.org/officeDocument/2006/relationships/hyperlink" Target="fdsup://factset/Doc%20Viewer%20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TargetMode="External"/><Relationship Id="rId228" Type="http://schemas.openxmlformats.org/officeDocument/2006/relationships/hyperlink" Target="fdsup://factset/Doc%20Viewer%20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TargetMode="External"/><Relationship Id="rId281" Type="http://schemas.openxmlformats.org/officeDocument/2006/relationships/hyperlink" Target="fdsup://factset/Doc%20Viewer%20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TargetMode="External"/><Relationship Id="rId337" Type="http://schemas.openxmlformats.org/officeDocument/2006/relationships/hyperlink" Target="fdsup://factset/Doc%20Viewer%20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TargetMode="External"/><Relationship Id="rId34" Type="http://schemas.openxmlformats.org/officeDocument/2006/relationships/hyperlink" Target="fdsup://factset/Doc%20Viewer%20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TargetMode="External"/><Relationship Id="rId76" Type="http://schemas.openxmlformats.org/officeDocument/2006/relationships/hyperlink" Target="fdsup://factset/Doc%20Viewer%20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TargetMode="External"/><Relationship Id="rId141" Type="http://schemas.openxmlformats.org/officeDocument/2006/relationships/hyperlink" Target="fdsup://factset/Doc%20Viewer%20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TargetMode="External"/><Relationship Id="rId7" Type="http://schemas.openxmlformats.org/officeDocument/2006/relationships/hyperlink" Target="fdsup://factset/Doc%20Viewer%20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TargetMode="External"/><Relationship Id="rId183" Type="http://schemas.openxmlformats.org/officeDocument/2006/relationships/hyperlink" Target="fdsup://factset/Doc%20Viewer%20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TargetMode="External"/><Relationship Id="rId239" Type="http://schemas.openxmlformats.org/officeDocument/2006/relationships/hyperlink" Target="fdsup://factset/Doc%20Viewer%20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TargetMode="External"/><Relationship Id="rId250" Type="http://schemas.openxmlformats.org/officeDocument/2006/relationships/hyperlink" Target="fdsup://factset/Doc%20Viewer%20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TargetMode="External"/><Relationship Id="rId292" Type="http://schemas.openxmlformats.org/officeDocument/2006/relationships/hyperlink" Target="fdsup://factset/Doc%20Viewer%20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TargetMode="External"/><Relationship Id="rId306" Type="http://schemas.openxmlformats.org/officeDocument/2006/relationships/hyperlink" Target="fdsup://factset/Doc%20Viewer%20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TargetMode="External"/><Relationship Id="rId45" Type="http://schemas.openxmlformats.org/officeDocument/2006/relationships/hyperlink" Target="fdsup://factset/Doc%20Viewer%20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TargetMode="External"/><Relationship Id="rId87" Type="http://schemas.openxmlformats.org/officeDocument/2006/relationships/hyperlink" Target="fdsup://factset/Doc%20Viewer%20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TargetMode="External"/><Relationship Id="rId110" Type="http://schemas.openxmlformats.org/officeDocument/2006/relationships/hyperlink" Target="fdsup://factset/Doc%20Viewer%20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TargetMode="External"/><Relationship Id="rId348" Type="http://schemas.openxmlformats.org/officeDocument/2006/relationships/hyperlink" Target="fdsup://factset/Doc%20Viewer%20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TargetMode="External"/><Relationship Id="rId152" Type="http://schemas.openxmlformats.org/officeDocument/2006/relationships/hyperlink" Target="fdsup://factset/Doc%20Viewer%20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TargetMode="External"/><Relationship Id="rId194" Type="http://schemas.openxmlformats.org/officeDocument/2006/relationships/hyperlink" Target="fdsup://factset/Doc%20Viewer%20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TargetMode="External"/><Relationship Id="rId208" Type="http://schemas.openxmlformats.org/officeDocument/2006/relationships/hyperlink" Target="fdsup://factset/Doc%20Viewer%20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TargetMode="External"/><Relationship Id="rId261" Type="http://schemas.openxmlformats.org/officeDocument/2006/relationships/hyperlink" Target="fdsup://factset/Doc%20Viewer%20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TargetMode="External"/><Relationship Id="rId14" Type="http://schemas.openxmlformats.org/officeDocument/2006/relationships/hyperlink" Target="fdsup://factset/Doc%20Viewer%20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TargetMode="External"/><Relationship Id="rId56" Type="http://schemas.openxmlformats.org/officeDocument/2006/relationships/hyperlink" Target="fdsup://factset/Doc%20Viewer%20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TargetMode="External"/><Relationship Id="rId317" Type="http://schemas.openxmlformats.org/officeDocument/2006/relationships/hyperlink" Target="fdsup://factset/Doc%20Viewer%20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TargetMode="External"/><Relationship Id="rId359" Type="http://schemas.openxmlformats.org/officeDocument/2006/relationships/hyperlink" Target="fdsup://factset/Doc%20Viewer%20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TargetMode="External"/><Relationship Id="rId98" Type="http://schemas.openxmlformats.org/officeDocument/2006/relationships/hyperlink" Target="fdsup://factset/Doc%20Viewer%20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TargetMode="External"/><Relationship Id="rId121" Type="http://schemas.openxmlformats.org/officeDocument/2006/relationships/hyperlink" Target="fdsup://factset/Doc%20Viewer%20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TargetMode="External"/><Relationship Id="rId163" Type="http://schemas.openxmlformats.org/officeDocument/2006/relationships/hyperlink" Target="fdsup://factset/Doc%20Viewer%20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TargetMode="External"/><Relationship Id="rId219" Type="http://schemas.openxmlformats.org/officeDocument/2006/relationships/hyperlink" Target="fdsup://factset/Doc%20Viewer%20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TargetMode="External"/><Relationship Id="rId230" Type="http://schemas.openxmlformats.org/officeDocument/2006/relationships/hyperlink" Target="fdsup://factset/Doc%20Viewer%20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TargetMode="External"/><Relationship Id="rId25" Type="http://schemas.openxmlformats.org/officeDocument/2006/relationships/hyperlink" Target="fdsup://factset/Doc%20Viewer%20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TargetMode="External"/><Relationship Id="rId67" Type="http://schemas.openxmlformats.org/officeDocument/2006/relationships/hyperlink" Target="fdsup://factset/Doc%20Viewer%20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TargetMode="External"/><Relationship Id="rId272" Type="http://schemas.openxmlformats.org/officeDocument/2006/relationships/hyperlink" Target="fdsup://factset/Doc%20Viewer%20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TargetMode="External"/><Relationship Id="rId328" Type="http://schemas.openxmlformats.org/officeDocument/2006/relationships/hyperlink" Target="fdsup://factset/Doc%20Viewer%20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TargetMode="External"/><Relationship Id="rId132" Type="http://schemas.openxmlformats.org/officeDocument/2006/relationships/hyperlink" Target="fdsup://factset/Doc%20Viewer%20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TargetMode="External"/><Relationship Id="rId174" Type="http://schemas.openxmlformats.org/officeDocument/2006/relationships/hyperlink" Target="fdsup://factset/Doc%20Viewer%20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TargetMode="External"/><Relationship Id="rId241" Type="http://schemas.openxmlformats.org/officeDocument/2006/relationships/hyperlink" Target="fdsup://factset/Doc%20Viewer%20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TargetMode="External"/><Relationship Id="rId15" Type="http://schemas.openxmlformats.org/officeDocument/2006/relationships/hyperlink" Target="fdsup://factset/Doc%20Viewer%20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TargetMode="External"/><Relationship Id="rId36" Type="http://schemas.openxmlformats.org/officeDocument/2006/relationships/hyperlink" Target="fdsup://factset/Doc%20Viewer%20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TargetMode="External"/><Relationship Id="rId57" Type="http://schemas.openxmlformats.org/officeDocument/2006/relationships/hyperlink" Target="fdsup://factset/Doc%20Viewer%20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TargetMode="External"/><Relationship Id="rId262" Type="http://schemas.openxmlformats.org/officeDocument/2006/relationships/hyperlink" Target="fdsup://factset/Doc%20Viewer%20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TargetMode="External"/><Relationship Id="rId283" Type="http://schemas.openxmlformats.org/officeDocument/2006/relationships/hyperlink" Target="fdsup://factset/Doc%20Viewer%20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TargetMode="External"/><Relationship Id="rId318" Type="http://schemas.openxmlformats.org/officeDocument/2006/relationships/hyperlink" Target="fdsup://factset/Doc%20Viewer%20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TargetMode="External"/><Relationship Id="rId339" Type="http://schemas.openxmlformats.org/officeDocument/2006/relationships/hyperlink" Target="fdsup://factset/Doc%20Viewer%20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TargetMode="External"/><Relationship Id="rId78" Type="http://schemas.openxmlformats.org/officeDocument/2006/relationships/hyperlink" Target="fdsup://factset/Doc%20Viewer%20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TargetMode="External"/><Relationship Id="rId99" Type="http://schemas.openxmlformats.org/officeDocument/2006/relationships/hyperlink" Target="fdsup://factset/Doc%20Viewer%20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TargetMode="External"/><Relationship Id="rId101" Type="http://schemas.openxmlformats.org/officeDocument/2006/relationships/hyperlink" Target="fdsup://factset/Doc%20Viewer%20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TargetMode="External"/><Relationship Id="rId122" Type="http://schemas.openxmlformats.org/officeDocument/2006/relationships/hyperlink" Target="fdsup://factset/Doc%20Viewer%20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TargetMode="External"/><Relationship Id="rId143" Type="http://schemas.openxmlformats.org/officeDocument/2006/relationships/hyperlink" Target="fdsup://factset/Doc%20Viewer%20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TargetMode="External"/><Relationship Id="rId164" Type="http://schemas.openxmlformats.org/officeDocument/2006/relationships/hyperlink" Target="fdsup://factset/Doc%20Viewer%20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TargetMode="External"/><Relationship Id="rId185" Type="http://schemas.openxmlformats.org/officeDocument/2006/relationships/hyperlink" Target="fdsup://factset/Doc%20Viewer%20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TargetMode="External"/><Relationship Id="rId350" Type="http://schemas.openxmlformats.org/officeDocument/2006/relationships/hyperlink" Target="fdsup://factset/Doc%20Viewer%20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TargetMode="External"/><Relationship Id="rId9" Type="http://schemas.openxmlformats.org/officeDocument/2006/relationships/hyperlink" Target="fdsup://factset/Doc%20Viewer%20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TargetMode="External"/><Relationship Id="rId210" Type="http://schemas.openxmlformats.org/officeDocument/2006/relationships/hyperlink" Target="fdsup://factset/Doc%20Viewer%20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TargetMode="External"/><Relationship Id="rId26" Type="http://schemas.openxmlformats.org/officeDocument/2006/relationships/hyperlink" Target="fdsup://factset/Doc%20Viewer%20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TargetMode="External"/><Relationship Id="rId231" Type="http://schemas.openxmlformats.org/officeDocument/2006/relationships/hyperlink" Target="fdsup://factset/Doc%20Viewer%20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TargetMode="External"/><Relationship Id="rId252" Type="http://schemas.openxmlformats.org/officeDocument/2006/relationships/hyperlink" Target="fdsup://factset/Doc%20Viewer%20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TargetMode="External"/><Relationship Id="rId273" Type="http://schemas.openxmlformats.org/officeDocument/2006/relationships/hyperlink" Target="fdsup://factset/Doc%20Viewer%20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TargetMode="External"/><Relationship Id="rId294" Type="http://schemas.openxmlformats.org/officeDocument/2006/relationships/hyperlink" Target="fdsup://factset/Doc%20Viewer%20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TargetMode="External"/><Relationship Id="rId308" Type="http://schemas.openxmlformats.org/officeDocument/2006/relationships/hyperlink" Target="fdsup://factset/Doc%20Viewer%20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TargetMode="External"/><Relationship Id="rId329" Type="http://schemas.openxmlformats.org/officeDocument/2006/relationships/hyperlink" Target="fdsup://factset/Doc%20Viewer%20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TargetMode="External"/><Relationship Id="rId47" Type="http://schemas.openxmlformats.org/officeDocument/2006/relationships/hyperlink" Target="fdsup://factset/Doc%20Viewer%20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TargetMode="External"/><Relationship Id="rId68" Type="http://schemas.openxmlformats.org/officeDocument/2006/relationships/hyperlink" Target="fdsup://factset/Doc%20Viewer%20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TargetMode="External"/><Relationship Id="rId89" Type="http://schemas.openxmlformats.org/officeDocument/2006/relationships/hyperlink" Target="fdsup://factset/Doc%20Viewer%20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TargetMode="External"/><Relationship Id="rId112" Type="http://schemas.openxmlformats.org/officeDocument/2006/relationships/hyperlink" Target="fdsup://factset/Doc%20Viewer%20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TargetMode="External"/><Relationship Id="rId133" Type="http://schemas.openxmlformats.org/officeDocument/2006/relationships/hyperlink" Target="fdsup://factset/Doc%20Viewer%20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TargetMode="External"/><Relationship Id="rId154" Type="http://schemas.openxmlformats.org/officeDocument/2006/relationships/hyperlink" Target="fdsup://factset/Doc%20Viewer%20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TargetMode="External"/><Relationship Id="rId175" Type="http://schemas.openxmlformats.org/officeDocument/2006/relationships/hyperlink" Target="fdsup://factset/Doc%20Viewer%20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TargetMode="External"/><Relationship Id="rId340" Type="http://schemas.openxmlformats.org/officeDocument/2006/relationships/hyperlink" Target="fdsup://factset/Doc%20Viewer%20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TargetMode="External"/><Relationship Id="rId361" Type="http://schemas.openxmlformats.org/officeDocument/2006/relationships/hyperlink" Target="fdsup://factset/Doc%20Viewer%20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TargetMode="External"/><Relationship Id="rId196" Type="http://schemas.openxmlformats.org/officeDocument/2006/relationships/hyperlink" Target="fdsup://factset/Doc%20Viewer%20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TargetMode="External"/><Relationship Id="rId200" Type="http://schemas.openxmlformats.org/officeDocument/2006/relationships/hyperlink" Target="fdsup://factset/Doc%20Viewer%20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TargetMode="External"/><Relationship Id="rId16" Type="http://schemas.openxmlformats.org/officeDocument/2006/relationships/hyperlink" Target="fdsup://factset/Doc%20Viewer%20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TargetMode="External"/><Relationship Id="rId221" Type="http://schemas.openxmlformats.org/officeDocument/2006/relationships/hyperlink" Target="fdsup://factset/Doc%20Viewer%20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TargetMode="External"/><Relationship Id="rId242" Type="http://schemas.openxmlformats.org/officeDocument/2006/relationships/hyperlink" Target="fdsup://factset/Doc%20Viewer%20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TargetMode="External"/><Relationship Id="rId263" Type="http://schemas.openxmlformats.org/officeDocument/2006/relationships/hyperlink" Target="fdsup://factset/Doc%20Viewer%20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TargetMode="External"/><Relationship Id="rId284" Type="http://schemas.openxmlformats.org/officeDocument/2006/relationships/hyperlink" Target="fdsup://factset/Doc%20Viewer%20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TargetMode="External"/><Relationship Id="rId319" Type="http://schemas.openxmlformats.org/officeDocument/2006/relationships/hyperlink" Target="fdsup://factset/Doc%20Viewer%20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TargetMode="External"/><Relationship Id="rId37" Type="http://schemas.openxmlformats.org/officeDocument/2006/relationships/hyperlink" Target="fdsup://factset/Doc%20Viewer%20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TargetMode="External"/><Relationship Id="rId58" Type="http://schemas.openxmlformats.org/officeDocument/2006/relationships/hyperlink" Target="fdsup://factset/Doc%20Viewer%20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TargetMode="External"/><Relationship Id="rId79" Type="http://schemas.openxmlformats.org/officeDocument/2006/relationships/hyperlink" Target="fdsup://factset/Doc%20Viewer%20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TargetMode="External"/><Relationship Id="rId102" Type="http://schemas.openxmlformats.org/officeDocument/2006/relationships/hyperlink" Target="fdsup://factset/Doc%20Viewer%20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TargetMode="External"/><Relationship Id="rId123" Type="http://schemas.openxmlformats.org/officeDocument/2006/relationships/hyperlink" Target="fdsup://factset/Doc%20Viewer%20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TargetMode="External"/><Relationship Id="rId144" Type="http://schemas.openxmlformats.org/officeDocument/2006/relationships/hyperlink" Target="fdsup://factset/Doc%20Viewer%20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TargetMode="External"/><Relationship Id="rId330" Type="http://schemas.openxmlformats.org/officeDocument/2006/relationships/hyperlink" Target="fdsup://factset/Doc%20Viewer%20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TargetMode="External"/><Relationship Id="rId90" Type="http://schemas.openxmlformats.org/officeDocument/2006/relationships/hyperlink" Target="fdsup://factset/Doc%20Viewer%20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TargetMode="External"/><Relationship Id="rId165" Type="http://schemas.openxmlformats.org/officeDocument/2006/relationships/hyperlink" Target="fdsup://factset/Doc%20Viewer%20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TargetMode="External"/><Relationship Id="rId186" Type="http://schemas.openxmlformats.org/officeDocument/2006/relationships/hyperlink" Target="fdsup://factset/Doc%20Viewer%20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TargetMode="External"/><Relationship Id="rId351" Type="http://schemas.openxmlformats.org/officeDocument/2006/relationships/hyperlink" Target="fdsup://factset/Doc%20Viewer%20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TargetMode="External"/><Relationship Id="rId211" Type="http://schemas.openxmlformats.org/officeDocument/2006/relationships/hyperlink" Target="fdsup://factset/Doc%20Viewer%20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TargetMode="External"/><Relationship Id="rId232" Type="http://schemas.openxmlformats.org/officeDocument/2006/relationships/hyperlink" Target="fdsup://factset/Doc%20Viewer%20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TargetMode="External"/><Relationship Id="rId253" Type="http://schemas.openxmlformats.org/officeDocument/2006/relationships/hyperlink" Target="fdsup://factset/Doc%20Viewer%20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TargetMode="External"/><Relationship Id="rId274" Type="http://schemas.openxmlformats.org/officeDocument/2006/relationships/hyperlink" Target="fdsup://factset/Doc%20Viewer%20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TargetMode="External"/><Relationship Id="rId295" Type="http://schemas.openxmlformats.org/officeDocument/2006/relationships/hyperlink" Target="fdsup://factset/Doc%20Viewer%20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TargetMode="External"/><Relationship Id="rId309" Type="http://schemas.openxmlformats.org/officeDocument/2006/relationships/hyperlink" Target="fdsup://factset/Doc%20Viewer%20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TargetMode="External"/><Relationship Id="rId27" Type="http://schemas.openxmlformats.org/officeDocument/2006/relationships/hyperlink" Target="fdsup://factset/Doc%20Viewer%20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TargetMode="External"/><Relationship Id="rId48" Type="http://schemas.openxmlformats.org/officeDocument/2006/relationships/hyperlink" Target="fdsup://factset/Doc%20Viewer%20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TargetMode="External"/><Relationship Id="rId69" Type="http://schemas.openxmlformats.org/officeDocument/2006/relationships/hyperlink" Target="fdsup://factset/Doc%20Viewer%20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TargetMode="External"/><Relationship Id="rId113" Type="http://schemas.openxmlformats.org/officeDocument/2006/relationships/hyperlink" Target="fdsup://factset/Doc%20Viewer%20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TargetMode="External"/><Relationship Id="rId134" Type="http://schemas.openxmlformats.org/officeDocument/2006/relationships/hyperlink" Target="fdsup://factset/Doc%20Viewer%20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TargetMode="External"/><Relationship Id="rId320" Type="http://schemas.openxmlformats.org/officeDocument/2006/relationships/hyperlink" Target="fdsup://factset/Doc%20Viewer%20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TargetMode="External"/><Relationship Id="rId80" Type="http://schemas.openxmlformats.org/officeDocument/2006/relationships/hyperlink" Target="fdsup://factset/Doc%20Viewer%20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TargetMode="External"/><Relationship Id="rId155" Type="http://schemas.openxmlformats.org/officeDocument/2006/relationships/hyperlink" Target="fdsup://factset/Doc%20Viewer%20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TargetMode="External"/><Relationship Id="rId176" Type="http://schemas.openxmlformats.org/officeDocument/2006/relationships/hyperlink" Target="fdsup://factset/Doc%20Viewer%20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TargetMode="External"/><Relationship Id="rId197" Type="http://schemas.openxmlformats.org/officeDocument/2006/relationships/hyperlink" Target="fdsup://factset/Doc%20Viewer%20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TargetMode="External"/><Relationship Id="rId341" Type="http://schemas.openxmlformats.org/officeDocument/2006/relationships/hyperlink" Target="fdsup://factset/Doc%20Viewer%20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TargetMode="External"/><Relationship Id="rId362" Type="http://schemas.openxmlformats.org/officeDocument/2006/relationships/hyperlink" Target="fdsup://factset/Doc%20Viewer%20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TargetMode="External"/><Relationship Id="rId201" Type="http://schemas.openxmlformats.org/officeDocument/2006/relationships/hyperlink" Target="fdsup://factset/Doc%20Viewer%20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TargetMode="External"/><Relationship Id="rId222" Type="http://schemas.openxmlformats.org/officeDocument/2006/relationships/hyperlink" Target="fdsup://factset/Doc%20Viewer%20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TargetMode="External"/><Relationship Id="rId243" Type="http://schemas.openxmlformats.org/officeDocument/2006/relationships/hyperlink" Target="fdsup://factset/Doc%20Viewer%20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TargetMode="External"/><Relationship Id="rId264" Type="http://schemas.openxmlformats.org/officeDocument/2006/relationships/hyperlink" Target="fdsup://factset/Doc%20Viewer%20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TargetMode="External"/><Relationship Id="rId285" Type="http://schemas.openxmlformats.org/officeDocument/2006/relationships/hyperlink" Target="fdsup://factset/Doc%20Viewer%20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TargetMode="External"/><Relationship Id="rId17" Type="http://schemas.openxmlformats.org/officeDocument/2006/relationships/hyperlink" Target="fdsup://factset/Doc%20Viewer%20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TargetMode="External"/><Relationship Id="rId38" Type="http://schemas.openxmlformats.org/officeDocument/2006/relationships/hyperlink" Target="fdsup://factset/Doc%20Viewer%20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TargetMode="External"/><Relationship Id="rId59" Type="http://schemas.openxmlformats.org/officeDocument/2006/relationships/hyperlink" Target="fdsup://factset/Doc%20Viewer%20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TargetMode="External"/><Relationship Id="rId103" Type="http://schemas.openxmlformats.org/officeDocument/2006/relationships/hyperlink" Target="fdsup://factset/Doc%20Viewer%20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TargetMode="External"/><Relationship Id="rId124" Type="http://schemas.openxmlformats.org/officeDocument/2006/relationships/hyperlink" Target="fdsup://factset/Doc%20Viewer%20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TargetMode="External"/><Relationship Id="rId310" Type="http://schemas.openxmlformats.org/officeDocument/2006/relationships/hyperlink" Target="fdsup://factset/Doc%20Viewer%20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TargetMode="External"/><Relationship Id="rId70" Type="http://schemas.openxmlformats.org/officeDocument/2006/relationships/hyperlink" Target="fdsup://factset/Doc%20Viewer%20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TargetMode="External"/><Relationship Id="rId91" Type="http://schemas.openxmlformats.org/officeDocument/2006/relationships/hyperlink" Target="fdsup://factset/Doc%20Viewer%20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TargetMode="External"/><Relationship Id="rId145" Type="http://schemas.openxmlformats.org/officeDocument/2006/relationships/hyperlink" Target="fdsup://factset/Doc%20Viewer%20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TargetMode="External"/><Relationship Id="rId166" Type="http://schemas.openxmlformats.org/officeDocument/2006/relationships/hyperlink" Target="fdsup://factset/Doc%20Viewer%20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TargetMode="External"/><Relationship Id="rId187" Type="http://schemas.openxmlformats.org/officeDocument/2006/relationships/hyperlink" Target="fdsup://factset/Doc%20Viewer%20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TargetMode="External"/><Relationship Id="rId331" Type="http://schemas.openxmlformats.org/officeDocument/2006/relationships/hyperlink" Target="fdsup://factset/Doc%20Viewer%20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TargetMode="External"/><Relationship Id="rId352" Type="http://schemas.openxmlformats.org/officeDocument/2006/relationships/hyperlink" Target="fdsup://factset/Doc%20Viewer%20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TargetMode="External"/><Relationship Id="rId1" Type="http://schemas.openxmlformats.org/officeDocument/2006/relationships/hyperlink" Target="fdsup://factset/Doc%20Viewer%20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TargetMode="External"/><Relationship Id="rId212" Type="http://schemas.openxmlformats.org/officeDocument/2006/relationships/hyperlink" Target="fdsup://factset/Doc%20Viewer%20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TargetMode="External"/><Relationship Id="rId233" Type="http://schemas.openxmlformats.org/officeDocument/2006/relationships/hyperlink" Target="fdsup://factset/Doc%20Viewer%20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TargetMode="External"/><Relationship Id="rId254" Type="http://schemas.openxmlformats.org/officeDocument/2006/relationships/hyperlink" Target="fdsup://factset/Doc%20Viewer%20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TargetMode="External"/><Relationship Id="rId28" Type="http://schemas.openxmlformats.org/officeDocument/2006/relationships/hyperlink" Target="fdsup://factset/Doc%20Viewer%20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TargetMode="External"/><Relationship Id="rId49" Type="http://schemas.openxmlformats.org/officeDocument/2006/relationships/hyperlink" Target="fdsup://factset/Doc%20Viewer%20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TargetMode="External"/><Relationship Id="rId114" Type="http://schemas.openxmlformats.org/officeDocument/2006/relationships/hyperlink" Target="fdsup://factset/Doc%20Viewer%20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TargetMode="External"/><Relationship Id="rId275" Type="http://schemas.openxmlformats.org/officeDocument/2006/relationships/hyperlink" Target="fdsup://factset/Doc%20Viewer%20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TargetMode="External"/><Relationship Id="rId296" Type="http://schemas.openxmlformats.org/officeDocument/2006/relationships/hyperlink" Target="fdsup://factset/Doc%20Viewer%20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TargetMode="External"/><Relationship Id="rId300" Type="http://schemas.openxmlformats.org/officeDocument/2006/relationships/hyperlink" Target="fdsup://factset/Doc%20Viewer%20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TargetMode="External"/><Relationship Id="rId60" Type="http://schemas.openxmlformats.org/officeDocument/2006/relationships/hyperlink" Target="fdsup://factset/Doc%20Viewer%20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TargetMode="External"/><Relationship Id="rId81" Type="http://schemas.openxmlformats.org/officeDocument/2006/relationships/hyperlink" Target="fdsup://factset/Doc%20Viewer%20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TargetMode="External"/><Relationship Id="rId135" Type="http://schemas.openxmlformats.org/officeDocument/2006/relationships/hyperlink" Target="fdsup://factset/Doc%20Viewer%20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TargetMode="External"/><Relationship Id="rId156" Type="http://schemas.openxmlformats.org/officeDocument/2006/relationships/hyperlink" Target="fdsup://factset/Doc%20Viewer%20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TargetMode="External"/><Relationship Id="rId177" Type="http://schemas.openxmlformats.org/officeDocument/2006/relationships/hyperlink" Target="fdsup://factset/Doc%20Viewer%20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TargetMode="External"/><Relationship Id="rId198" Type="http://schemas.openxmlformats.org/officeDocument/2006/relationships/hyperlink" Target="fdsup://factset/Doc%20Viewer%20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TargetMode="External"/><Relationship Id="rId321" Type="http://schemas.openxmlformats.org/officeDocument/2006/relationships/hyperlink" Target="fdsup://factset/Doc%20Viewer%20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TargetMode="External"/><Relationship Id="rId342" Type="http://schemas.openxmlformats.org/officeDocument/2006/relationships/hyperlink" Target="fdsup://factset/Doc%20Viewer%20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TargetMode="External"/><Relationship Id="rId363" Type="http://schemas.openxmlformats.org/officeDocument/2006/relationships/hyperlink" Target="fdsup://factset/Doc%20Viewer%20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TargetMode="External"/><Relationship Id="rId202" Type="http://schemas.openxmlformats.org/officeDocument/2006/relationships/hyperlink" Target="fdsup://factset/Doc%20Viewer%20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TargetMode="External"/><Relationship Id="rId223" Type="http://schemas.openxmlformats.org/officeDocument/2006/relationships/hyperlink" Target="fdsup://factset/Doc%20Viewer%20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TargetMode="External"/><Relationship Id="rId244" Type="http://schemas.openxmlformats.org/officeDocument/2006/relationships/hyperlink" Target="fdsup://factset/Doc%20Viewer%20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TargetMode="External"/><Relationship Id="rId18" Type="http://schemas.openxmlformats.org/officeDocument/2006/relationships/hyperlink" Target="fdsup://factset/Doc%20Viewer%20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TargetMode="External"/><Relationship Id="rId39" Type="http://schemas.openxmlformats.org/officeDocument/2006/relationships/hyperlink" Target="fdsup://factset/Doc%20Viewer%20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TargetMode="External"/><Relationship Id="rId265" Type="http://schemas.openxmlformats.org/officeDocument/2006/relationships/hyperlink" Target="fdsup://factset/Doc%20Viewer%20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TargetMode="External"/><Relationship Id="rId286" Type="http://schemas.openxmlformats.org/officeDocument/2006/relationships/hyperlink" Target="fdsup://factset/Doc%20Viewer%20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TargetMode="External"/><Relationship Id="rId50" Type="http://schemas.openxmlformats.org/officeDocument/2006/relationships/hyperlink" Target="fdsup://factset/Doc%20Viewer%20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TargetMode="External"/><Relationship Id="rId104" Type="http://schemas.openxmlformats.org/officeDocument/2006/relationships/hyperlink" Target="fdsup://factset/Doc%20Viewer%20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TargetMode="External"/><Relationship Id="rId125" Type="http://schemas.openxmlformats.org/officeDocument/2006/relationships/hyperlink" Target="fdsup://factset/Doc%20Viewer%20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TargetMode="External"/><Relationship Id="rId146" Type="http://schemas.openxmlformats.org/officeDocument/2006/relationships/hyperlink" Target="fdsup://factset/Doc%20Viewer%20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TargetMode="External"/><Relationship Id="rId167" Type="http://schemas.openxmlformats.org/officeDocument/2006/relationships/hyperlink" Target="fdsup://factset/Doc%20Viewer%20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TargetMode="External"/><Relationship Id="rId188" Type="http://schemas.openxmlformats.org/officeDocument/2006/relationships/hyperlink" Target="fdsup://factset/Doc%20Viewer%20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TargetMode="External"/><Relationship Id="rId311" Type="http://schemas.openxmlformats.org/officeDocument/2006/relationships/hyperlink" Target="fdsup://factset/Doc%20Viewer%20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TargetMode="External"/><Relationship Id="rId332" Type="http://schemas.openxmlformats.org/officeDocument/2006/relationships/hyperlink" Target="fdsup://factset/Doc%20Viewer%20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TargetMode="External"/><Relationship Id="rId353" Type="http://schemas.openxmlformats.org/officeDocument/2006/relationships/hyperlink" Target="fdsup://factset/Doc%20Viewer%20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TargetMode="External"/><Relationship Id="rId71" Type="http://schemas.openxmlformats.org/officeDocument/2006/relationships/hyperlink" Target="fdsup://factset/Doc%20Viewer%20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TargetMode="External"/><Relationship Id="rId92" Type="http://schemas.openxmlformats.org/officeDocument/2006/relationships/hyperlink" Target="fdsup://factset/Doc%20Viewer%20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TargetMode="External"/><Relationship Id="rId213" Type="http://schemas.openxmlformats.org/officeDocument/2006/relationships/hyperlink" Target="fdsup://factset/Doc%20Viewer%20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TargetMode="External"/><Relationship Id="rId234" Type="http://schemas.openxmlformats.org/officeDocument/2006/relationships/hyperlink" Target="fdsup://factset/Doc%20Viewer%20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TargetMode="External"/><Relationship Id="rId2" Type="http://schemas.openxmlformats.org/officeDocument/2006/relationships/hyperlink" Target="fdsup://factset/Doc%20Viewer%20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TargetMode="External"/><Relationship Id="rId29" Type="http://schemas.openxmlformats.org/officeDocument/2006/relationships/hyperlink" Target="fdsup://factset/Doc%20Viewer%20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TargetMode="External"/><Relationship Id="rId255" Type="http://schemas.openxmlformats.org/officeDocument/2006/relationships/hyperlink" Target="fdsup://factset/Doc%20Viewer%20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TargetMode="External"/><Relationship Id="rId276" Type="http://schemas.openxmlformats.org/officeDocument/2006/relationships/hyperlink" Target="fdsup://factset/Doc%20Viewer%20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TargetMode="External"/><Relationship Id="rId297" Type="http://schemas.openxmlformats.org/officeDocument/2006/relationships/hyperlink" Target="fdsup://factset/Doc%20Viewer%20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TargetMode="External"/><Relationship Id="rId40" Type="http://schemas.openxmlformats.org/officeDocument/2006/relationships/hyperlink" Target="fdsup://factset/Doc%20Viewer%20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TargetMode="External"/><Relationship Id="rId115" Type="http://schemas.openxmlformats.org/officeDocument/2006/relationships/hyperlink" Target="fdsup://factset/Doc%20Viewer%20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TargetMode="External"/><Relationship Id="rId136" Type="http://schemas.openxmlformats.org/officeDocument/2006/relationships/hyperlink" Target="fdsup://factset/Doc%20Viewer%20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TargetMode="External"/><Relationship Id="rId157" Type="http://schemas.openxmlformats.org/officeDocument/2006/relationships/hyperlink" Target="fdsup://factset/Doc%20Viewer%20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TargetMode="External"/><Relationship Id="rId178" Type="http://schemas.openxmlformats.org/officeDocument/2006/relationships/hyperlink" Target="fdsup://factset/Doc%20Viewer%20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TargetMode="External"/><Relationship Id="rId301" Type="http://schemas.openxmlformats.org/officeDocument/2006/relationships/hyperlink" Target="fdsup://factset/Doc%20Viewer%20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TargetMode="External"/><Relationship Id="rId322" Type="http://schemas.openxmlformats.org/officeDocument/2006/relationships/hyperlink" Target="fdsup://factset/Doc%20Viewer%20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TargetMode="External"/><Relationship Id="rId343" Type="http://schemas.openxmlformats.org/officeDocument/2006/relationships/hyperlink" Target="fdsup://factset/Doc%20Viewer%20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TargetMode="External"/><Relationship Id="rId364" Type="http://schemas.openxmlformats.org/officeDocument/2006/relationships/hyperlink" Target="fdsup://factset/Doc%20Viewer%20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TargetMode="External"/><Relationship Id="rId61" Type="http://schemas.openxmlformats.org/officeDocument/2006/relationships/hyperlink" Target="fdsup://factset/Doc%20Viewer%20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TargetMode="External"/><Relationship Id="rId82" Type="http://schemas.openxmlformats.org/officeDocument/2006/relationships/hyperlink" Target="fdsup://factset/Doc%20Viewer%20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TargetMode="External"/><Relationship Id="rId199" Type="http://schemas.openxmlformats.org/officeDocument/2006/relationships/hyperlink" Target="fdsup://factset/Doc%20Viewer%20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TargetMode="External"/><Relationship Id="rId203" Type="http://schemas.openxmlformats.org/officeDocument/2006/relationships/hyperlink" Target="fdsup://factset/Doc%20Viewer%20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TargetMode="External"/><Relationship Id="rId19" Type="http://schemas.openxmlformats.org/officeDocument/2006/relationships/hyperlink" Target="fdsup://factset/Doc%20Viewer%20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TargetMode="External"/><Relationship Id="rId224" Type="http://schemas.openxmlformats.org/officeDocument/2006/relationships/hyperlink" Target="fdsup://factset/Doc%20Viewer%20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TargetMode="External"/><Relationship Id="rId245" Type="http://schemas.openxmlformats.org/officeDocument/2006/relationships/hyperlink" Target="fdsup://factset/Doc%20Viewer%20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TargetMode="External"/><Relationship Id="rId266" Type="http://schemas.openxmlformats.org/officeDocument/2006/relationships/hyperlink" Target="fdsup://factset/Doc%20Viewer%20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TargetMode="External"/><Relationship Id="rId287" Type="http://schemas.openxmlformats.org/officeDocument/2006/relationships/hyperlink" Target="fdsup://factset/Doc%20Viewer%20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TargetMode="External"/><Relationship Id="rId30" Type="http://schemas.openxmlformats.org/officeDocument/2006/relationships/hyperlink" Target="fdsup://factset/Doc%20Viewer%20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TargetMode="External"/><Relationship Id="rId105" Type="http://schemas.openxmlformats.org/officeDocument/2006/relationships/hyperlink" Target="fdsup://factset/Doc%20Viewer%20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TargetMode="External"/><Relationship Id="rId126" Type="http://schemas.openxmlformats.org/officeDocument/2006/relationships/hyperlink" Target="fdsup://factset/Doc%20Viewer%20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TargetMode="External"/><Relationship Id="rId147" Type="http://schemas.openxmlformats.org/officeDocument/2006/relationships/hyperlink" Target="fdsup://factset/Doc%20Viewer%20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TargetMode="External"/><Relationship Id="rId168" Type="http://schemas.openxmlformats.org/officeDocument/2006/relationships/hyperlink" Target="fdsup://factset/Doc%20Viewer%20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TargetMode="External"/><Relationship Id="rId312" Type="http://schemas.openxmlformats.org/officeDocument/2006/relationships/hyperlink" Target="fdsup://factset/Doc%20Viewer%20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TargetMode="External"/><Relationship Id="rId333" Type="http://schemas.openxmlformats.org/officeDocument/2006/relationships/hyperlink" Target="fdsup://factset/Doc%20Viewer%20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TargetMode="External"/><Relationship Id="rId354" Type="http://schemas.openxmlformats.org/officeDocument/2006/relationships/hyperlink" Target="fdsup://factset/Doc%20Viewer%20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TargetMode="External"/><Relationship Id="rId51" Type="http://schemas.openxmlformats.org/officeDocument/2006/relationships/hyperlink" Target="fdsup://factset/Doc%20Viewer%20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TargetMode="External"/><Relationship Id="rId72" Type="http://schemas.openxmlformats.org/officeDocument/2006/relationships/hyperlink" Target="fdsup://factset/Doc%20Viewer%20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TargetMode="External"/><Relationship Id="rId93" Type="http://schemas.openxmlformats.org/officeDocument/2006/relationships/hyperlink" Target="fdsup://factset/Doc%20Viewer%20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TargetMode="External"/><Relationship Id="rId189" Type="http://schemas.openxmlformats.org/officeDocument/2006/relationships/hyperlink" Target="fdsup://factset/Doc%20Viewer%20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TargetMode="External"/><Relationship Id="rId3" Type="http://schemas.openxmlformats.org/officeDocument/2006/relationships/hyperlink" Target="fdsup://factset/Doc%20Viewer%20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TargetMode="External"/><Relationship Id="rId214" Type="http://schemas.openxmlformats.org/officeDocument/2006/relationships/hyperlink" Target="fdsup://factset/Doc%20Viewer%20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TargetMode="External"/><Relationship Id="rId235" Type="http://schemas.openxmlformats.org/officeDocument/2006/relationships/hyperlink" Target="fdsup://factset/Doc%20Viewer%20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TargetMode="External"/><Relationship Id="rId256" Type="http://schemas.openxmlformats.org/officeDocument/2006/relationships/hyperlink" Target="fdsup://factset/Doc%20Viewer%20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TargetMode="External"/><Relationship Id="rId277" Type="http://schemas.openxmlformats.org/officeDocument/2006/relationships/hyperlink" Target="fdsup://factset/Doc%20Viewer%20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TargetMode="External"/><Relationship Id="rId298" Type="http://schemas.openxmlformats.org/officeDocument/2006/relationships/hyperlink" Target="fdsup://factset/Doc%20Viewer%20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TargetMode="External"/><Relationship Id="rId116" Type="http://schemas.openxmlformats.org/officeDocument/2006/relationships/hyperlink" Target="fdsup://factset/Doc%20Viewer%20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TargetMode="External"/><Relationship Id="rId137" Type="http://schemas.openxmlformats.org/officeDocument/2006/relationships/hyperlink" Target="fdsup://factset/Doc%20Viewer%20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TargetMode="External"/><Relationship Id="rId158" Type="http://schemas.openxmlformats.org/officeDocument/2006/relationships/hyperlink" Target="fdsup://factset/Doc%20Viewer%20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TargetMode="External"/><Relationship Id="rId302" Type="http://schemas.openxmlformats.org/officeDocument/2006/relationships/hyperlink" Target="fdsup://factset/Doc%20Viewer%20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TargetMode="External"/><Relationship Id="rId323" Type="http://schemas.openxmlformats.org/officeDocument/2006/relationships/hyperlink" Target="fdsup://factset/Doc%20Viewer%20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TargetMode="External"/><Relationship Id="rId344" Type="http://schemas.openxmlformats.org/officeDocument/2006/relationships/hyperlink" Target="fdsup://factset/Doc%20Viewer%20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TargetMode="External"/><Relationship Id="rId20" Type="http://schemas.openxmlformats.org/officeDocument/2006/relationships/hyperlink" Target="fdsup://factset/Doc%20Viewer%20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TargetMode="External"/><Relationship Id="rId41" Type="http://schemas.openxmlformats.org/officeDocument/2006/relationships/hyperlink" Target="fdsup://factset/Doc%20Viewer%20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TargetMode="External"/><Relationship Id="rId62" Type="http://schemas.openxmlformats.org/officeDocument/2006/relationships/hyperlink" Target="fdsup://factset/Doc%20Viewer%20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TargetMode="External"/><Relationship Id="rId83" Type="http://schemas.openxmlformats.org/officeDocument/2006/relationships/hyperlink" Target="fdsup://factset/Doc%20Viewer%20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TargetMode="External"/><Relationship Id="rId179" Type="http://schemas.openxmlformats.org/officeDocument/2006/relationships/hyperlink" Target="fdsup://factset/Doc%20Viewer%20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TargetMode="External"/><Relationship Id="rId365" Type="http://schemas.openxmlformats.org/officeDocument/2006/relationships/hyperlink" Target="fdsup://factset/Doc%20Viewer%20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TargetMode="External"/><Relationship Id="rId190" Type="http://schemas.openxmlformats.org/officeDocument/2006/relationships/hyperlink" Target="fdsup://factset/Doc%20Viewer%20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TargetMode="External"/><Relationship Id="rId204" Type="http://schemas.openxmlformats.org/officeDocument/2006/relationships/hyperlink" Target="fdsup://factset/Doc%20Viewer%20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TargetMode="External"/><Relationship Id="rId225" Type="http://schemas.openxmlformats.org/officeDocument/2006/relationships/hyperlink" Target="fdsup://factset/Doc%20Viewer%20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TargetMode="External"/><Relationship Id="rId246" Type="http://schemas.openxmlformats.org/officeDocument/2006/relationships/hyperlink" Target="fdsup://factset/Doc%20Viewer%20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TargetMode="External"/><Relationship Id="rId267" Type="http://schemas.openxmlformats.org/officeDocument/2006/relationships/hyperlink" Target="fdsup://factset/Doc%20Viewer%20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TargetMode="External"/><Relationship Id="rId288" Type="http://schemas.openxmlformats.org/officeDocument/2006/relationships/hyperlink" Target="fdsup://factset/Doc%20Viewer%20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TargetMode="External"/><Relationship Id="rId106" Type="http://schemas.openxmlformats.org/officeDocument/2006/relationships/hyperlink" Target="fdsup://factset/Doc%20Viewer%20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TargetMode="External"/><Relationship Id="rId127" Type="http://schemas.openxmlformats.org/officeDocument/2006/relationships/hyperlink" Target="fdsup://factset/Doc%20Viewer%20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TargetMode="External"/><Relationship Id="rId313" Type="http://schemas.openxmlformats.org/officeDocument/2006/relationships/hyperlink" Target="fdsup://factset/Doc%20Viewer%20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TargetMode="External"/><Relationship Id="rId10" Type="http://schemas.openxmlformats.org/officeDocument/2006/relationships/hyperlink" Target="fdsup://factset/Doc%20Viewer%20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TargetMode="External"/><Relationship Id="rId31" Type="http://schemas.openxmlformats.org/officeDocument/2006/relationships/hyperlink" Target="fdsup://factset/Doc%20Viewer%20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TargetMode="External"/><Relationship Id="rId52" Type="http://schemas.openxmlformats.org/officeDocument/2006/relationships/hyperlink" Target="fdsup://factset/Doc%20Viewer%20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TargetMode="External"/><Relationship Id="rId73" Type="http://schemas.openxmlformats.org/officeDocument/2006/relationships/hyperlink" Target="fdsup://factset/Doc%20Viewer%20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TargetMode="External"/><Relationship Id="rId94" Type="http://schemas.openxmlformats.org/officeDocument/2006/relationships/hyperlink" Target="fdsup://factset/Doc%20Viewer%20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TargetMode="External"/><Relationship Id="rId148" Type="http://schemas.openxmlformats.org/officeDocument/2006/relationships/hyperlink" Target="fdsup://factset/Doc%20Viewer%20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TargetMode="External"/><Relationship Id="rId169" Type="http://schemas.openxmlformats.org/officeDocument/2006/relationships/hyperlink" Target="fdsup://factset/Doc%20Viewer%20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TargetMode="External"/><Relationship Id="rId334" Type="http://schemas.openxmlformats.org/officeDocument/2006/relationships/hyperlink" Target="fdsup://factset/Doc%20Viewer%20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TargetMode="External"/><Relationship Id="rId355" Type="http://schemas.openxmlformats.org/officeDocument/2006/relationships/hyperlink" Target="fdsup://factset/Doc%20Viewer%20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TargetMode="External"/><Relationship Id="rId4" Type="http://schemas.openxmlformats.org/officeDocument/2006/relationships/hyperlink" Target="fdsup://factset/Doc%20Viewer%20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TargetMode="External"/><Relationship Id="rId180" Type="http://schemas.openxmlformats.org/officeDocument/2006/relationships/hyperlink" Target="fdsup://factset/Doc%20Viewer%20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TargetMode="External"/><Relationship Id="rId215" Type="http://schemas.openxmlformats.org/officeDocument/2006/relationships/hyperlink" Target="fdsup://factset/Doc%20Viewer%20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TargetMode="External"/><Relationship Id="rId236" Type="http://schemas.openxmlformats.org/officeDocument/2006/relationships/hyperlink" Target="fdsup://factset/Doc%20Viewer%20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TargetMode="External"/><Relationship Id="rId257" Type="http://schemas.openxmlformats.org/officeDocument/2006/relationships/hyperlink" Target="fdsup://factset/Doc%20Viewer%20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TargetMode="External"/><Relationship Id="rId278" Type="http://schemas.openxmlformats.org/officeDocument/2006/relationships/hyperlink" Target="fdsup://factset/Doc%20Viewer%20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TargetMode="External"/><Relationship Id="rId303" Type="http://schemas.openxmlformats.org/officeDocument/2006/relationships/hyperlink" Target="fdsup://factset/Doc%20Viewer%20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TargetMode="External"/><Relationship Id="rId42" Type="http://schemas.openxmlformats.org/officeDocument/2006/relationships/hyperlink" Target="fdsup://factset/Doc%20Viewer%20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TargetMode="External"/><Relationship Id="rId84" Type="http://schemas.openxmlformats.org/officeDocument/2006/relationships/hyperlink" Target="fdsup://factset/Doc%20Viewer%20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TargetMode="External"/><Relationship Id="rId138" Type="http://schemas.openxmlformats.org/officeDocument/2006/relationships/hyperlink" Target="fdsup://factset/Doc%20Viewer%20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TargetMode="External"/><Relationship Id="rId345" Type="http://schemas.openxmlformats.org/officeDocument/2006/relationships/hyperlink" Target="fdsup://factset/Doc%20Viewer%20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TargetMode="External"/><Relationship Id="rId191" Type="http://schemas.openxmlformats.org/officeDocument/2006/relationships/hyperlink" Target="fdsup://factset/Doc%20Viewer%20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TargetMode="External"/><Relationship Id="rId205" Type="http://schemas.openxmlformats.org/officeDocument/2006/relationships/hyperlink" Target="fdsup://factset/Doc%20Viewer%20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TargetMode="External"/><Relationship Id="rId247" Type="http://schemas.openxmlformats.org/officeDocument/2006/relationships/hyperlink" Target="fdsup://factset/Doc%20Viewer%20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TargetMode="External"/><Relationship Id="rId107" Type="http://schemas.openxmlformats.org/officeDocument/2006/relationships/hyperlink" Target="fdsup://factset/Doc%20Viewer%20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TargetMode="External"/><Relationship Id="rId289" Type="http://schemas.openxmlformats.org/officeDocument/2006/relationships/hyperlink" Target="fdsup://factset/Doc%20Viewer%20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TargetMode="External"/><Relationship Id="rId11" Type="http://schemas.openxmlformats.org/officeDocument/2006/relationships/hyperlink" Target="fdsup://factset/Doc%20Viewer%20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TargetMode="External"/><Relationship Id="rId53" Type="http://schemas.openxmlformats.org/officeDocument/2006/relationships/hyperlink" Target="fdsup://factset/Doc%20Viewer%20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TargetMode="External"/><Relationship Id="rId149" Type="http://schemas.openxmlformats.org/officeDocument/2006/relationships/hyperlink" Target="fdsup://factset/Doc%20Viewer%20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TargetMode="External"/><Relationship Id="rId314" Type="http://schemas.openxmlformats.org/officeDocument/2006/relationships/hyperlink" Target="fdsup://factset/Doc%20Viewer%20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TargetMode="External"/><Relationship Id="rId356" Type="http://schemas.openxmlformats.org/officeDocument/2006/relationships/hyperlink" Target="fdsup://factset/Doc%20Viewer%20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TargetMode="External"/><Relationship Id="rId95" Type="http://schemas.openxmlformats.org/officeDocument/2006/relationships/hyperlink" Target="fdsup://factset/Doc%20Viewer%20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TargetMode="External"/><Relationship Id="rId160" Type="http://schemas.openxmlformats.org/officeDocument/2006/relationships/hyperlink" Target="fdsup://factset/Doc%20Viewer%20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TargetMode="External"/><Relationship Id="rId216" Type="http://schemas.openxmlformats.org/officeDocument/2006/relationships/hyperlink" Target="fdsup://factset/Doc%20Viewer%20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TargetMode="External"/><Relationship Id="rId258" Type="http://schemas.openxmlformats.org/officeDocument/2006/relationships/hyperlink" Target="fdsup://factset/Doc%20Viewer%20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TargetMode="External"/><Relationship Id="rId22" Type="http://schemas.openxmlformats.org/officeDocument/2006/relationships/hyperlink" Target="fdsup://factset/Doc%20Viewer%20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TargetMode="External"/><Relationship Id="rId64" Type="http://schemas.openxmlformats.org/officeDocument/2006/relationships/hyperlink" Target="fdsup://factset/Doc%20Viewer%20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TargetMode="External"/><Relationship Id="rId118" Type="http://schemas.openxmlformats.org/officeDocument/2006/relationships/hyperlink" Target="fdsup://factset/Doc%20Viewer%20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TargetMode="External"/><Relationship Id="rId325" Type="http://schemas.openxmlformats.org/officeDocument/2006/relationships/hyperlink" Target="fdsup://factset/Doc%20Viewer%20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TargetMode="External"/><Relationship Id="rId367" Type="http://schemas.openxmlformats.org/officeDocument/2006/relationships/hyperlink" Target="fdsup://factset/Doc%20Viewer%20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TargetMode="External"/><Relationship Id="rId171" Type="http://schemas.openxmlformats.org/officeDocument/2006/relationships/hyperlink" Target="fdsup://factset/Doc%20Viewer%20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TargetMode="External"/><Relationship Id="rId227" Type="http://schemas.openxmlformats.org/officeDocument/2006/relationships/hyperlink" Target="fdsup://factset/Doc%20Viewer%20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TargetMode="External"/><Relationship Id="rId269" Type="http://schemas.openxmlformats.org/officeDocument/2006/relationships/hyperlink" Target="fdsup://factset/Doc%20Viewer%20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TargetMode="External"/><Relationship Id="rId33" Type="http://schemas.openxmlformats.org/officeDocument/2006/relationships/hyperlink" Target="fdsup://factset/Doc%20Viewer%20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TargetMode="External"/><Relationship Id="rId129" Type="http://schemas.openxmlformats.org/officeDocument/2006/relationships/hyperlink" Target="fdsup://factset/Doc%20Viewer%20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TargetMode="External"/><Relationship Id="rId280" Type="http://schemas.openxmlformats.org/officeDocument/2006/relationships/hyperlink" Target="fdsup://factset/Doc%20Viewer%20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TargetMode="External"/><Relationship Id="rId336" Type="http://schemas.openxmlformats.org/officeDocument/2006/relationships/hyperlink" Target="fdsup://factset/Doc%20Viewer%20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TargetMode="External"/><Relationship Id="rId75" Type="http://schemas.openxmlformats.org/officeDocument/2006/relationships/hyperlink" Target="fdsup://factset/Doc%20Viewer%20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TargetMode="External"/><Relationship Id="rId140" Type="http://schemas.openxmlformats.org/officeDocument/2006/relationships/hyperlink" Target="fdsup://factset/Doc%20Viewer%20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TargetMode="External"/><Relationship Id="rId182" Type="http://schemas.openxmlformats.org/officeDocument/2006/relationships/hyperlink" Target="fdsup://factset/Doc%20Viewer%20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TargetMode="External"/><Relationship Id="rId6" Type="http://schemas.openxmlformats.org/officeDocument/2006/relationships/hyperlink" Target="fdsup://factset/Doc%20Viewer%20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TargetMode="External"/><Relationship Id="rId238" Type="http://schemas.openxmlformats.org/officeDocument/2006/relationships/hyperlink" Target="fdsup://factset/Doc%20Viewer%20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TargetMode="External"/><Relationship Id="rId291" Type="http://schemas.openxmlformats.org/officeDocument/2006/relationships/hyperlink" Target="fdsup://factset/Doc%20Viewer%20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TargetMode="External"/><Relationship Id="rId305" Type="http://schemas.openxmlformats.org/officeDocument/2006/relationships/hyperlink" Target="fdsup://factset/Doc%20Viewer%20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TargetMode="External"/><Relationship Id="rId347" Type="http://schemas.openxmlformats.org/officeDocument/2006/relationships/hyperlink" Target="fdsup://factset/Doc%20Viewer%20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TargetMode="External"/><Relationship Id="rId44" Type="http://schemas.openxmlformats.org/officeDocument/2006/relationships/hyperlink" Target="fdsup://factset/Doc%20Viewer%20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TargetMode="External"/><Relationship Id="rId86" Type="http://schemas.openxmlformats.org/officeDocument/2006/relationships/hyperlink" Target="fdsup://factset/Doc%20Viewer%20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TargetMode="External"/><Relationship Id="rId151" Type="http://schemas.openxmlformats.org/officeDocument/2006/relationships/hyperlink" Target="fdsup://factset/Doc%20Viewer%20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TargetMode="External"/><Relationship Id="rId193" Type="http://schemas.openxmlformats.org/officeDocument/2006/relationships/hyperlink" Target="fdsup://factset/Doc%20Viewer%20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TargetMode="External"/><Relationship Id="rId207" Type="http://schemas.openxmlformats.org/officeDocument/2006/relationships/hyperlink" Target="fdsup://factset/Doc%20Viewer%20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TargetMode="External"/><Relationship Id="rId249" Type="http://schemas.openxmlformats.org/officeDocument/2006/relationships/hyperlink" Target="fdsup://factset/Doc%20Viewer%20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TargetMode="External"/><Relationship Id="rId13" Type="http://schemas.openxmlformats.org/officeDocument/2006/relationships/hyperlink" Target="fdsup://factset/Doc%20Viewer%20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TargetMode="External"/><Relationship Id="rId109" Type="http://schemas.openxmlformats.org/officeDocument/2006/relationships/hyperlink" Target="fdsup://factset/Doc%20Viewer%20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TargetMode="External"/><Relationship Id="rId260" Type="http://schemas.openxmlformats.org/officeDocument/2006/relationships/hyperlink" Target="fdsup://factset/Doc%20Viewer%20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TargetMode="External"/><Relationship Id="rId316" Type="http://schemas.openxmlformats.org/officeDocument/2006/relationships/hyperlink" Target="fdsup://factset/Doc%20Viewer%20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TargetMode="External"/><Relationship Id="rId55" Type="http://schemas.openxmlformats.org/officeDocument/2006/relationships/hyperlink" Target="fdsup://factset/Doc%20Viewer%20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TargetMode="External"/><Relationship Id="rId97" Type="http://schemas.openxmlformats.org/officeDocument/2006/relationships/hyperlink" Target="fdsup://factset/Doc%20Viewer%20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TargetMode="External"/><Relationship Id="rId120" Type="http://schemas.openxmlformats.org/officeDocument/2006/relationships/hyperlink" Target="fdsup://factset/Doc%20Viewer%20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TargetMode="External"/><Relationship Id="rId358" Type="http://schemas.openxmlformats.org/officeDocument/2006/relationships/hyperlink" Target="fdsup://factset/Doc%20Viewer%20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TargetMode="External"/><Relationship Id="rId162" Type="http://schemas.openxmlformats.org/officeDocument/2006/relationships/hyperlink" Target="fdsup://factset/Doc%20Viewer%20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TargetMode="External"/><Relationship Id="rId218" Type="http://schemas.openxmlformats.org/officeDocument/2006/relationships/hyperlink" Target="fdsup://factset/Doc%20Viewer%20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TargetMode="External"/><Relationship Id="rId271" Type="http://schemas.openxmlformats.org/officeDocument/2006/relationships/hyperlink" Target="fdsup://factset/Doc%20Viewer%20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TargetMode="External"/><Relationship Id="rId24" Type="http://schemas.openxmlformats.org/officeDocument/2006/relationships/hyperlink" Target="fdsup://factset/Doc%20Viewer%20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TargetMode="External"/><Relationship Id="rId66" Type="http://schemas.openxmlformats.org/officeDocument/2006/relationships/hyperlink" Target="fdsup://factset/Doc%20Viewer%20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TargetMode="External"/><Relationship Id="rId131" Type="http://schemas.openxmlformats.org/officeDocument/2006/relationships/hyperlink" Target="fdsup://factset/Doc%20Viewer%20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TargetMode="External"/><Relationship Id="rId327" Type="http://schemas.openxmlformats.org/officeDocument/2006/relationships/hyperlink" Target="fdsup://factset/Doc%20Viewer%20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TargetMode="External"/><Relationship Id="rId369" Type="http://schemas.openxmlformats.org/officeDocument/2006/relationships/printerSettings" Target="../printerSettings/printerSettings5.bin"/><Relationship Id="rId173" Type="http://schemas.openxmlformats.org/officeDocument/2006/relationships/hyperlink" Target="fdsup://factset/Doc%20Viewer%20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TargetMode="External"/><Relationship Id="rId229" Type="http://schemas.openxmlformats.org/officeDocument/2006/relationships/hyperlink" Target="fdsup://factset/Doc%20Viewer%20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TargetMode="External"/><Relationship Id="rId240" Type="http://schemas.openxmlformats.org/officeDocument/2006/relationships/hyperlink" Target="fdsup://factset/Doc%20Viewer%20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TargetMode="External"/><Relationship Id="rId35" Type="http://schemas.openxmlformats.org/officeDocument/2006/relationships/hyperlink" Target="fdsup://factset/Doc%20Viewer%20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TargetMode="External"/><Relationship Id="rId77" Type="http://schemas.openxmlformats.org/officeDocument/2006/relationships/hyperlink" Target="fdsup://factset/Doc%20Viewer%20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TargetMode="External"/><Relationship Id="rId100" Type="http://schemas.openxmlformats.org/officeDocument/2006/relationships/hyperlink" Target="fdsup://factset/Doc%20Viewer%20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TargetMode="External"/><Relationship Id="rId282" Type="http://schemas.openxmlformats.org/officeDocument/2006/relationships/hyperlink" Target="fdsup://factset/Doc%20Viewer%20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TargetMode="External"/><Relationship Id="rId338" Type="http://schemas.openxmlformats.org/officeDocument/2006/relationships/hyperlink" Target="fdsup://factset/Doc%20Viewer%20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TargetMode="External"/><Relationship Id="rId8" Type="http://schemas.openxmlformats.org/officeDocument/2006/relationships/hyperlink" Target="fdsup://factset/Doc%20Viewer%20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TargetMode="External"/><Relationship Id="rId142" Type="http://schemas.openxmlformats.org/officeDocument/2006/relationships/hyperlink" Target="fdsup://factset/Doc%20Viewer%20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TargetMode="External"/><Relationship Id="rId184" Type="http://schemas.openxmlformats.org/officeDocument/2006/relationships/hyperlink" Target="fdsup://factset/Doc%20Viewer%20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TargetMode="External"/><Relationship Id="rId251" Type="http://schemas.openxmlformats.org/officeDocument/2006/relationships/hyperlink" Target="fdsup://factset/Doc%20Viewer%20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TargetMode="External"/><Relationship Id="rId46" Type="http://schemas.openxmlformats.org/officeDocument/2006/relationships/hyperlink" Target="fdsup://factset/Doc%20Viewer%20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TargetMode="External"/><Relationship Id="rId293" Type="http://schemas.openxmlformats.org/officeDocument/2006/relationships/hyperlink" Target="fdsup://factset/Doc%20Viewer%20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TargetMode="External"/><Relationship Id="rId307" Type="http://schemas.openxmlformats.org/officeDocument/2006/relationships/hyperlink" Target="fdsup://factset/Doc%20Viewer%20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TargetMode="External"/><Relationship Id="rId349" Type="http://schemas.openxmlformats.org/officeDocument/2006/relationships/hyperlink" Target="fdsup://factset/Doc%20Viewer%20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TargetMode="External"/><Relationship Id="rId88" Type="http://schemas.openxmlformats.org/officeDocument/2006/relationships/hyperlink" Target="fdsup://factset/Doc%20Viewer%20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TargetMode="External"/><Relationship Id="rId111" Type="http://schemas.openxmlformats.org/officeDocument/2006/relationships/hyperlink" Target="fdsup://factset/Doc%20Viewer%20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TargetMode="External"/><Relationship Id="rId153" Type="http://schemas.openxmlformats.org/officeDocument/2006/relationships/hyperlink" Target="fdsup://factset/Doc%20Viewer%20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TargetMode="External"/><Relationship Id="rId195" Type="http://schemas.openxmlformats.org/officeDocument/2006/relationships/hyperlink" Target="fdsup://factset/Doc%20Viewer%20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TargetMode="External"/><Relationship Id="rId209" Type="http://schemas.openxmlformats.org/officeDocument/2006/relationships/hyperlink" Target="fdsup://factset/Doc%20Viewer%20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TargetMode="External"/><Relationship Id="rId360" Type="http://schemas.openxmlformats.org/officeDocument/2006/relationships/hyperlink" Target="fdsup://factset/Doc%20Viewer%20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TargetMode="External"/><Relationship Id="rId220" Type="http://schemas.openxmlformats.org/officeDocument/2006/relationships/hyperlink" Target="fdsup://factset/Doc%20Viewer%20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TargetMode="External"/><Relationship Id="rId299" Type="http://schemas.openxmlformats.org/officeDocument/2006/relationships/hyperlink" Target="fdsup://factset/Doc%20Viewer%20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TargetMode="External"/><Relationship Id="rId21" Type="http://schemas.openxmlformats.org/officeDocument/2006/relationships/hyperlink" Target="fdsup://factset/Doc%20Viewer%20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TargetMode="External"/><Relationship Id="rId63" Type="http://schemas.openxmlformats.org/officeDocument/2006/relationships/hyperlink" Target="fdsup://factset/Doc%20Viewer%20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TargetMode="External"/><Relationship Id="rId159" Type="http://schemas.openxmlformats.org/officeDocument/2006/relationships/hyperlink" Target="fdsup://factset/Doc%20Viewer%20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TargetMode="External"/><Relationship Id="rId324" Type="http://schemas.openxmlformats.org/officeDocument/2006/relationships/hyperlink" Target="fdsup://factset/Doc%20Viewer%20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TargetMode="External"/><Relationship Id="rId366" Type="http://schemas.openxmlformats.org/officeDocument/2006/relationships/hyperlink" Target="fdsup://factset/Doc%20Viewer%20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TargetMode="External"/><Relationship Id="rId170" Type="http://schemas.openxmlformats.org/officeDocument/2006/relationships/hyperlink" Target="fdsup://factset/Doc%20Viewer%20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TargetMode="External"/><Relationship Id="rId226" Type="http://schemas.openxmlformats.org/officeDocument/2006/relationships/hyperlink" Target="fdsup://factset/Doc%20Viewer%20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TargetMode="External"/><Relationship Id="rId268" Type="http://schemas.openxmlformats.org/officeDocument/2006/relationships/hyperlink" Target="fdsup://factset/Doc%20Viewer%20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TargetMode="External"/><Relationship Id="rId32" Type="http://schemas.openxmlformats.org/officeDocument/2006/relationships/hyperlink" Target="fdsup://factset/Doc%20Viewer%20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TargetMode="External"/><Relationship Id="rId74" Type="http://schemas.openxmlformats.org/officeDocument/2006/relationships/hyperlink" Target="fdsup://factset/Doc%20Viewer%20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TargetMode="External"/><Relationship Id="rId128" Type="http://schemas.openxmlformats.org/officeDocument/2006/relationships/hyperlink" Target="fdsup://factset/Doc%20Viewer%20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TargetMode="External"/><Relationship Id="rId335" Type="http://schemas.openxmlformats.org/officeDocument/2006/relationships/hyperlink" Target="fdsup://factset/Doc%20Viewer%20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TargetMode="External"/><Relationship Id="rId5" Type="http://schemas.openxmlformats.org/officeDocument/2006/relationships/hyperlink" Target="fdsup://factset/Doc%20Viewer%20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TargetMode="External"/><Relationship Id="rId181" Type="http://schemas.openxmlformats.org/officeDocument/2006/relationships/hyperlink" Target="fdsup://factset/Doc%20Viewer%20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TargetMode="External"/><Relationship Id="rId237" Type="http://schemas.openxmlformats.org/officeDocument/2006/relationships/hyperlink" Target="fdsup://factset/Doc%20Viewer%20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TargetMode="External"/><Relationship Id="rId279" Type="http://schemas.openxmlformats.org/officeDocument/2006/relationships/hyperlink" Target="fdsup://factset/Doc%20Viewer%20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TargetMode="External"/><Relationship Id="rId43" Type="http://schemas.openxmlformats.org/officeDocument/2006/relationships/hyperlink" Target="fdsup://factset/Doc%20Viewer%20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TargetMode="External"/><Relationship Id="rId139" Type="http://schemas.openxmlformats.org/officeDocument/2006/relationships/hyperlink" Target="fdsup://factset/Doc%20Viewer%20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TargetMode="External"/><Relationship Id="rId290" Type="http://schemas.openxmlformats.org/officeDocument/2006/relationships/hyperlink" Target="fdsup://factset/Doc%20Viewer%20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TargetMode="External"/><Relationship Id="rId304" Type="http://schemas.openxmlformats.org/officeDocument/2006/relationships/hyperlink" Target="fdsup://factset/Doc%20Viewer%20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TargetMode="External"/><Relationship Id="rId346" Type="http://schemas.openxmlformats.org/officeDocument/2006/relationships/hyperlink" Target="fdsup://factset/Doc%20Viewer%20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TargetMode="External"/><Relationship Id="rId85" Type="http://schemas.openxmlformats.org/officeDocument/2006/relationships/hyperlink" Target="fdsup://factset/Doc%20Viewer%20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TargetMode="External"/><Relationship Id="rId150" Type="http://schemas.openxmlformats.org/officeDocument/2006/relationships/hyperlink" Target="fdsup://factset/Doc%20Viewer%20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TargetMode="External"/><Relationship Id="rId192" Type="http://schemas.openxmlformats.org/officeDocument/2006/relationships/hyperlink" Target="fdsup://factset/Doc%20Viewer%20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TargetMode="External"/><Relationship Id="rId206" Type="http://schemas.openxmlformats.org/officeDocument/2006/relationships/hyperlink" Target="fdsup://factset/Doc%20Viewer%20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TargetMode="External"/><Relationship Id="rId248" Type="http://schemas.openxmlformats.org/officeDocument/2006/relationships/hyperlink" Target="fdsup://factset/Doc%20Viewer%20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TargetMode="External"/><Relationship Id="rId12" Type="http://schemas.openxmlformats.org/officeDocument/2006/relationships/hyperlink" Target="fdsup://factset/Doc%20Viewer%20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TargetMode="External"/><Relationship Id="rId108" Type="http://schemas.openxmlformats.org/officeDocument/2006/relationships/hyperlink" Target="fdsup://factset/Doc%20Viewer%20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TargetMode="External"/><Relationship Id="rId315" Type="http://schemas.openxmlformats.org/officeDocument/2006/relationships/hyperlink" Target="fdsup://factset/Doc%20Viewer%20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TargetMode="External"/><Relationship Id="rId357" Type="http://schemas.openxmlformats.org/officeDocument/2006/relationships/hyperlink" Target="fdsup://factset/Doc%20Viewer%20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TargetMode="External"/><Relationship Id="rId54" Type="http://schemas.openxmlformats.org/officeDocument/2006/relationships/hyperlink" Target="fdsup://factset/Doc%20Viewer%20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TargetMode="External"/><Relationship Id="rId96" Type="http://schemas.openxmlformats.org/officeDocument/2006/relationships/hyperlink" Target="fdsup://factset/Doc%20Viewer%20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TargetMode="External"/><Relationship Id="rId161" Type="http://schemas.openxmlformats.org/officeDocument/2006/relationships/hyperlink" Target="fdsup://factset/Doc%20Viewer%20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TargetMode="External"/><Relationship Id="rId217" Type="http://schemas.openxmlformats.org/officeDocument/2006/relationships/hyperlink" Target="fdsup://factset/Doc%20Viewer%20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TargetMode="External"/><Relationship Id="rId259" Type="http://schemas.openxmlformats.org/officeDocument/2006/relationships/hyperlink" Target="fdsup://factset/Doc%20Viewer%20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TargetMode="External"/><Relationship Id="rId23" Type="http://schemas.openxmlformats.org/officeDocument/2006/relationships/hyperlink" Target="fdsup://factset/Doc%20Viewer%20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TargetMode="External"/><Relationship Id="rId119" Type="http://schemas.openxmlformats.org/officeDocument/2006/relationships/hyperlink" Target="fdsup://factset/Doc%20Viewer%20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TargetMode="External"/><Relationship Id="rId270" Type="http://schemas.openxmlformats.org/officeDocument/2006/relationships/hyperlink" Target="fdsup://factset/Doc%20Viewer%20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TargetMode="External"/><Relationship Id="rId326" Type="http://schemas.openxmlformats.org/officeDocument/2006/relationships/hyperlink" Target="fdsup://factset/Doc%20Viewer%20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TargetMode="External"/><Relationship Id="rId65" Type="http://schemas.openxmlformats.org/officeDocument/2006/relationships/hyperlink" Target="fdsup://factset/Doc%20Viewer%20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TargetMode="External"/><Relationship Id="rId130" Type="http://schemas.openxmlformats.org/officeDocument/2006/relationships/hyperlink" Target="fdsup://factset/Doc%20Viewer%20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TargetMode="External"/><Relationship Id="rId368" Type="http://schemas.openxmlformats.org/officeDocument/2006/relationships/hyperlink" Target="fdsup://factset/Doc%20Viewer%20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TargetMode="External"/><Relationship Id="rId172" Type="http://schemas.openxmlformats.org/officeDocument/2006/relationships/hyperlink" Target="fdsup://factset/Doc%20Viewer%20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TargetMode="External"/><Relationship Id="rId228" Type="http://schemas.openxmlformats.org/officeDocument/2006/relationships/hyperlink" Target="fdsup://factset/Doc%20Viewer%20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TargetMode="External"/><Relationship Id="rId281" Type="http://schemas.openxmlformats.org/officeDocument/2006/relationships/hyperlink" Target="fdsup://factset/Doc%20Viewer%20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TargetMode="External"/><Relationship Id="rId337" Type="http://schemas.openxmlformats.org/officeDocument/2006/relationships/hyperlink" Target="fdsup://factset/Doc%20Viewer%20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TargetMode="External"/><Relationship Id="rId34" Type="http://schemas.openxmlformats.org/officeDocument/2006/relationships/hyperlink" Target="fdsup://factset/Doc%20Viewer%20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TargetMode="External"/><Relationship Id="rId76" Type="http://schemas.openxmlformats.org/officeDocument/2006/relationships/hyperlink" Target="fdsup://factset/Doc%20Viewer%20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TargetMode="External"/><Relationship Id="rId141" Type="http://schemas.openxmlformats.org/officeDocument/2006/relationships/hyperlink" Target="fdsup://factset/Doc%20Viewer%20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TargetMode="External"/><Relationship Id="rId7" Type="http://schemas.openxmlformats.org/officeDocument/2006/relationships/hyperlink" Target="fdsup://factset/Doc%20Viewer%20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TargetMode="External"/><Relationship Id="rId183" Type="http://schemas.openxmlformats.org/officeDocument/2006/relationships/hyperlink" Target="fdsup://factset/Doc%20Viewer%20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TargetMode="External"/><Relationship Id="rId239" Type="http://schemas.openxmlformats.org/officeDocument/2006/relationships/hyperlink" Target="fdsup://factset/Doc%20Viewer%20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TargetMode="External"/><Relationship Id="rId250" Type="http://schemas.openxmlformats.org/officeDocument/2006/relationships/hyperlink" Target="fdsup://factset/Doc%20Viewer%20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TargetMode="External"/><Relationship Id="rId292" Type="http://schemas.openxmlformats.org/officeDocument/2006/relationships/hyperlink" Target="fdsup://factset/Doc%20Viewer%20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TargetMode="External"/><Relationship Id="rId306" Type="http://schemas.openxmlformats.org/officeDocument/2006/relationships/hyperlink" Target="fdsup://factset/Doc%20Viewer%20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TargetMode="External"/><Relationship Id="rId45" Type="http://schemas.openxmlformats.org/officeDocument/2006/relationships/hyperlink" Target="fdsup://factset/Doc%20Viewer%20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TargetMode="External"/><Relationship Id="rId87" Type="http://schemas.openxmlformats.org/officeDocument/2006/relationships/hyperlink" Target="fdsup://factset/Doc%20Viewer%20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TargetMode="External"/><Relationship Id="rId110" Type="http://schemas.openxmlformats.org/officeDocument/2006/relationships/hyperlink" Target="fdsup://factset/Doc%20Viewer%20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TargetMode="External"/><Relationship Id="rId348" Type="http://schemas.openxmlformats.org/officeDocument/2006/relationships/hyperlink" Target="fdsup://factset/Doc%20Viewer%20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TargetMode="External"/><Relationship Id="rId152" Type="http://schemas.openxmlformats.org/officeDocument/2006/relationships/hyperlink" Target="fdsup://factset/Doc%20Viewer%20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TargetMode="External"/><Relationship Id="rId194" Type="http://schemas.openxmlformats.org/officeDocument/2006/relationships/hyperlink" Target="fdsup://factset/Doc%20Viewer%20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TargetMode="External"/><Relationship Id="rId208" Type="http://schemas.openxmlformats.org/officeDocument/2006/relationships/hyperlink" Target="fdsup://factset/Doc%20Viewer%20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TargetMode="External"/><Relationship Id="rId261" Type="http://schemas.openxmlformats.org/officeDocument/2006/relationships/hyperlink" Target="fdsup://factset/Doc%20Viewer%20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TargetMode="External"/><Relationship Id="rId14" Type="http://schemas.openxmlformats.org/officeDocument/2006/relationships/hyperlink" Target="fdsup://factset/Doc%20Viewer%20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TargetMode="External"/><Relationship Id="rId56" Type="http://schemas.openxmlformats.org/officeDocument/2006/relationships/hyperlink" Target="fdsup://factset/Doc%20Viewer%20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TargetMode="External"/><Relationship Id="rId317" Type="http://schemas.openxmlformats.org/officeDocument/2006/relationships/hyperlink" Target="fdsup://factset/Doc%20Viewer%20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TargetMode="External"/><Relationship Id="rId359" Type="http://schemas.openxmlformats.org/officeDocument/2006/relationships/hyperlink" Target="fdsup://factset/Doc%20Viewer%20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TargetMode="External"/><Relationship Id="rId98" Type="http://schemas.openxmlformats.org/officeDocument/2006/relationships/hyperlink" Target="fdsup://factset/Doc%20Viewer%20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TargetMode="External"/><Relationship Id="rId121" Type="http://schemas.openxmlformats.org/officeDocument/2006/relationships/hyperlink" Target="fdsup://factset/Doc%20Viewer%20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TargetMode="External"/><Relationship Id="rId163" Type="http://schemas.openxmlformats.org/officeDocument/2006/relationships/hyperlink" Target="fdsup://factset/Doc%20Viewer%20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TargetMode="External"/><Relationship Id="rId219" Type="http://schemas.openxmlformats.org/officeDocument/2006/relationships/hyperlink" Target="fdsup://factset/Doc%20Viewer%20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TargetMode="External"/><Relationship Id="rId370" Type="http://schemas.openxmlformats.org/officeDocument/2006/relationships/hyperlink" Target="fdsup://factset/Doc%20Viewer%20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TargetMode="External"/><Relationship Id="rId230" Type="http://schemas.openxmlformats.org/officeDocument/2006/relationships/hyperlink" Target="fdsup://factset/Doc%20Viewer%20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TargetMode="External"/><Relationship Id="rId25" Type="http://schemas.openxmlformats.org/officeDocument/2006/relationships/hyperlink" Target="fdsup://factset/Doc%20Viewer%20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TargetMode="External"/><Relationship Id="rId67" Type="http://schemas.openxmlformats.org/officeDocument/2006/relationships/hyperlink" Target="fdsup://factset/Doc%20Viewer%20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TargetMode="External"/><Relationship Id="rId272" Type="http://schemas.openxmlformats.org/officeDocument/2006/relationships/hyperlink" Target="fdsup://factset/Doc%20Viewer%20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TargetMode="External"/><Relationship Id="rId328" Type="http://schemas.openxmlformats.org/officeDocument/2006/relationships/hyperlink" Target="fdsup://factset/Doc%20Viewer%20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TargetMode="External"/><Relationship Id="rId132" Type="http://schemas.openxmlformats.org/officeDocument/2006/relationships/hyperlink" Target="fdsup://factset/Doc%20Viewer%20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TargetMode="External"/><Relationship Id="rId174" Type="http://schemas.openxmlformats.org/officeDocument/2006/relationships/hyperlink" Target="fdsup://factset/Doc%20Viewer%20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TargetMode="External"/><Relationship Id="rId241" Type="http://schemas.openxmlformats.org/officeDocument/2006/relationships/hyperlink" Target="fdsup://factset/Doc%20Viewer%20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TargetMode="External"/><Relationship Id="rId36" Type="http://schemas.openxmlformats.org/officeDocument/2006/relationships/hyperlink" Target="fdsup://factset/Doc%20Viewer%20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TargetMode="External"/><Relationship Id="rId283" Type="http://schemas.openxmlformats.org/officeDocument/2006/relationships/hyperlink" Target="fdsup://factset/Doc%20Viewer%20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TargetMode="External"/><Relationship Id="rId339" Type="http://schemas.openxmlformats.org/officeDocument/2006/relationships/hyperlink" Target="fdsup://factset/Doc%20Viewer%20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TargetMode="External"/><Relationship Id="rId78" Type="http://schemas.openxmlformats.org/officeDocument/2006/relationships/hyperlink" Target="fdsup://factset/Doc%20Viewer%20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TargetMode="External"/><Relationship Id="rId99" Type="http://schemas.openxmlformats.org/officeDocument/2006/relationships/hyperlink" Target="fdsup://factset/Doc%20Viewer%20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TargetMode="External"/><Relationship Id="rId101" Type="http://schemas.openxmlformats.org/officeDocument/2006/relationships/hyperlink" Target="fdsup://factset/Doc%20Viewer%20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TargetMode="External"/><Relationship Id="rId122" Type="http://schemas.openxmlformats.org/officeDocument/2006/relationships/hyperlink" Target="fdsup://factset/Doc%20Viewer%20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TargetMode="External"/><Relationship Id="rId143" Type="http://schemas.openxmlformats.org/officeDocument/2006/relationships/hyperlink" Target="fdsup://factset/Doc%20Viewer%20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TargetMode="External"/><Relationship Id="rId164" Type="http://schemas.openxmlformats.org/officeDocument/2006/relationships/hyperlink" Target="fdsup://factset/Doc%20Viewer%20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TargetMode="External"/><Relationship Id="rId185" Type="http://schemas.openxmlformats.org/officeDocument/2006/relationships/hyperlink" Target="fdsup://factset/Doc%20Viewer%20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TargetMode="External"/><Relationship Id="rId350" Type="http://schemas.openxmlformats.org/officeDocument/2006/relationships/hyperlink" Target="fdsup://factset/Doc%20Viewer%20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TargetMode="External"/><Relationship Id="rId371" Type="http://schemas.openxmlformats.org/officeDocument/2006/relationships/hyperlink" Target="fdsup://factset/Doc%20Viewer%20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TargetMode="External"/><Relationship Id="rId9" Type="http://schemas.openxmlformats.org/officeDocument/2006/relationships/hyperlink" Target="fdsup://factset/Doc%20Viewer%20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TargetMode="External"/><Relationship Id="rId210" Type="http://schemas.openxmlformats.org/officeDocument/2006/relationships/hyperlink" Target="fdsup://factset/Doc%20Viewer%20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TargetMode="External"/><Relationship Id="rId26" Type="http://schemas.openxmlformats.org/officeDocument/2006/relationships/hyperlink" Target="fdsup://factset/Doc%20Viewer%20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TargetMode="External"/><Relationship Id="rId231" Type="http://schemas.openxmlformats.org/officeDocument/2006/relationships/hyperlink" Target="fdsup://factset/Doc%20Viewer%20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TargetMode="External"/><Relationship Id="rId252" Type="http://schemas.openxmlformats.org/officeDocument/2006/relationships/hyperlink" Target="fdsup://factset/Doc%20Viewer%20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TargetMode="External"/><Relationship Id="rId273" Type="http://schemas.openxmlformats.org/officeDocument/2006/relationships/hyperlink" Target="fdsup://factset/Doc%20Viewer%20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TargetMode="External"/><Relationship Id="rId294" Type="http://schemas.openxmlformats.org/officeDocument/2006/relationships/hyperlink" Target="fdsup://factset/Doc%20Viewer%20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TargetMode="External"/><Relationship Id="rId308" Type="http://schemas.openxmlformats.org/officeDocument/2006/relationships/hyperlink" Target="fdsup://factset/Doc%20Viewer%20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TargetMode="External"/><Relationship Id="rId329" Type="http://schemas.openxmlformats.org/officeDocument/2006/relationships/hyperlink" Target="fdsup://factset/Doc%20Viewer%20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TargetMode="External"/><Relationship Id="rId47" Type="http://schemas.openxmlformats.org/officeDocument/2006/relationships/hyperlink" Target="fdsup://factset/Doc%20Viewer%20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TargetMode="External"/><Relationship Id="rId68" Type="http://schemas.openxmlformats.org/officeDocument/2006/relationships/hyperlink" Target="fdsup://factset/Doc%20Viewer%20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TargetMode="External"/><Relationship Id="rId89" Type="http://schemas.openxmlformats.org/officeDocument/2006/relationships/hyperlink" Target="fdsup://factset/Doc%20Viewer%20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TargetMode="External"/><Relationship Id="rId112" Type="http://schemas.openxmlformats.org/officeDocument/2006/relationships/hyperlink" Target="fdsup://factset/Doc%20Viewer%20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TargetMode="External"/><Relationship Id="rId133" Type="http://schemas.openxmlformats.org/officeDocument/2006/relationships/hyperlink" Target="fdsup://factset/Doc%20Viewer%20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TargetMode="External"/><Relationship Id="rId154" Type="http://schemas.openxmlformats.org/officeDocument/2006/relationships/hyperlink" Target="fdsup://factset/Doc%20Viewer%20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TargetMode="External"/><Relationship Id="rId175" Type="http://schemas.openxmlformats.org/officeDocument/2006/relationships/hyperlink" Target="fdsup://factset/Doc%20Viewer%20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TargetMode="External"/><Relationship Id="rId340" Type="http://schemas.openxmlformats.org/officeDocument/2006/relationships/hyperlink" Target="fdsup://factset/Doc%20Viewer%20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TargetMode="External"/><Relationship Id="rId361" Type="http://schemas.openxmlformats.org/officeDocument/2006/relationships/hyperlink" Target="fdsup://factset/Doc%20Viewer%20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TargetMode="External"/><Relationship Id="rId196" Type="http://schemas.openxmlformats.org/officeDocument/2006/relationships/hyperlink" Target="fdsup://factset/Doc%20Viewer%20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TargetMode="External"/><Relationship Id="rId200" Type="http://schemas.openxmlformats.org/officeDocument/2006/relationships/hyperlink" Target="fdsup://factset/Doc%20Viewer%20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TargetMode="External"/><Relationship Id="rId16" Type="http://schemas.openxmlformats.org/officeDocument/2006/relationships/hyperlink" Target="fdsup://factset/Doc%20Viewer%20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TargetMode="External"/><Relationship Id="rId221" Type="http://schemas.openxmlformats.org/officeDocument/2006/relationships/hyperlink" Target="fdsup://factset/Doc%20Viewer%20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TargetMode="External"/><Relationship Id="rId242" Type="http://schemas.openxmlformats.org/officeDocument/2006/relationships/hyperlink" Target="fdsup://factset/Doc%20Viewer%20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TargetMode="External"/><Relationship Id="rId263" Type="http://schemas.openxmlformats.org/officeDocument/2006/relationships/hyperlink" Target="fdsup://factset/Doc%20Viewer%20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TargetMode="External"/><Relationship Id="rId284" Type="http://schemas.openxmlformats.org/officeDocument/2006/relationships/hyperlink" Target="fdsup://factset/Doc%20Viewer%20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TargetMode="External"/><Relationship Id="rId319" Type="http://schemas.openxmlformats.org/officeDocument/2006/relationships/hyperlink" Target="fdsup://factset/Doc%20Viewer%20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TargetMode="External"/><Relationship Id="rId37" Type="http://schemas.openxmlformats.org/officeDocument/2006/relationships/hyperlink" Target="fdsup://factset/Doc%20Viewer%20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TargetMode="External"/><Relationship Id="rId58" Type="http://schemas.openxmlformats.org/officeDocument/2006/relationships/hyperlink" Target="fdsup://factset/Doc%20Viewer%20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TargetMode="External"/><Relationship Id="rId79" Type="http://schemas.openxmlformats.org/officeDocument/2006/relationships/hyperlink" Target="fdsup://factset/Doc%20Viewer%20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TargetMode="External"/><Relationship Id="rId102" Type="http://schemas.openxmlformats.org/officeDocument/2006/relationships/hyperlink" Target="fdsup://factset/Doc%20Viewer%20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TargetMode="External"/><Relationship Id="rId123" Type="http://schemas.openxmlformats.org/officeDocument/2006/relationships/hyperlink" Target="fdsup://factset/Doc%20Viewer%20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TargetMode="External"/><Relationship Id="rId144" Type="http://schemas.openxmlformats.org/officeDocument/2006/relationships/hyperlink" Target="fdsup://factset/Doc%20Viewer%20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TargetMode="External"/><Relationship Id="rId330" Type="http://schemas.openxmlformats.org/officeDocument/2006/relationships/hyperlink" Target="fdsup://factset/Doc%20Viewer%20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TargetMode="External"/><Relationship Id="rId90" Type="http://schemas.openxmlformats.org/officeDocument/2006/relationships/hyperlink" Target="fdsup://factset/Doc%20Viewer%20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TargetMode="External"/><Relationship Id="rId165" Type="http://schemas.openxmlformats.org/officeDocument/2006/relationships/hyperlink" Target="fdsup://factset/Doc%20Viewer%20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TargetMode="External"/><Relationship Id="rId186" Type="http://schemas.openxmlformats.org/officeDocument/2006/relationships/hyperlink" Target="fdsup://factset/Doc%20Viewer%20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TargetMode="External"/><Relationship Id="rId351" Type="http://schemas.openxmlformats.org/officeDocument/2006/relationships/hyperlink" Target="fdsup://factset/Doc%20Viewer%20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TargetMode="External"/><Relationship Id="rId372" Type="http://schemas.openxmlformats.org/officeDocument/2006/relationships/hyperlink" Target="fdsup://factset/Doc%20Viewer%20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TargetMode="External"/><Relationship Id="rId211" Type="http://schemas.openxmlformats.org/officeDocument/2006/relationships/hyperlink" Target="fdsup://factset/Doc%20Viewer%20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TargetMode="External"/><Relationship Id="rId232" Type="http://schemas.openxmlformats.org/officeDocument/2006/relationships/hyperlink" Target="fdsup://factset/Doc%20Viewer%20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TargetMode="External"/><Relationship Id="rId253" Type="http://schemas.openxmlformats.org/officeDocument/2006/relationships/hyperlink" Target="fdsup://factset/Doc%20Viewer%20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TargetMode="External"/><Relationship Id="rId274" Type="http://schemas.openxmlformats.org/officeDocument/2006/relationships/hyperlink" Target="fdsup://factset/Doc%20Viewer%20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TargetMode="External"/><Relationship Id="rId295" Type="http://schemas.openxmlformats.org/officeDocument/2006/relationships/hyperlink" Target="fdsup://factset/Doc%20Viewer%20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TargetMode="External"/><Relationship Id="rId309" Type="http://schemas.openxmlformats.org/officeDocument/2006/relationships/hyperlink" Target="fdsup://factset/Doc%20Viewer%20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TargetMode="External"/><Relationship Id="rId27" Type="http://schemas.openxmlformats.org/officeDocument/2006/relationships/hyperlink" Target="fdsup://factset/Doc%20Viewer%20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TargetMode="External"/><Relationship Id="rId48" Type="http://schemas.openxmlformats.org/officeDocument/2006/relationships/hyperlink" Target="fdsup://factset/Doc%20Viewer%20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TargetMode="External"/><Relationship Id="rId69" Type="http://schemas.openxmlformats.org/officeDocument/2006/relationships/hyperlink" Target="fdsup://factset/Doc%20Viewer%20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TargetMode="External"/><Relationship Id="rId113" Type="http://schemas.openxmlformats.org/officeDocument/2006/relationships/hyperlink" Target="fdsup://factset/Doc%20Viewer%20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TargetMode="External"/><Relationship Id="rId134" Type="http://schemas.openxmlformats.org/officeDocument/2006/relationships/hyperlink" Target="fdsup://factset/Doc%20Viewer%20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TargetMode="External"/><Relationship Id="rId320" Type="http://schemas.openxmlformats.org/officeDocument/2006/relationships/hyperlink" Target="fdsup://factset/Doc%20Viewer%20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TargetMode="External"/><Relationship Id="rId80" Type="http://schemas.openxmlformats.org/officeDocument/2006/relationships/hyperlink" Target="fdsup://factset/Doc%20Viewer%20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TargetMode="External"/><Relationship Id="rId155" Type="http://schemas.openxmlformats.org/officeDocument/2006/relationships/hyperlink" Target="fdsup://factset/Doc%20Viewer%20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TargetMode="External"/><Relationship Id="rId176" Type="http://schemas.openxmlformats.org/officeDocument/2006/relationships/hyperlink" Target="fdsup://factset/Doc%20Viewer%20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TargetMode="External"/><Relationship Id="rId197" Type="http://schemas.openxmlformats.org/officeDocument/2006/relationships/hyperlink" Target="fdsup://factset/Doc%20Viewer%20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TargetMode="External"/><Relationship Id="rId341" Type="http://schemas.openxmlformats.org/officeDocument/2006/relationships/hyperlink" Target="fdsup://factset/Doc%20Viewer%20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TargetMode="External"/><Relationship Id="rId362" Type="http://schemas.openxmlformats.org/officeDocument/2006/relationships/hyperlink" Target="fdsup://factset/Doc%20Viewer%20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TargetMode="External"/><Relationship Id="rId201" Type="http://schemas.openxmlformats.org/officeDocument/2006/relationships/hyperlink" Target="fdsup://factset/Doc%20Viewer%20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TargetMode="External"/><Relationship Id="rId222" Type="http://schemas.openxmlformats.org/officeDocument/2006/relationships/hyperlink" Target="fdsup://factset/Doc%20Viewer%20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TargetMode="External"/><Relationship Id="rId243" Type="http://schemas.openxmlformats.org/officeDocument/2006/relationships/hyperlink" Target="fdsup://factset/Doc%20Viewer%20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TargetMode="External"/><Relationship Id="rId264" Type="http://schemas.openxmlformats.org/officeDocument/2006/relationships/hyperlink" Target="fdsup://factset/Doc%20Viewer%20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TargetMode="External"/><Relationship Id="rId285" Type="http://schemas.openxmlformats.org/officeDocument/2006/relationships/hyperlink" Target="fdsup://factset/Doc%20Viewer%20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TargetMode="External"/><Relationship Id="rId17" Type="http://schemas.openxmlformats.org/officeDocument/2006/relationships/hyperlink" Target="fdsup://factset/Doc%20Viewer%20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TargetMode="External"/><Relationship Id="rId38" Type="http://schemas.openxmlformats.org/officeDocument/2006/relationships/hyperlink" Target="fdsup://factset/Doc%20Viewer%20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TargetMode="External"/><Relationship Id="rId59" Type="http://schemas.openxmlformats.org/officeDocument/2006/relationships/hyperlink" Target="fdsup://factset/Doc%20Viewer%20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TargetMode="External"/><Relationship Id="rId103" Type="http://schemas.openxmlformats.org/officeDocument/2006/relationships/hyperlink" Target="fdsup://factset/Doc%20Viewer%20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TargetMode="External"/><Relationship Id="rId124" Type="http://schemas.openxmlformats.org/officeDocument/2006/relationships/hyperlink" Target="fdsup://factset/Doc%20Viewer%20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TargetMode="External"/><Relationship Id="rId310" Type="http://schemas.openxmlformats.org/officeDocument/2006/relationships/hyperlink" Target="fdsup://factset/Doc%20Viewer%20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TargetMode="External"/><Relationship Id="rId70" Type="http://schemas.openxmlformats.org/officeDocument/2006/relationships/hyperlink" Target="fdsup://factset/Doc%20Viewer%20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TargetMode="External"/><Relationship Id="rId91" Type="http://schemas.openxmlformats.org/officeDocument/2006/relationships/hyperlink" Target="fdsup://factset/Doc%20Viewer%20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TargetMode="External"/><Relationship Id="rId145" Type="http://schemas.openxmlformats.org/officeDocument/2006/relationships/hyperlink" Target="fdsup://factset/Doc%20Viewer%20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TargetMode="External"/><Relationship Id="rId166" Type="http://schemas.openxmlformats.org/officeDocument/2006/relationships/hyperlink" Target="fdsup://factset/Doc%20Viewer%20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TargetMode="External"/><Relationship Id="rId187" Type="http://schemas.openxmlformats.org/officeDocument/2006/relationships/hyperlink" Target="fdsup://factset/Doc%20Viewer%20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TargetMode="External"/><Relationship Id="rId331" Type="http://schemas.openxmlformats.org/officeDocument/2006/relationships/hyperlink" Target="fdsup://factset/Doc%20Viewer%20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TargetMode="External"/><Relationship Id="rId352" Type="http://schemas.openxmlformats.org/officeDocument/2006/relationships/hyperlink" Target="fdsup://factset/Doc%20Viewer%20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TargetMode="External"/><Relationship Id="rId373" Type="http://schemas.openxmlformats.org/officeDocument/2006/relationships/printerSettings" Target="../printerSettings/printerSettings8.bin"/><Relationship Id="rId1" Type="http://schemas.openxmlformats.org/officeDocument/2006/relationships/hyperlink" Target="fdsup://factset/Doc%20Viewer%20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TargetMode="External"/><Relationship Id="rId212" Type="http://schemas.openxmlformats.org/officeDocument/2006/relationships/hyperlink" Target="fdsup://factset/Doc%20Viewer%20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TargetMode="External"/><Relationship Id="rId233" Type="http://schemas.openxmlformats.org/officeDocument/2006/relationships/hyperlink" Target="fdsup://factset/Doc%20Viewer%20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TargetMode="External"/><Relationship Id="rId254" Type="http://schemas.openxmlformats.org/officeDocument/2006/relationships/hyperlink" Target="fdsup://factset/Doc%20Viewer%20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TargetMode="External"/><Relationship Id="rId28" Type="http://schemas.openxmlformats.org/officeDocument/2006/relationships/hyperlink" Target="fdsup://factset/Doc%20Viewer%20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TargetMode="External"/><Relationship Id="rId49" Type="http://schemas.openxmlformats.org/officeDocument/2006/relationships/hyperlink" Target="fdsup://factset/Doc%20Viewer%20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TargetMode="External"/><Relationship Id="rId114" Type="http://schemas.openxmlformats.org/officeDocument/2006/relationships/hyperlink" Target="fdsup://factset/Doc%20Viewer%20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TargetMode="External"/><Relationship Id="rId275" Type="http://schemas.openxmlformats.org/officeDocument/2006/relationships/hyperlink" Target="fdsup://factset/Doc%20Viewer%20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TargetMode="External"/><Relationship Id="rId296" Type="http://schemas.openxmlformats.org/officeDocument/2006/relationships/hyperlink" Target="fdsup://factset/Doc%20Viewer%20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TargetMode="External"/><Relationship Id="rId300" Type="http://schemas.openxmlformats.org/officeDocument/2006/relationships/hyperlink" Target="fdsup://factset/Doc%20Viewer%20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TargetMode="External"/><Relationship Id="rId60" Type="http://schemas.openxmlformats.org/officeDocument/2006/relationships/hyperlink" Target="fdsup://factset/Doc%20Viewer%20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TargetMode="External"/><Relationship Id="rId81" Type="http://schemas.openxmlformats.org/officeDocument/2006/relationships/hyperlink" Target="fdsup://factset/Doc%20Viewer%20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TargetMode="External"/><Relationship Id="rId135" Type="http://schemas.openxmlformats.org/officeDocument/2006/relationships/hyperlink" Target="fdsup://factset/Doc%20Viewer%20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TargetMode="External"/><Relationship Id="rId156" Type="http://schemas.openxmlformats.org/officeDocument/2006/relationships/hyperlink" Target="fdsup://factset/Doc%20Viewer%20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TargetMode="External"/><Relationship Id="rId177" Type="http://schemas.openxmlformats.org/officeDocument/2006/relationships/hyperlink" Target="fdsup://factset/Doc%20Viewer%20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TargetMode="External"/><Relationship Id="rId198" Type="http://schemas.openxmlformats.org/officeDocument/2006/relationships/hyperlink" Target="fdsup://factset/Doc%20Viewer%20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TargetMode="External"/><Relationship Id="rId321" Type="http://schemas.openxmlformats.org/officeDocument/2006/relationships/hyperlink" Target="fdsup://factset/Doc%20Viewer%20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TargetMode="External"/><Relationship Id="rId342" Type="http://schemas.openxmlformats.org/officeDocument/2006/relationships/hyperlink" Target="fdsup://factset/Doc%20Viewer%20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TargetMode="External"/><Relationship Id="rId363" Type="http://schemas.openxmlformats.org/officeDocument/2006/relationships/hyperlink" Target="fdsup://factset/Doc%20Viewer%20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TargetMode="External"/><Relationship Id="rId202" Type="http://schemas.openxmlformats.org/officeDocument/2006/relationships/hyperlink" Target="fdsup://factset/Doc%20Viewer%20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TargetMode="External"/><Relationship Id="rId223" Type="http://schemas.openxmlformats.org/officeDocument/2006/relationships/hyperlink" Target="fdsup://factset/Doc%20Viewer%20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TargetMode="External"/><Relationship Id="rId244" Type="http://schemas.openxmlformats.org/officeDocument/2006/relationships/hyperlink" Target="fdsup://factset/Doc%20Viewer%20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TargetMode="External"/><Relationship Id="rId18" Type="http://schemas.openxmlformats.org/officeDocument/2006/relationships/hyperlink" Target="fdsup://factset/Doc%20Viewer%20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TargetMode="External"/><Relationship Id="rId39" Type="http://schemas.openxmlformats.org/officeDocument/2006/relationships/hyperlink" Target="fdsup://factset/Doc%20Viewer%20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TargetMode="External"/><Relationship Id="rId265" Type="http://schemas.openxmlformats.org/officeDocument/2006/relationships/hyperlink" Target="fdsup://factset/Doc%20Viewer%20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TargetMode="External"/><Relationship Id="rId286" Type="http://schemas.openxmlformats.org/officeDocument/2006/relationships/hyperlink" Target="fdsup://factset/Doc%20Viewer%20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TargetMode="External"/><Relationship Id="rId50" Type="http://schemas.openxmlformats.org/officeDocument/2006/relationships/hyperlink" Target="fdsup://factset/Doc%20Viewer%20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TargetMode="External"/><Relationship Id="rId104" Type="http://schemas.openxmlformats.org/officeDocument/2006/relationships/hyperlink" Target="fdsup://factset/Doc%20Viewer%20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TargetMode="External"/><Relationship Id="rId125" Type="http://schemas.openxmlformats.org/officeDocument/2006/relationships/hyperlink" Target="fdsup://factset/Doc%20Viewer%20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TargetMode="External"/><Relationship Id="rId146" Type="http://schemas.openxmlformats.org/officeDocument/2006/relationships/hyperlink" Target="fdsup://factset/Doc%20Viewer%20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TargetMode="External"/><Relationship Id="rId167" Type="http://schemas.openxmlformats.org/officeDocument/2006/relationships/hyperlink" Target="fdsup://factset/Doc%20Viewer%20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TargetMode="External"/><Relationship Id="rId188" Type="http://schemas.openxmlformats.org/officeDocument/2006/relationships/hyperlink" Target="fdsup://factset/Doc%20Viewer%20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TargetMode="External"/><Relationship Id="rId311" Type="http://schemas.openxmlformats.org/officeDocument/2006/relationships/hyperlink" Target="fdsup://factset/Doc%20Viewer%20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TargetMode="External"/><Relationship Id="rId332" Type="http://schemas.openxmlformats.org/officeDocument/2006/relationships/hyperlink" Target="fdsup://factset/Doc%20Viewer%20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TargetMode="External"/><Relationship Id="rId353" Type="http://schemas.openxmlformats.org/officeDocument/2006/relationships/hyperlink" Target="fdsup://factset/Doc%20Viewer%20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TargetMode="External"/><Relationship Id="rId71" Type="http://schemas.openxmlformats.org/officeDocument/2006/relationships/hyperlink" Target="fdsup://factset/Doc%20Viewer%20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TargetMode="External"/><Relationship Id="rId92" Type="http://schemas.openxmlformats.org/officeDocument/2006/relationships/hyperlink" Target="fdsup://factset/Doc%20Viewer%20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TargetMode="External"/><Relationship Id="rId213" Type="http://schemas.openxmlformats.org/officeDocument/2006/relationships/hyperlink" Target="fdsup://factset/Doc%20Viewer%20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TargetMode="External"/><Relationship Id="rId234" Type="http://schemas.openxmlformats.org/officeDocument/2006/relationships/hyperlink" Target="fdsup://factset/Doc%20Viewer%20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TargetMode="External"/><Relationship Id="rId2" Type="http://schemas.openxmlformats.org/officeDocument/2006/relationships/hyperlink" Target="fdsup://factset/Doc%20Viewer%20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TargetMode="External"/><Relationship Id="rId29" Type="http://schemas.openxmlformats.org/officeDocument/2006/relationships/hyperlink" Target="fdsup://factset/Doc%20Viewer%20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TargetMode="External"/><Relationship Id="rId255" Type="http://schemas.openxmlformats.org/officeDocument/2006/relationships/hyperlink" Target="fdsup://factset/Doc%20Viewer%20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TargetMode="External"/><Relationship Id="rId276" Type="http://schemas.openxmlformats.org/officeDocument/2006/relationships/hyperlink" Target="fdsup://factset/Doc%20Viewer%20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TargetMode="External"/><Relationship Id="rId297" Type="http://schemas.openxmlformats.org/officeDocument/2006/relationships/hyperlink" Target="fdsup://factset/Doc%20Viewer%20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TargetMode="External"/><Relationship Id="rId40" Type="http://schemas.openxmlformats.org/officeDocument/2006/relationships/hyperlink" Target="fdsup://factset/Doc%20Viewer%20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TargetMode="External"/><Relationship Id="rId115" Type="http://schemas.openxmlformats.org/officeDocument/2006/relationships/hyperlink" Target="fdsup://factset/Doc%20Viewer%20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TargetMode="External"/><Relationship Id="rId136" Type="http://schemas.openxmlformats.org/officeDocument/2006/relationships/hyperlink" Target="fdsup://factset/Doc%20Viewer%20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TargetMode="External"/><Relationship Id="rId157" Type="http://schemas.openxmlformats.org/officeDocument/2006/relationships/hyperlink" Target="fdsup://factset/Doc%20Viewer%20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TargetMode="External"/><Relationship Id="rId178" Type="http://schemas.openxmlformats.org/officeDocument/2006/relationships/hyperlink" Target="fdsup://factset/Doc%20Viewer%20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TargetMode="External"/><Relationship Id="rId301" Type="http://schemas.openxmlformats.org/officeDocument/2006/relationships/hyperlink" Target="fdsup://factset/Doc%20Viewer%20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TargetMode="External"/><Relationship Id="rId322" Type="http://schemas.openxmlformats.org/officeDocument/2006/relationships/hyperlink" Target="fdsup://factset/Doc%20Viewer%20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TargetMode="External"/><Relationship Id="rId343" Type="http://schemas.openxmlformats.org/officeDocument/2006/relationships/hyperlink" Target="fdsup://factset/Doc%20Viewer%20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TargetMode="External"/><Relationship Id="rId364" Type="http://schemas.openxmlformats.org/officeDocument/2006/relationships/hyperlink" Target="fdsup://factset/Doc%20Viewer%20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TargetMode="External"/><Relationship Id="rId61" Type="http://schemas.openxmlformats.org/officeDocument/2006/relationships/hyperlink" Target="fdsup://factset/Doc%20Viewer%20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TargetMode="External"/><Relationship Id="rId82" Type="http://schemas.openxmlformats.org/officeDocument/2006/relationships/hyperlink" Target="fdsup://factset/Doc%20Viewer%20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TargetMode="External"/><Relationship Id="rId199" Type="http://schemas.openxmlformats.org/officeDocument/2006/relationships/hyperlink" Target="fdsup://factset/Doc%20Viewer%20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TargetMode="External"/><Relationship Id="rId203" Type="http://schemas.openxmlformats.org/officeDocument/2006/relationships/hyperlink" Target="fdsup://factset/Doc%20Viewer%20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TargetMode="External"/><Relationship Id="rId19" Type="http://schemas.openxmlformats.org/officeDocument/2006/relationships/hyperlink" Target="fdsup://factset/Doc%20Viewer%20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TargetMode="External"/><Relationship Id="rId224" Type="http://schemas.openxmlformats.org/officeDocument/2006/relationships/hyperlink" Target="fdsup://factset/Doc%20Viewer%20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TargetMode="External"/><Relationship Id="rId245" Type="http://schemas.openxmlformats.org/officeDocument/2006/relationships/hyperlink" Target="fdsup://factset/Doc%20Viewer%20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TargetMode="External"/><Relationship Id="rId266" Type="http://schemas.openxmlformats.org/officeDocument/2006/relationships/hyperlink" Target="fdsup://factset/Doc%20Viewer%20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TargetMode="External"/><Relationship Id="rId287" Type="http://schemas.openxmlformats.org/officeDocument/2006/relationships/hyperlink" Target="fdsup://factset/Doc%20Viewer%20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TargetMode="External"/><Relationship Id="rId30" Type="http://schemas.openxmlformats.org/officeDocument/2006/relationships/hyperlink" Target="fdsup://factset/Doc%20Viewer%20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TargetMode="External"/><Relationship Id="rId105" Type="http://schemas.openxmlformats.org/officeDocument/2006/relationships/hyperlink" Target="fdsup://factset/Doc%20Viewer%20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TargetMode="External"/><Relationship Id="rId126" Type="http://schemas.openxmlformats.org/officeDocument/2006/relationships/hyperlink" Target="fdsup://factset/Doc%20Viewer%20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TargetMode="External"/><Relationship Id="rId147" Type="http://schemas.openxmlformats.org/officeDocument/2006/relationships/hyperlink" Target="fdsup://factset/Doc%20Viewer%20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TargetMode="External"/><Relationship Id="rId168" Type="http://schemas.openxmlformats.org/officeDocument/2006/relationships/hyperlink" Target="fdsup://factset/Doc%20Viewer%20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TargetMode="External"/><Relationship Id="rId312" Type="http://schemas.openxmlformats.org/officeDocument/2006/relationships/hyperlink" Target="fdsup://factset/Doc%20Viewer%20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TargetMode="External"/><Relationship Id="rId333" Type="http://schemas.openxmlformats.org/officeDocument/2006/relationships/hyperlink" Target="fdsup://factset/Doc%20Viewer%20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TargetMode="External"/><Relationship Id="rId354" Type="http://schemas.openxmlformats.org/officeDocument/2006/relationships/hyperlink" Target="fdsup://factset/Doc%20Viewer%20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TargetMode="External"/><Relationship Id="rId51" Type="http://schemas.openxmlformats.org/officeDocument/2006/relationships/hyperlink" Target="fdsup://factset/Doc%20Viewer%20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TargetMode="External"/><Relationship Id="rId72" Type="http://schemas.openxmlformats.org/officeDocument/2006/relationships/hyperlink" Target="fdsup://factset/Doc%20Viewer%20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TargetMode="External"/><Relationship Id="rId93" Type="http://schemas.openxmlformats.org/officeDocument/2006/relationships/hyperlink" Target="fdsup://factset/Doc%20Viewer%20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TargetMode="External"/><Relationship Id="rId189" Type="http://schemas.openxmlformats.org/officeDocument/2006/relationships/hyperlink" Target="fdsup://factset/Doc%20Viewer%20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TargetMode="External"/><Relationship Id="rId3" Type="http://schemas.openxmlformats.org/officeDocument/2006/relationships/hyperlink" Target="fdsup://factset/Doc%20Viewer%20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TargetMode="External"/><Relationship Id="rId214" Type="http://schemas.openxmlformats.org/officeDocument/2006/relationships/hyperlink" Target="fdsup://factset/Doc%20Viewer%20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TargetMode="External"/><Relationship Id="rId235" Type="http://schemas.openxmlformats.org/officeDocument/2006/relationships/hyperlink" Target="fdsup://factset/Doc%20Viewer%20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TargetMode="External"/><Relationship Id="rId256" Type="http://schemas.openxmlformats.org/officeDocument/2006/relationships/hyperlink" Target="fdsup://factset/Doc%20Viewer%20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TargetMode="External"/><Relationship Id="rId277" Type="http://schemas.openxmlformats.org/officeDocument/2006/relationships/hyperlink" Target="fdsup://factset/Doc%20Viewer%20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TargetMode="External"/><Relationship Id="rId298" Type="http://schemas.openxmlformats.org/officeDocument/2006/relationships/hyperlink" Target="fdsup://factset/Doc%20Viewer%20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TargetMode="External"/><Relationship Id="rId116" Type="http://schemas.openxmlformats.org/officeDocument/2006/relationships/hyperlink" Target="fdsup://factset/Doc%20Viewer%20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TargetMode="External"/><Relationship Id="rId137" Type="http://schemas.openxmlformats.org/officeDocument/2006/relationships/hyperlink" Target="fdsup://factset/Doc%20Viewer%20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TargetMode="External"/><Relationship Id="rId158" Type="http://schemas.openxmlformats.org/officeDocument/2006/relationships/hyperlink" Target="fdsup://factset/Doc%20Viewer%20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TargetMode="External"/><Relationship Id="rId302" Type="http://schemas.openxmlformats.org/officeDocument/2006/relationships/hyperlink" Target="fdsup://factset/Doc%20Viewer%20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TargetMode="External"/><Relationship Id="rId323" Type="http://schemas.openxmlformats.org/officeDocument/2006/relationships/hyperlink" Target="fdsup://factset/Doc%20Viewer%20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TargetMode="External"/><Relationship Id="rId344" Type="http://schemas.openxmlformats.org/officeDocument/2006/relationships/hyperlink" Target="fdsup://factset/Doc%20Viewer%20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TargetMode="External"/><Relationship Id="rId20" Type="http://schemas.openxmlformats.org/officeDocument/2006/relationships/hyperlink" Target="fdsup://factset/Doc%20Viewer%20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TargetMode="External"/><Relationship Id="rId41" Type="http://schemas.openxmlformats.org/officeDocument/2006/relationships/hyperlink" Target="fdsup://factset/Doc%20Viewer%20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TargetMode="External"/><Relationship Id="rId62" Type="http://schemas.openxmlformats.org/officeDocument/2006/relationships/hyperlink" Target="fdsup://factset/Doc%20Viewer%20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TargetMode="External"/><Relationship Id="rId83" Type="http://schemas.openxmlformats.org/officeDocument/2006/relationships/hyperlink" Target="fdsup://factset/Doc%20Viewer%20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TargetMode="External"/><Relationship Id="rId179" Type="http://schemas.openxmlformats.org/officeDocument/2006/relationships/hyperlink" Target="fdsup://factset/Doc%20Viewer%20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TargetMode="External"/><Relationship Id="rId365" Type="http://schemas.openxmlformats.org/officeDocument/2006/relationships/hyperlink" Target="fdsup://factset/Doc%20Viewer%20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TargetMode="External"/><Relationship Id="rId190" Type="http://schemas.openxmlformats.org/officeDocument/2006/relationships/hyperlink" Target="fdsup://factset/Doc%20Viewer%20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TargetMode="External"/><Relationship Id="rId204" Type="http://schemas.openxmlformats.org/officeDocument/2006/relationships/hyperlink" Target="fdsup://factset/Doc%20Viewer%20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TargetMode="External"/><Relationship Id="rId225" Type="http://schemas.openxmlformats.org/officeDocument/2006/relationships/hyperlink" Target="fdsup://factset/Doc%20Viewer%20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TargetMode="External"/><Relationship Id="rId246" Type="http://schemas.openxmlformats.org/officeDocument/2006/relationships/hyperlink" Target="fdsup://factset/Doc%20Viewer%20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TargetMode="External"/><Relationship Id="rId267" Type="http://schemas.openxmlformats.org/officeDocument/2006/relationships/hyperlink" Target="fdsup://factset/Doc%20Viewer%20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TargetMode="External"/><Relationship Id="rId288" Type="http://schemas.openxmlformats.org/officeDocument/2006/relationships/hyperlink" Target="fdsup://factset/Doc%20Viewer%20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TargetMode="External"/><Relationship Id="rId106" Type="http://schemas.openxmlformats.org/officeDocument/2006/relationships/hyperlink" Target="fdsup://factset/Doc%20Viewer%20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TargetMode="External"/><Relationship Id="rId127" Type="http://schemas.openxmlformats.org/officeDocument/2006/relationships/hyperlink" Target="fdsup://factset/Doc%20Viewer%20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TargetMode="External"/><Relationship Id="rId313" Type="http://schemas.openxmlformats.org/officeDocument/2006/relationships/hyperlink" Target="fdsup://factset/Doc%20Viewer%20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TargetMode="External"/><Relationship Id="rId10" Type="http://schemas.openxmlformats.org/officeDocument/2006/relationships/hyperlink" Target="fdsup://factset/Doc%20Viewer%20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TargetMode="External"/><Relationship Id="rId31" Type="http://schemas.openxmlformats.org/officeDocument/2006/relationships/hyperlink" Target="fdsup://factset/Doc%20Viewer%20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TargetMode="External"/><Relationship Id="rId52" Type="http://schemas.openxmlformats.org/officeDocument/2006/relationships/hyperlink" Target="fdsup://factset/Doc%20Viewer%20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TargetMode="External"/><Relationship Id="rId73" Type="http://schemas.openxmlformats.org/officeDocument/2006/relationships/hyperlink" Target="fdsup://factset/Doc%20Viewer%20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TargetMode="External"/><Relationship Id="rId94" Type="http://schemas.openxmlformats.org/officeDocument/2006/relationships/hyperlink" Target="fdsup://factset/Doc%20Viewer%20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TargetMode="External"/><Relationship Id="rId148" Type="http://schemas.openxmlformats.org/officeDocument/2006/relationships/hyperlink" Target="fdsup://factset/Doc%20Viewer%20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TargetMode="External"/><Relationship Id="rId169" Type="http://schemas.openxmlformats.org/officeDocument/2006/relationships/hyperlink" Target="fdsup://factset/Doc%20Viewer%20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TargetMode="External"/><Relationship Id="rId334" Type="http://schemas.openxmlformats.org/officeDocument/2006/relationships/hyperlink" Target="fdsup://factset/Doc%20Viewer%20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TargetMode="External"/><Relationship Id="rId355" Type="http://schemas.openxmlformats.org/officeDocument/2006/relationships/hyperlink" Target="fdsup://factset/Doc%20Viewer%20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TargetMode="External"/><Relationship Id="rId4" Type="http://schemas.openxmlformats.org/officeDocument/2006/relationships/hyperlink" Target="fdsup://factset/Doc%20Viewer%20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TargetMode="External"/><Relationship Id="rId180" Type="http://schemas.openxmlformats.org/officeDocument/2006/relationships/hyperlink" Target="fdsup://factset/Doc%20Viewer%20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TargetMode="External"/><Relationship Id="rId215" Type="http://schemas.openxmlformats.org/officeDocument/2006/relationships/hyperlink" Target="fdsup://factset/Doc%20Viewer%20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TargetMode="External"/><Relationship Id="rId236" Type="http://schemas.openxmlformats.org/officeDocument/2006/relationships/hyperlink" Target="fdsup://factset/Doc%20Viewer%20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TargetMode="External"/><Relationship Id="rId257" Type="http://schemas.openxmlformats.org/officeDocument/2006/relationships/hyperlink" Target="fdsup://factset/Doc%20Viewer%20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TargetMode="External"/><Relationship Id="rId278" Type="http://schemas.openxmlformats.org/officeDocument/2006/relationships/hyperlink" Target="fdsup://factset/Doc%20Viewer%20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TargetMode="External"/><Relationship Id="rId303" Type="http://schemas.openxmlformats.org/officeDocument/2006/relationships/hyperlink" Target="fdsup://factset/Doc%20Viewer%20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TargetMode="External"/><Relationship Id="rId42" Type="http://schemas.openxmlformats.org/officeDocument/2006/relationships/hyperlink" Target="fdsup://factset/Doc%20Viewer%20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TargetMode="External"/><Relationship Id="rId84" Type="http://schemas.openxmlformats.org/officeDocument/2006/relationships/hyperlink" Target="fdsup://factset/Doc%20Viewer%20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TargetMode="External"/><Relationship Id="rId138" Type="http://schemas.openxmlformats.org/officeDocument/2006/relationships/hyperlink" Target="fdsup://factset/Doc%20Viewer%20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TargetMode="External"/><Relationship Id="rId345" Type="http://schemas.openxmlformats.org/officeDocument/2006/relationships/hyperlink" Target="fdsup://factset/Doc%20Viewer%20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TargetMode="External"/><Relationship Id="rId191" Type="http://schemas.openxmlformats.org/officeDocument/2006/relationships/hyperlink" Target="fdsup://factset/Doc%20Viewer%20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TargetMode="External"/><Relationship Id="rId205" Type="http://schemas.openxmlformats.org/officeDocument/2006/relationships/hyperlink" Target="fdsup://factset/Doc%20Viewer%20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TargetMode="External"/><Relationship Id="rId247" Type="http://schemas.openxmlformats.org/officeDocument/2006/relationships/hyperlink" Target="fdsup://factset/Doc%20Viewer%20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TargetMode="External"/><Relationship Id="rId107" Type="http://schemas.openxmlformats.org/officeDocument/2006/relationships/hyperlink" Target="fdsup://factset/Doc%20Viewer%20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TargetMode="External"/><Relationship Id="rId289" Type="http://schemas.openxmlformats.org/officeDocument/2006/relationships/hyperlink" Target="fdsup://factset/Doc%20Viewer%20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TargetMode="External"/><Relationship Id="rId11" Type="http://schemas.openxmlformats.org/officeDocument/2006/relationships/hyperlink" Target="fdsup://factset/Doc%20Viewer%20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TargetMode="External"/><Relationship Id="rId53" Type="http://schemas.openxmlformats.org/officeDocument/2006/relationships/hyperlink" Target="fdsup://factset/Doc%20Viewer%20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TargetMode="External"/><Relationship Id="rId149" Type="http://schemas.openxmlformats.org/officeDocument/2006/relationships/hyperlink" Target="fdsup://factset/Doc%20Viewer%20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TargetMode="External"/><Relationship Id="rId314" Type="http://schemas.openxmlformats.org/officeDocument/2006/relationships/hyperlink" Target="fdsup://factset/Doc%20Viewer%20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TargetMode="External"/><Relationship Id="rId356" Type="http://schemas.openxmlformats.org/officeDocument/2006/relationships/hyperlink" Target="fdsup://factset/Doc%20Viewer%20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TargetMode="External"/><Relationship Id="rId95" Type="http://schemas.openxmlformats.org/officeDocument/2006/relationships/hyperlink" Target="fdsup://factset/Doc%20Viewer%20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TargetMode="External"/><Relationship Id="rId160" Type="http://schemas.openxmlformats.org/officeDocument/2006/relationships/hyperlink" Target="fdsup://factset/Doc%20Viewer%20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TargetMode="External"/><Relationship Id="rId216" Type="http://schemas.openxmlformats.org/officeDocument/2006/relationships/hyperlink" Target="fdsup://factset/Doc%20Viewer%20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TargetMode="External"/><Relationship Id="rId258" Type="http://schemas.openxmlformats.org/officeDocument/2006/relationships/hyperlink" Target="fdsup://factset/Doc%20Viewer%20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TargetMode="External"/><Relationship Id="rId22" Type="http://schemas.openxmlformats.org/officeDocument/2006/relationships/hyperlink" Target="fdsup://factset/Doc%20Viewer%20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TargetMode="External"/><Relationship Id="rId64" Type="http://schemas.openxmlformats.org/officeDocument/2006/relationships/hyperlink" Target="fdsup://factset/Doc%20Viewer%20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TargetMode="External"/><Relationship Id="rId118" Type="http://schemas.openxmlformats.org/officeDocument/2006/relationships/hyperlink" Target="fdsup://factset/Doc%20Viewer%20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TargetMode="External"/><Relationship Id="rId325" Type="http://schemas.openxmlformats.org/officeDocument/2006/relationships/hyperlink" Target="fdsup://factset/Doc%20Viewer%20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TargetMode="External"/><Relationship Id="rId367" Type="http://schemas.openxmlformats.org/officeDocument/2006/relationships/hyperlink" Target="fdsup://factset/Doc%20Viewer%20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TargetMode="External"/><Relationship Id="rId171" Type="http://schemas.openxmlformats.org/officeDocument/2006/relationships/hyperlink" Target="fdsup://factset/Doc%20Viewer%20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TargetMode="External"/><Relationship Id="rId227" Type="http://schemas.openxmlformats.org/officeDocument/2006/relationships/hyperlink" Target="fdsup://factset/Doc%20Viewer%20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TargetMode="External"/><Relationship Id="rId269" Type="http://schemas.openxmlformats.org/officeDocument/2006/relationships/hyperlink" Target="fdsup://factset/Doc%20Viewer%20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TargetMode="External"/><Relationship Id="rId33" Type="http://schemas.openxmlformats.org/officeDocument/2006/relationships/hyperlink" Target="fdsup://factset/Doc%20Viewer%20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TargetMode="External"/><Relationship Id="rId129" Type="http://schemas.openxmlformats.org/officeDocument/2006/relationships/hyperlink" Target="fdsup://factset/Doc%20Viewer%20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TargetMode="External"/><Relationship Id="rId280" Type="http://schemas.openxmlformats.org/officeDocument/2006/relationships/hyperlink" Target="fdsup://factset/Doc%20Viewer%20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TargetMode="External"/><Relationship Id="rId336" Type="http://schemas.openxmlformats.org/officeDocument/2006/relationships/hyperlink" Target="fdsup://factset/Doc%20Viewer%20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TargetMode="External"/><Relationship Id="rId75" Type="http://schemas.openxmlformats.org/officeDocument/2006/relationships/hyperlink" Target="fdsup://factset/Doc%20Viewer%20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TargetMode="External"/><Relationship Id="rId140" Type="http://schemas.openxmlformats.org/officeDocument/2006/relationships/hyperlink" Target="fdsup://factset/Doc%20Viewer%20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TargetMode="External"/><Relationship Id="rId182" Type="http://schemas.openxmlformats.org/officeDocument/2006/relationships/hyperlink" Target="fdsup://factset/Doc%20Viewer%20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TargetMode="External"/><Relationship Id="rId6" Type="http://schemas.openxmlformats.org/officeDocument/2006/relationships/hyperlink" Target="fdsup://factset/Doc%20Viewer%20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TargetMode="External"/><Relationship Id="rId238" Type="http://schemas.openxmlformats.org/officeDocument/2006/relationships/hyperlink" Target="fdsup://factset/Doc%20Viewer%20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TargetMode="External"/><Relationship Id="rId291" Type="http://schemas.openxmlformats.org/officeDocument/2006/relationships/hyperlink" Target="fdsup://factset/Doc%20Viewer%20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TargetMode="External"/><Relationship Id="rId305" Type="http://schemas.openxmlformats.org/officeDocument/2006/relationships/hyperlink" Target="fdsup://factset/Doc%20Viewer%20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TargetMode="External"/><Relationship Id="rId347" Type="http://schemas.openxmlformats.org/officeDocument/2006/relationships/hyperlink" Target="fdsup://factset/Doc%20Viewer%20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TargetMode="External"/><Relationship Id="rId44" Type="http://schemas.openxmlformats.org/officeDocument/2006/relationships/hyperlink" Target="fdsup://factset/Doc%20Viewer%20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TargetMode="External"/><Relationship Id="rId86" Type="http://schemas.openxmlformats.org/officeDocument/2006/relationships/hyperlink" Target="fdsup://factset/Doc%20Viewer%20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TargetMode="External"/><Relationship Id="rId151" Type="http://schemas.openxmlformats.org/officeDocument/2006/relationships/hyperlink" Target="fdsup://factset/Doc%20Viewer%20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TargetMode="External"/><Relationship Id="rId193" Type="http://schemas.openxmlformats.org/officeDocument/2006/relationships/hyperlink" Target="fdsup://factset/Doc%20Viewer%20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TargetMode="External"/><Relationship Id="rId207" Type="http://schemas.openxmlformats.org/officeDocument/2006/relationships/hyperlink" Target="fdsup://factset/Doc%20Viewer%20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TargetMode="External"/><Relationship Id="rId249" Type="http://schemas.openxmlformats.org/officeDocument/2006/relationships/hyperlink" Target="fdsup://factset/Doc%20Viewer%20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TargetMode="External"/><Relationship Id="rId13" Type="http://schemas.openxmlformats.org/officeDocument/2006/relationships/hyperlink" Target="fdsup://factset/Doc%20Viewer%20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TargetMode="External"/><Relationship Id="rId109" Type="http://schemas.openxmlformats.org/officeDocument/2006/relationships/hyperlink" Target="fdsup://factset/Doc%20Viewer%20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TargetMode="External"/><Relationship Id="rId260" Type="http://schemas.openxmlformats.org/officeDocument/2006/relationships/hyperlink" Target="fdsup://factset/Doc%20Viewer%20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TargetMode="External"/><Relationship Id="rId316" Type="http://schemas.openxmlformats.org/officeDocument/2006/relationships/hyperlink" Target="fdsup://factset/Doc%20Viewer%20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TargetMode="External"/><Relationship Id="rId55" Type="http://schemas.openxmlformats.org/officeDocument/2006/relationships/hyperlink" Target="fdsup://factset/Doc%20Viewer%20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TargetMode="External"/><Relationship Id="rId97" Type="http://schemas.openxmlformats.org/officeDocument/2006/relationships/hyperlink" Target="fdsup://factset/Doc%20Viewer%20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TargetMode="External"/><Relationship Id="rId120" Type="http://schemas.openxmlformats.org/officeDocument/2006/relationships/hyperlink" Target="fdsup://factset/Doc%20Viewer%20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TargetMode="External"/><Relationship Id="rId358" Type="http://schemas.openxmlformats.org/officeDocument/2006/relationships/hyperlink" Target="fdsup://factset/Doc%20Viewer%20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TargetMode="External"/><Relationship Id="rId162" Type="http://schemas.openxmlformats.org/officeDocument/2006/relationships/hyperlink" Target="fdsup://factset/Doc%20Viewer%20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TargetMode="External"/><Relationship Id="rId218" Type="http://schemas.openxmlformats.org/officeDocument/2006/relationships/hyperlink" Target="fdsup://factset/Doc%20Viewer%20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TargetMode="External"/><Relationship Id="rId271" Type="http://schemas.openxmlformats.org/officeDocument/2006/relationships/hyperlink" Target="fdsup://factset/Doc%20Viewer%20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TargetMode="External"/><Relationship Id="rId24" Type="http://schemas.openxmlformats.org/officeDocument/2006/relationships/hyperlink" Target="fdsup://factset/Doc%20Viewer%20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TargetMode="External"/><Relationship Id="rId66" Type="http://schemas.openxmlformats.org/officeDocument/2006/relationships/hyperlink" Target="fdsup://factset/Doc%20Viewer%20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TargetMode="External"/><Relationship Id="rId131" Type="http://schemas.openxmlformats.org/officeDocument/2006/relationships/hyperlink" Target="fdsup://factset/Doc%20Viewer%20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TargetMode="External"/><Relationship Id="rId327" Type="http://schemas.openxmlformats.org/officeDocument/2006/relationships/hyperlink" Target="fdsup://factset/Doc%20Viewer%20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TargetMode="External"/><Relationship Id="rId369" Type="http://schemas.openxmlformats.org/officeDocument/2006/relationships/hyperlink" Target="fdsup://factset/Doc%20Viewer%20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TargetMode="External"/><Relationship Id="rId173" Type="http://schemas.openxmlformats.org/officeDocument/2006/relationships/hyperlink" Target="fdsup://factset/Doc%20Viewer%20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TargetMode="External"/><Relationship Id="rId229" Type="http://schemas.openxmlformats.org/officeDocument/2006/relationships/hyperlink" Target="fdsup://factset/Doc%20Viewer%20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TargetMode="External"/><Relationship Id="rId240" Type="http://schemas.openxmlformats.org/officeDocument/2006/relationships/hyperlink" Target="fdsup://factset/Doc%20Viewer%20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TargetMode="External"/><Relationship Id="rId35" Type="http://schemas.openxmlformats.org/officeDocument/2006/relationships/hyperlink" Target="fdsup://factset/Doc%20Viewer%20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TargetMode="External"/><Relationship Id="rId77" Type="http://schemas.openxmlformats.org/officeDocument/2006/relationships/hyperlink" Target="fdsup://factset/Doc%20Viewer%20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TargetMode="External"/><Relationship Id="rId100" Type="http://schemas.openxmlformats.org/officeDocument/2006/relationships/hyperlink" Target="fdsup://factset/Doc%20Viewer%20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TargetMode="External"/><Relationship Id="rId282" Type="http://schemas.openxmlformats.org/officeDocument/2006/relationships/hyperlink" Target="fdsup://factset/Doc%20Viewer%20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TargetMode="External"/><Relationship Id="rId338" Type="http://schemas.openxmlformats.org/officeDocument/2006/relationships/hyperlink" Target="fdsup://factset/Doc%20Viewer%20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TargetMode="External"/><Relationship Id="rId8" Type="http://schemas.openxmlformats.org/officeDocument/2006/relationships/hyperlink" Target="fdsup://factset/Doc%20Viewer%20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TargetMode="External"/><Relationship Id="rId142" Type="http://schemas.openxmlformats.org/officeDocument/2006/relationships/hyperlink" Target="fdsup://factset/Doc%20Viewer%20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TargetMode="External"/><Relationship Id="rId184" Type="http://schemas.openxmlformats.org/officeDocument/2006/relationships/hyperlink" Target="fdsup://factset/Doc%20Viewer%20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TargetMode="External"/><Relationship Id="rId251" Type="http://schemas.openxmlformats.org/officeDocument/2006/relationships/hyperlink" Target="fdsup://factset/Doc%20Viewer%20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TargetMode="External"/><Relationship Id="rId46" Type="http://schemas.openxmlformats.org/officeDocument/2006/relationships/hyperlink" Target="fdsup://factset/Doc%20Viewer%20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TargetMode="External"/><Relationship Id="rId293" Type="http://schemas.openxmlformats.org/officeDocument/2006/relationships/hyperlink" Target="fdsup://factset/Doc%20Viewer%20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TargetMode="External"/><Relationship Id="rId307" Type="http://schemas.openxmlformats.org/officeDocument/2006/relationships/hyperlink" Target="fdsup://factset/Doc%20Viewer%20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TargetMode="External"/><Relationship Id="rId349" Type="http://schemas.openxmlformats.org/officeDocument/2006/relationships/hyperlink" Target="fdsup://factset/Doc%20Viewer%20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TargetMode="External"/><Relationship Id="rId88" Type="http://schemas.openxmlformats.org/officeDocument/2006/relationships/hyperlink" Target="fdsup://factset/Doc%20Viewer%20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TargetMode="External"/><Relationship Id="rId111" Type="http://schemas.openxmlformats.org/officeDocument/2006/relationships/hyperlink" Target="fdsup://factset/Doc%20Viewer%20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TargetMode="External"/><Relationship Id="rId153" Type="http://schemas.openxmlformats.org/officeDocument/2006/relationships/hyperlink" Target="fdsup://factset/Doc%20Viewer%20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TargetMode="External"/><Relationship Id="rId195" Type="http://schemas.openxmlformats.org/officeDocument/2006/relationships/hyperlink" Target="fdsup://factset/Doc%20Viewer%20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TargetMode="External"/><Relationship Id="rId209" Type="http://schemas.openxmlformats.org/officeDocument/2006/relationships/hyperlink" Target="fdsup://factset/Doc%20Viewer%20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TargetMode="External"/><Relationship Id="rId360" Type="http://schemas.openxmlformats.org/officeDocument/2006/relationships/hyperlink" Target="fdsup://factset/Doc%20Viewer%20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TargetMode="External"/><Relationship Id="rId220" Type="http://schemas.openxmlformats.org/officeDocument/2006/relationships/hyperlink" Target="fdsup://factset/Doc%20Viewer%20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TargetMode="External"/><Relationship Id="rId15" Type="http://schemas.openxmlformats.org/officeDocument/2006/relationships/hyperlink" Target="fdsup://factset/Doc%20Viewer%20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TargetMode="External"/><Relationship Id="rId57" Type="http://schemas.openxmlformats.org/officeDocument/2006/relationships/hyperlink" Target="fdsup://factset/Doc%20Viewer%20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TargetMode="External"/><Relationship Id="rId262" Type="http://schemas.openxmlformats.org/officeDocument/2006/relationships/hyperlink" Target="fdsup://factset/Doc%20Viewer%20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TargetMode="External"/><Relationship Id="rId318" Type="http://schemas.openxmlformats.org/officeDocument/2006/relationships/hyperlink" Target="fdsup://factset/Doc%20Viewer%20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5EEA-21C1-406B-85F1-6DDAD2A42B32}">
  <dimension ref="A1:B1"/>
  <sheetViews>
    <sheetView workbookViewId="0"/>
  </sheetViews>
  <sheetFormatPr defaultRowHeight="14.4" x14ac:dyDescent="0.55000000000000004"/>
  <sheetData>
    <row r="1" spans="1:2" x14ac:dyDescent="0.55000000000000004">
      <c r="B1" t="s">
        <v>213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F86D-9B3F-4ED7-AD18-A6B50384E5CD}">
  <dimension ref="A2:B23"/>
  <sheetViews>
    <sheetView showGridLines="0" zoomScaleNormal="100" workbookViewId="0"/>
  </sheetViews>
  <sheetFormatPr defaultRowHeight="14.4" x14ac:dyDescent="0.55000000000000004"/>
  <cols>
    <col min="1" max="1" width="3.578125" customWidth="1"/>
  </cols>
  <sheetData>
    <row r="2" spans="1:2" s="47" customFormat="1" ht="20.399999999999999" x14ac:dyDescent="0.75">
      <c r="B2" s="48" t="s">
        <v>125</v>
      </c>
    </row>
    <row r="4" spans="1:2" x14ac:dyDescent="0.55000000000000004">
      <c r="A4" s="49" t="s">
        <v>124</v>
      </c>
      <c r="B4" s="50" t="s">
        <v>125</v>
      </c>
    </row>
    <row r="5" spans="1:2" x14ac:dyDescent="0.55000000000000004">
      <c r="A5" s="49"/>
      <c r="B5" t="s">
        <v>136</v>
      </c>
    </row>
    <row r="6" spans="1:2" x14ac:dyDescent="0.55000000000000004">
      <c r="A6" s="49"/>
      <c r="B6" s="102" t="s">
        <v>126</v>
      </c>
    </row>
    <row r="7" spans="1:2" x14ac:dyDescent="0.55000000000000004">
      <c r="A7" s="49"/>
      <c r="B7" t="s">
        <v>127</v>
      </c>
    </row>
    <row r="8" spans="1:2" x14ac:dyDescent="0.55000000000000004">
      <c r="A8" s="49"/>
      <c r="B8" t="s">
        <v>128</v>
      </c>
    </row>
    <row r="9" spans="1:2" x14ac:dyDescent="0.55000000000000004">
      <c r="A9" s="49"/>
      <c r="B9" t="s">
        <v>129</v>
      </c>
    </row>
    <row r="10" spans="1:2" x14ac:dyDescent="0.55000000000000004">
      <c r="A10" s="49"/>
    </row>
    <row r="11" spans="1:2" x14ac:dyDescent="0.55000000000000004">
      <c r="A11" s="49" t="s">
        <v>124</v>
      </c>
      <c r="B11" s="50" t="s">
        <v>130</v>
      </c>
    </row>
    <row r="12" spans="1:2" x14ac:dyDescent="0.55000000000000004">
      <c r="A12" s="49"/>
      <c r="B12" t="s">
        <v>137</v>
      </c>
    </row>
    <row r="13" spans="1:2" x14ac:dyDescent="0.55000000000000004">
      <c r="A13" s="49"/>
      <c r="B13" t="s">
        <v>138</v>
      </c>
    </row>
    <row r="14" spans="1:2" x14ac:dyDescent="0.55000000000000004">
      <c r="A14" s="49"/>
    </row>
    <row r="15" spans="1:2" x14ac:dyDescent="0.55000000000000004">
      <c r="A15" s="49" t="s">
        <v>124</v>
      </c>
      <c r="B15" s="50" t="s">
        <v>131</v>
      </c>
    </row>
    <row r="16" spans="1:2" x14ac:dyDescent="0.55000000000000004">
      <c r="A16" s="49"/>
      <c r="B16" t="s">
        <v>139</v>
      </c>
    </row>
    <row r="17" spans="1:2" x14ac:dyDescent="0.55000000000000004">
      <c r="A17" s="49"/>
      <c r="B17" t="s">
        <v>140</v>
      </c>
    </row>
    <row r="18" spans="1:2" x14ac:dyDescent="0.55000000000000004">
      <c r="A18" s="49"/>
    </row>
    <row r="19" spans="1:2" x14ac:dyDescent="0.55000000000000004">
      <c r="A19" s="49" t="s">
        <v>124</v>
      </c>
      <c r="B19" s="50" t="s">
        <v>142</v>
      </c>
    </row>
    <row r="20" spans="1:2" x14ac:dyDescent="0.55000000000000004">
      <c r="A20" s="49"/>
      <c r="B20" t="s">
        <v>141</v>
      </c>
    </row>
    <row r="21" spans="1:2" x14ac:dyDescent="0.55000000000000004">
      <c r="A21" s="49"/>
      <c r="B21" t="s">
        <v>132</v>
      </c>
    </row>
    <row r="22" spans="1:2" x14ac:dyDescent="0.55000000000000004">
      <c r="A22" s="49"/>
      <c r="B22" t="s">
        <v>134</v>
      </c>
    </row>
    <row r="23" spans="1:2" x14ac:dyDescent="0.55000000000000004">
      <c r="B23" t="s">
        <v>133</v>
      </c>
    </row>
  </sheetData>
  <hyperlinks>
    <hyperlink ref="B6" r:id="rId1" xr:uid="{F4D00243-0CEE-4AEF-A03E-69FC8A037EB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1CA1-168C-4AC5-BEAC-377B59850DCF}">
  <dimension ref="A1:X77"/>
  <sheetViews>
    <sheetView showGridLines="0" tabSelected="1" zoomScaleNormal="100" workbookViewId="0">
      <selection activeCell="E13" sqref="E13"/>
    </sheetView>
  </sheetViews>
  <sheetFormatPr defaultRowHeight="14.4" outlineLevelRow="1" x14ac:dyDescent="0.55000000000000004"/>
  <cols>
    <col min="1" max="1" width="3.578125" style="49" customWidth="1"/>
    <col min="2" max="3" width="8.68359375" customWidth="1"/>
    <col min="4" max="5" width="10.578125" bestFit="1" customWidth="1"/>
    <col min="6" max="12" width="8.83984375" bestFit="1" customWidth="1"/>
    <col min="13" max="13" width="9.68359375" bestFit="1" customWidth="1"/>
    <col min="14" max="14" width="8.83984375" customWidth="1"/>
    <col min="15" max="16" width="8.83984375" bestFit="1" customWidth="1"/>
    <col min="17" max="19" width="9.41796875" bestFit="1" customWidth="1"/>
  </cols>
  <sheetData>
    <row r="1" spans="1:24" x14ac:dyDescent="0.55000000000000004">
      <c r="C1" t="s">
        <v>253</v>
      </c>
    </row>
    <row r="2" spans="1:24" s="47" customFormat="1" ht="20.399999999999999" x14ac:dyDescent="0.75">
      <c r="A2" s="56"/>
      <c r="B2" s="48" t="s">
        <v>135</v>
      </c>
      <c r="C2" s="48"/>
    </row>
    <row r="4" spans="1:24" x14ac:dyDescent="0.55000000000000004">
      <c r="B4" t="s">
        <v>277</v>
      </c>
      <c r="D4" s="52" t="s">
        <v>212</v>
      </c>
      <c r="F4" t="s">
        <v>288</v>
      </c>
      <c r="I4" s="99">
        <f ca="1">S77</f>
        <v>353.10731200053021</v>
      </c>
    </row>
    <row r="5" spans="1:24" x14ac:dyDescent="0.55000000000000004">
      <c r="B5" t="s">
        <v>278</v>
      </c>
      <c r="D5" s="90">
        <v>45190</v>
      </c>
      <c r="F5" t="s">
        <v>289</v>
      </c>
      <c r="I5" s="99">
        <v>410.17</v>
      </c>
    </row>
    <row r="6" spans="1:24" x14ac:dyDescent="0.55000000000000004">
      <c r="B6" t="s">
        <v>279</v>
      </c>
      <c r="D6" s="90">
        <v>45291</v>
      </c>
      <c r="F6" t="s">
        <v>290</v>
      </c>
      <c r="I6" s="100">
        <f ca="1">I4/I5-1</f>
        <v>-0.13911960406531387</v>
      </c>
    </row>
    <row r="8" spans="1:24" x14ac:dyDescent="0.55000000000000004">
      <c r="A8" s="49" t="s">
        <v>124</v>
      </c>
      <c r="B8" s="51" t="s">
        <v>143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 x14ac:dyDescent="0.55000000000000004">
      <c r="B9" s="50" t="s">
        <v>146</v>
      </c>
      <c r="C9" s="50"/>
      <c r="G9" s="50" t="s">
        <v>147</v>
      </c>
      <c r="K9" s="50" t="s">
        <v>148</v>
      </c>
      <c r="O9" s="50" t="s">
        <v>149</v>
      </c>
    </row>
    <row r="10" spans="1:24" x14ac:dyDescent="0.55000000000000004">
      <c r="B10" t="s">
        <v>30</v>
      </c>
      <c r="E10" s="52">
        <v>2</v>
      </c>
      <c r="G10" t="s">
        <v>258</v>
      </c>
      <c r="I10" s="53">
        <v>0.8</v>
      </c>
      <c r="O10" t="s">
        <v>258</v>
      </c>
      <c r="Q10" s="53">
        <v>1.2</v>
      </c>
    </row>
    <row r="11" spans="1:24" x14ac:dyDescent="0.55000000000000004">
      <c r="B11" t="s">
        <v>150</v>
      </c>
      <c r="E11" s="52">
        <v>2</v>
      </c>
      <c r="G11" t="s">
        <v>257</v>
      </c>
      <c r="I11" s="53">
        <v>0.02</v>
      </c>
      <c r="K11" t="s">
        <v>257</v>
      </c>
      <c r="M11" s="53">
        <v>0.05</v>
      </c>
      <c r="O11" t="s">
        <v>257</v>
      </c>
      <c r="Q11" s="53">
        <v>0.08</v>
      </c>
    </row>
    <row r="12" spans="1:24" x14ac:dyDescent="0.55000000000000004">
      <c r="B12" t="s">
        <v>151</v>
      </c>
      <c r="E12" s="52">
        <v>3</v>
      </c>
      <c r="G12" t="s">
        <v>259</v>
      </c>
      <c r="I12" s="53">
        <v>0.9</v>
      </c>
      <c r="O12" t="s">
        <v>259</v>
      </c>
      <c r="Q12" s="53">
        <v>1.05</v>
      </c>
    </row>
    <row r="13" spans="1:24" x14ac:dyDescent="0.55000000000000004">
      <c r="B13" t="s">
        <v>152</v>
      </c>
      <c r="E13" s="52">
        <v>2</v>
      </c>
    </row>
    <row r="14" spans="1:24" x14ac:dyDescent="0.55000000000000004">
      <c r="K14" t="s">
        <v>155</v>
      </c>
      <c r="M14" s="53">
        <v>0.1</v>
      </c>
    </row>
    <row r="15" spans="1:24" x14ac:dyDescent="0.55000000000000004">
      <c r="B15" t="s">
        <v>151</v>
      </c>
      <c r="E15" s="54">
        <f>CHOOSE($E$12,I15,M15,Q15)</f>
        <v>0.09</v>
      </c>
      <c r="G15" t="s">
        <v>151</v>
      </c>
      <c r="I15" s="53">
        <f>M15+0.5%</f>
        <v>0.12165840821502701</v>
      </c>
      <c r="K15" t="s">
        <v>151</v>
      </c>
      <c r="M15" s="53">
        <f>WACC!F22</f>
        <v>0.116658408215027</v>
      </c>
      <c r="O15" t="s">
        <v>151</v>
      </c>
      <c r="Q15" s="53">
        <v>0.09</v>
      </c>
    </row>
    <row r="16" spans="1:24" x14ac:dyDescent="0.55000000000000004">
      <c r="B16" t="s">
        <v>152</v>
      </c>
      <c r="E16" s="54">
        <f>CHOOSE($E$13,I16,M16,Q16)</f>
        <v>2.5000000000000001E-2</v>
      </c>
      <c r="G16" t="s">
        <v>152</v>
      </c>
      <c r="I16" s="53">
        <v>0.02</v>
      </c>
      <c r="K16" t="s">
        <v>152</v>
      </c>
      <c r="M16" s="53">
        <v>2.5000000000000001E-2</v>
      </c>
      <c r="O16" t="s">
        <v>152</v>
      </c>
      <c r="Q16" s="55">
        <v>0.03</v>
      </c>
    </row>
    <row r="18" spans="1:19" outlineLevel="1" x14ac:dyDescent="0.55000000000000004">
      <c r="A18" s="49" t="s">
        <v>124</v>
      </c>
      <c r="B18" s="51" t="s">
        <v>156</v>
      </c>
      <c r="C18" s="51"/>
      <c r="D18" s="51"/>
      <c r="E18" s="51">
        <v>2014</v>
      </c>
      <c r="F18" s="51">
        <f>E18+1</f>
        <v>2015</v>
      </c>
      <c r="G18" s="51">
        <f t="shared" ref="G18:M18" si="0">F18+1</f>
        <v>2016</v>
      </c>
      <c r="H18" s="51">
        <f t="shared" si="0"/>
        <v>2017</v>
      </c>
      <c r="I18" s="51">
        <f t="shared" si="0"/>
        <v>2018</v>
      </c>
      <c r="J18" s="51">
        <f t="shared" si="0"/>
        <v>2019</v>
      </c>
      <c r="K18" s="51">
        <f t="shared" si="0"/>
        <v>2020</v>
      </c>
      <c r="L18" s="51">
        <f t="shared" si="0"/>
        <v>2021</v>
      </c>
      <c r="M18" s="51">
        <f t="shared" si="0"/>
        <v>2022</v>
      </c>
      <c r="N18" s="58">
        <f t="shared" ref="N18" si="1">M18+1</f>
        <v>2023</v>
      </c>
      <c r="O18" s="58">
        <f t="shared" ref="O18" si="2">N18+1</f>
        <v>2024</v>
      </c>
      <c r="P18" s="58">
        <f t="shared" ref="P18" si="3">O18+1</f>
        <v>2025</v>
      </c>
      <c r="Q18" s="58">
        <f t="shared" ref="Q18" si="4">P18+1</f>
        <v>2026</v>
      </c>
      <c r="R18" s="58">
        <f t="shared" ref="R18" si="5">Q18+1</f>
        <v>2027</v>
      </c>
      <c r="S18" s="58">
        <f t="shared" ref="S18" si="6">R18+1</f>
        <v>2028</v>
      </c>
    </row>
    <row r="19" spans="1:19" outlineLevel="1" x14ac:dyDescent="0.55000000000000004">
      <c r="B19" t="s">
        <v>30</v>
      </c>
      <c r="E19" s="69">
        <f>Historicals!C10</f>
        <v>4646.0749999999998</v>
      </c>
      <c r="F19" s="69">
        <f>Historicals!D10</f>
        <v>4959.8379999999997</v>
      </c>
      <c r="G19" s="69">
        <f>Historicals!E10</f>
        <v>6652.6666670000004</v>
      </c>
      <c r="H19" s="69">
        <f>Historicals!F10</f>
        <v>9468</v>
      </c>
      <c r="I19" s="69">
        <f>Historicals!G10</f>
        <v>11951.333333</v>
      </c>
      <c r="J19" s="69">
        <f>Historicals!H10</f>
        <v>10618</v>
      </c>
      <c r="K19" s="69">
        <f>Historicals!I10</f>
        <v>16042.333333</v>
      </c>
      <c r="L19" s="69">
        <f>Historicals!J10</f>
        <v>26034</v>
      </c>
      <c r="M19" s="69">
        <f>Historicals!K10</f>
        <v>27504.666667000001</v>
      </c>
      <c r="N19" s="70">
        <f>Estimates!K5</f>
        <v>51794.5</v>
      </c>
      <c r="O19" s="70">
        <f>Estimates!L5</f>
        <v>77970.100000000006</v>
      </c>
      <c r="P19" s="70">
        <f>Estimates!M5</f>
        <v>93531.8</v>
      </c>
      <c r="Q19" s="71">
        <f>Estimates!N5</f>
        <v>111484</v>
      </c>
      <c r="R19" s="71">
        <f>Estimates!O5</f>
        <v>139956</v>
      </c>
      <c r="S19" s="71">
        <f>Estimates!P5</f>
        <v>135485</v>
      </c>
    </row>
    <row r="20" spans="1:19" outlineLevel="1" x14ac:dyDescent="0.55000000000000004">
      <c r="B20" s="64" t="s">
        <v>153</v>
      </c>
      <c r="C20" s="64"/>
      <c r="D20" s="64"/>
      <c r="E20" s="65" t="s">
        <v>194</v>
      </c>
      <c r="F20" s="66">
        <f>F19/E19-1</f>
        <v>6.7532917570207074E-2</v>
      </c>
      <c r="G20" s="66">
        <f t="shared" ref="G20:M20" si="7">G19/F19-1</f>
        <v>0.34130724975291549</v>
      </c>
      <c r="H20" s="66">
        <f t="shared" si="7"/>
        <v>0.42318869619084132</v>
      </c>
      <c r="I20" s="66">
        <f t="shared" si="7"/>
        <v>0.26228700179552189</v>
      </c>
      <c r="J20" s="66">
        <f t="shared" si="7"/>
        <v>-0.11156356331543382</v>
      </c>
      <c r="K20" s="66">
        <f t="shared" si="7"/>
        <v>0.51086205810887186</v>
      </c>
      <c r="L20" s="66">
        <f t="shared" si="7"/>
        <v>0.62283125899438629</v>
      </c>
      <c r="M20" s="66">
        <f t="shared" si="7"/>
        <v>5.6490230736728986E-2</v>
      </c>
      <c r="N20" s="66">
        <f t="shared" ref="N20" si="8">N19/M19-1</f>
        <v>0.88311680439824602</v>
      </c>
      <c r="O20" s="66">
        <f t="shared" ref="O20" si="9">O19/N19-1</f>
        <v>0.50537412273503945</v>
      </c>
      <c r="P20" s="66">
        <f t="shared" ref="P20" si="10">P19/O19-1</f>
        <v>0.19958548212712302</v>
      </c>
      <c r="Q20" s="66">
        <f t="shared" ref="Q20" si="11">Q19/P19-1</f>
        <v>0.19193685997703458</v>
      </c>
      <c r="R20" s="66">
        <f t="shared" ref="R20" si="12">R19/Q19-1</f>
        <v>0.25539090811237486</v>
      </c>
      <c r="S20" s="66">
        <f t="shared" ref="S20" si="13">S19/R19-1</f>
        <v>-3.1945754379947955E-2</v>
      </c>
    </row>
    <row r="21" spans="1:19" outlineLevel="1" x14ac:dyDescent="0.55000000000000004"/>
    <row r="22" spans="1:19" outlineLevel="1" x14ac:dyDescent="0.55000000000000004">
      <c r="B22" t="s">
        <v>150</v>
      </c>
      <c r="E22" s="69">
        <f>Historicals!C12</f>
        <v>771.88367000000005</v>
      </c>
      <c r="F22" s="69">
        <f>Historicals!D12</f>
        <v>916.43499999999995</v>
      </c>
      <c r="G22" s="69">
        <f>Historicals!E12</f>
        <v>1829.3333299999999</v>
      </c>
      <c r="H22" s="69">
        <f>Historicals!F12</f>
        <v>3094.6666700000001</v>
      </c>
      <c r="I22" s="69">
        <f>Historicals!G12</f>
        <v>4063.6666700000001</v>
      </c>
      <c r="J22" s="69">
        <f>Historicals!H12</f>
        <v>2614</v>
      </c>
      <c r="K22" s="69">
        <f>Historicals!I12</f>
        <v>4437.3333300000004</v>
      </c>
      <c r="L22" s="69">
        <f>Historicals!J12</f>
        <v>9569.6666700000005</v>
      </c>
      <c r="M22" s="69">
        <f>Historicals!K12</f>
        <v>6149</v>
      </c>
      <c r="N22" s="70">
        <f>Estimates!K9</f>
        <v>28181.8</v>
      </c>
      <c r="O22" s="70">
        <f>Estimates!L9</f>
        <v>45402.400000000001</v>
      </c>
      <c r="P22" s="70">
        <f>Estimates!M9</f>
        <v>54401</v>
      </c>
      <c r="Q22" s="71">
        <f>Estimates!N9</f>
        <v>65999.600000000006</v>
      </c>
      <c r="R22" s="71">
        <f>Estimates!O9</f>
        <v>83947.3</v>
      </c>
      <c r="S22" s="71">
        <f>Estimates!P9</f>
        <v>81477.7</v>
      </c>
    </row>
    <row r="23" spans="1:19" outlineLevel="1" x14ac:dyDescent="0.55000000000000004">
      <c r="B23" s="64" t="s">
        <v>154</v>
      </c>
      <c r="C23" s="64"/>
      <c r="D23" s="64"/>
      <c r="E23" s="66">
        <f>E22/E19</f>
        <v>0.16613672185662093</v>
      </c>
      <c r="F23" s="66">
        <f t="shared" ref="F23:M23" si="14">F22/F19</f>
        <v>0.18477115583210579</v>
      </c>
      <c r="G23" s="66">
        <f t="shared" si="14"/>
        <v>0.27497745213573616</v>
      </c>
      <c r="H23" s="66">
        <f t="shared" si="14"/>
        <v>0.32685537283481203</v>
      </c>
      <c r="I23" s="66">
        <f t="shared" si="14"/>
        <v>0.34001785045852673</v>
      </c>
      <c r="J23" s="66">
        <f t="shared" si="14"/>
        <v>0.24618572235825956</v>
      </c>
      <c r="K23" s="66">
        <f t="shared" si="14"/>
        <v>0.27660149168401527</v>
      </c>
      <c r="L23" s="66">
        <f t="shared" si="14"/>
        <v>0.36758341668587236</v>
      </c>
      <c r="M23" s="66">
        <f t="shared" si="14"/>
        <v>0.22356206219279681</v>
      </c>
      <c r="N23" s="66">
        <f t="shared" ref="N23" si="15">N22/N19</f>
        <v>0.54410796513143289</v>
      </c>
      <c r="O23" s="66">
        <f t="shared" ref="O23" si="16">O22/O19</f>
        <v>0.58230526830156681</v>
      </c>
      <c r="P23" s="66">
        <f t="shared" ref="P23" si="17">P22/P19</f>
        <v>0.581631060238336</v>
      </c>
      <c r="Q23" s="66">
        <f t="shared" ref="Q23" si="18">Q22/Q19</f>
        <v>0.59200961572961153</v>
      </c>
      <c r="R23" s="66">
        <f t="shared" ref="R23" si="19">R22/R19</f>
        <v>0.59981208379776507</v>
      </c>
      <c r="S23" s="66">
        <f t="shared" ref="S23" si="20">S22/S19</f>
        <v>0.60137801232608779</v>
      </c>
    </row>
    <row r="24" spans="1:19" outlineLevel="1" x14ac:dyDescent="0.55000000000000004"/>
    <row r="25" spans="1:19" outlineLevel="1" x14ac:dyDescent="0.55000000000000004">
      <c r="A25" s="49" t="s">
        <v>124</v>
      </c>
      <c r="B25" s="51" t="s">
        <v>250</v>
      </c>
      <c r="C25" s="51"/>
      <c r="D25" s="51"/>
      <c r="E25" s="51">
        <f>E18</f>
        <v>2014</v>
      </c>
      <c r="F25" s="51">
        <f t="shared" ref="F25:M25" si="21">F18</f>
        <v>2015</v>
      </c>
      <c r="G25" s="51">
        <f t="shared" si="21"/>
        <v>2016</v>
      </c>
      <c r="H25" s="51">
        <f t="shared" si="21"/>
        <v>2017</v>
      </c>
      <c r="I25" s="51">
        <f t="shared" si="21"/>
        <v>2018</v>
      </c>
      <c r="J25" s="51">
        <f t="shared" si="21"/>
        <v>2019</v>
      </c>
      <c r="K25" s="51">
        <f t="shared" si="21"/>
        <v>2020</v>
      </c>
      <c r="L25" s="51">
        <f t="shared" si="21"/>
        <v>2021</v>
      </c>
      <c r="M25" s="51">
        <f t="shared" si="21"/>
        <v>2022</v>
      </c>
      <c r="N25" s="58">
        <f t="shared" ref="N25" si="22">M25+1</f>
        <v>2023</v>
      </c>
      <c r="O25" s="58">
        <f t="shared" ref="O25" si="23">N25+1</f>
        <v>2024</v>
      </c>
      <c r="P25" s="58">
        <f t="shared" ref="P25" si="24">O25+1</f>
        <v>2025</v>
      </c>
      <c r="Q25" s="58">
        <f t="shared" ref="Q25" si="25">P25+1</f>
        <v>2026</v>
      </c>
      <c r="R25" s="58">
        <f t="shared" ref="R25" si="26">Q25+1</f>
        <v>2027</v>
      </c>
      <c r="S25" s="58">
        <f t="shared" ref="S25" si="27">R25+1</f>
        <v>2028</v>
      </c>
    </row>
    <row r="26" spans="1:19" s="62" customFormat="1" outlineLevel="1" x14ac:dyDescent="0.55000000000000004">
      <c r="A26" s="60"/>
      <c r="B26" t="s">
        <v>190</v>
      </c>
      <c r="C26"/>
      <c r="D26" s="61"/>
      <c r="E26" s="70">
        <v>223</v>
      </c>
      <c r="F26" s="70">
        <v>201</v>
      </c>
      <c r="G26" s="70">
        <v>195</v>
      </c>
      <c r="H26" s="70">
        <v>201</v>
      </c>
      <c r="I26" s="70">
        <v>240</v>
      </c>
      <c r="J26" s="70">
        <v>351</v>
      </c>
      <c r="K26" s="70">
        <v>1017</v>
      </c>
      <c r="L26" s="70">
        <v>1138</v>
      </c>
      <c r="M26" s="70">
        <v>1552</v>
      </c>
      <c r="N26" s="68"/>
      <c r="O26" s="68"/>
      <c r="P26" s="68"/>
      <c r="Q26" s="68"/>
      <c r="R26" s="68"/>
      <c r="S26" s="68"/>
    </row>
    <row r="27" spans="1:19" s="62" customFormat="1" outlineLevel="1" x14ac:dyDescent="0.55000000000000004">
      <c r="A27" s="60"/>
      <c r="B27" t="s">
        <v>154</v>
      </c>
      <c r="C27"/>
      <c r="D27" s="61"/>
      <c r="E27" s="66">
        <f>E26/E19</f>
        <v>4.7997503268888256E-2</v>
      </c>
      <c r="F27" s="66">
        <f t="shared" ref="F27:M27" si="28">F26/F19</f>
        <v>4.0525517164068665E-2</v>
      </c>
      <c r="G27" s="66">
        <f t="shared" si="28"/>
        <v>2.9311554262485641E-2</v>
      </c>
      <c r="H27" s="66">
        <f t="shared" si="28"/>
        <v>2.1229404309252218E-2</v>
      </c>
      <c r="I27" s="66">
        <f t="shared" si="28"/>
        <v>2.0081441401798444E-2</v>
      </c>
      <c r="J27" s="66">
        <f t="shared" si="28"/>
        <v>3.3057072895083819E-2</v>
      </c>
      <c r="K27" s="66">
        <f t="shared" si="28"/>
        <v>6.3394768010958391E-2</v>
      </c>
      <c r="L27" s="66">
        <f t="shared" si="28"/>
        <v>4.3712068833064457E-2</v>
      </c>
      <c r="M27" s="66">
        <f t="shared" si="28"/>
        <v>5.642678818071567E-2</v>
      </c>
      <c r="N27" s="61"/>
      <c r="O27" s="61"/>
      <c r="P27" s="61"/>
      <c r="Q27" s="61"/>
      <c r="R27" s="61"/>
      <c r="S27" s="61"/>
    </row>
    <row r="28" spans="1:19" s="62" customFormat="1" outlineLevel="1" x14ac:dyDescent="0.55000000000000004">
      <c r="A28" s="60"/>
      <c r="B28"/>
      <c r="C28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1:19" s="62" customFormat="1" outlineLevel="1" x14ac:dyDescent="0.55000000000000004">
      <c r="A29" s="60"/>
      <c r="B29" t="s">
        <v>191</v>
      </c>
      <c r="C29"/>
      <c r="D29" s="61"/>
      <c r="E29" s="69">
        <f>-Historicals!C24</f>
        <v>134.15733399999999</v>
      </c>
      <c r="F29" s="69">
        <f>-Historicals!D24</f>
        <v>91.348332999999997</v>
      </c>
      <c r="G29" s="69">
        <f>-Historicals!E24</f>
        <v>164</v>
      </c>
      <c r="H29" s="69">
        <f>-Historicals!F24</f>
        <v>471.33333299999998</v>
      </c>
      <c r="I29" s="69">
        <f>-Historicals!G24</f>
        <v>671</v>
      </c>
      <c r="J29" s="69">
        <f>-Historicals!H24</f>
        <v>508.33333399999998</v>
      </c>
      <c r="K29" s="69">
        <f>-Historicals!I24</f>
        <v>1082</v>
      </c>
      <c r="L29" s="69">
        <f>-Historicals!J24</f>
        <v>979.33333300000004</v>
      </c>
      <c r="M29" s="69">
        <f>-Historicals!K24</f>
        <v>1754.333333</v>
      </c>
      <c r="N29" s="57"/>
      <c r="O29" s="61"/>
      <c r="P29" s="61"/>
      <c r="Q29" s="61"/>
      <c r="R29" s="61"/>
      <c r="S29" s="61"/>
    </row>
    <row r="30" spans="1:19" s="62" customFormat="1" outlineLevel="1" x14ac:dyDescent="0.55000000000000004">
      <c r="A30" s="60"/>
      <c r="B30" s="64" t="s">
        <v>154</v>
      </c>
      <c r="C30" s="64"/>
      <c r="D30" s="61"/>
      <c r="E30" s="66">
        <f t="shared" ref="E30:M30" si="29">E29/E19</f>
        <v>2.887541290228849E-2</v>
      </c>
      <c r="F30" s="66">
        <f t="shared" si="29"/>
        <v>1.8417604163684379E-2</v>
      </c>
      <c r="G30" s="66">
        <f t="shared" si="29"/>
        <v>2.4651768713064848E-2</v>
      </c>
      <c r="H30" s="66">
        <f t="shared" si="29"/>
        <v>4.9781720849176168E-2</v>
      </c>
      <c r="I30" s="66">
        <f t="shared" si="29"/>
        <v>5.6144363252528147E-2</v>
      </c>
      <c r="J30" s="66">
        <f t="shared" si="29"/>
        <v>4.7874678282162367E-2</v>
      </c>
      <c r="K30" s="66">
        <f t="shared" si="29"/>
        <v>6.7446547677342164E-2</v>
      </c>
      <c r="L30" s="66">
        <f t="shared" si="29"/>
        <v>3.7617474571713917E-2</v>
      </c>
      <c r="M30" s="66">
        <f t="shared" si="29"/>
        <v>6.3783115579613359E-2</v>
      </c>
      <c r="N30" s="61"/>
      <c r="O30" s="61"/>
      <c r="P30" s="61"/>
      <c r="Q30" s="61"/>
      <c r="R30" s="61"/>
      <c r="S30" s="61"/>
    </row>
    <row r="31" spans="1:19" s="62" customFormat="1" outlineLevel="1" x14ac:dyDescent="0.55000000000000004">
      <c r="A31" s="60"/>
      <c r="B31"/>
      <c r="C3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</row>
    <row r="32" spans="1:19" s="62" customFormat="1" outlineLevel="1" x14ac:dyDescent="0.55000000000000004">
      <c r="A32" s="60"/>
      <c r="B32" t="s">
        <v>192</v>
      </c>
      <c r="C32"/>
      <c r="D32" s="61"/>
      <c r="E32" s="69">
        <f>-(11/12)*CFS!C32+(1/12)*CFS!D32</f>
        <v>181.39975733333333</v>
      </c>
      <c r="F32" s="69">
        <f>-(11/12)*CFS!D32+(1/12)*CFS!E32</f>
        <v>-9.8333333333333286</v>
      </c>
      <c r="G32" s="69">
        <f>-(11/12)*CFS!E32+(1/12)*CFS!F32</f>
        <v>637.83333333333326</v>
      </c>
      <c r="H32" s="69">
        <f>-(11/12)*CFS!F32+(1/12)*CFS!G32</f>
        <v>-240.99999999999997</v>
      </c>
      <c r="I32" s="69">
        <f>-(11/12)*CFS!G32+(1/12)*CFS!H32</f>
        <v>845.33333333333326</v>
      </c>
      <c r="J32" s="69">
        <f>-(11/12)*CFS!H32+(1/12)*CFS!I32</f>
        <v>-715.83333333333337</v>
      </c>
      <c r="K32" s="69">
        <f>-(11/12)*CFS!I32+(1/12)*CFS!J32</f>
        <v>364.16666666666663</v>
      </c>
      <c r="L32" s="69">
        <f>-(11/12)*CFS!J32+(1/12)*CFS!K32</f>
        <v>2898.8333333333335</v>
      </c>
      <c r="M32" s="57"/>
      <c r="N32" s="57"/>
      <c r="O32" s="61"/>
      <c r="P32" s="61"/>
      <c r="Q32" s="61"/>
      <c r="R32" s="61"/>
      <c r="S32" s="61"/>
    </row>
    <row r="33" spans="1:19" s="62" customFormat="1" outlineLevel="1" x14ac:dyDescent="0.55000000000000004">
      <c r="A33" s="60"/>
      <c r="B33" s="64" t="s">
        <v>154</v>
      </c>
      <c r="C33" s="64"/>
      <c r="D33" s="61"/>
      <c r="E33" s="66">
        <f>E32/E19</f>
        <v>3.9043656706646647E-2</v>
      </c>
      <c r="F33" s="66">
        <f t="shared" ref="F33:L33" si="30">F32/F19</f>
        <v>-1.9825916357214348E-3</v>
      </c>
      <c r="G33" s="66">
        <f t="shared" si="30"/>
        <v>9.5876340309856867E-2</v>
      </c>
      <c r="H33" s="66">
        <f t="shared" si="30"/>
        <v>-2.545416138572032E-2</v>
      </c>
      <c r="I33" s="66">
        <f t="shared" si="30"/>
        <v>7.0731299159667846E-2</v>
      </c>
      <c r="J33" s="66">
        <f t="shared" si="30"/>
        <v>-6.7416964902367052E-2</v>
      </c>
      <c r="K33" s="66">
        <f t="shared" si="30"/>
        <v>2.2700355310380872E-2</v>
      </c>
      <c r="L33" s="66">
        <f t="shared" si="30"/>
        <v>0.11134798084556094</v>
      </c>
      <c r="M33" s="66"/>
      <c r="N33" s="61"/>
      <c r="O33" s="61"/>
      <c r="P33" s="61"/>
      <c r="Q33" s="61"/>
      <c r="R33" s="61"/>
      <c r="S33" s="61"/>
    </row>
    <row r="34" spans="1:19" outlineLevel="1" x14ac:dyDescent="0.55000000000000004">
      <c r="B34" s="64" t="s">
        <v>193</v>
      </c>
      <c r="C34" s="64"/>
      <c r="F34" s="66">
        <f>F32/(F19-E19)</f>
        <v>-3.1340002910901957E-2</v>
      </c>
      <c r="G34" s="66">
        <f t="shared" ref="G34:L34" si="31">G32/(G19-F19)</f>
        <v>0.37678552222516976</v>
      </c>
      <c r="H34" s="66">
        <f t="shared" si="31"/>
        <v>-8.5602652153161582E-2</v>
      </c>
      <c r="I34" s="66">
        <f t="shared" si="31"/>
        <v>0.34040268460944995</v>
      </c>
      <c r="J34" s="66">
        <f t="shared" si="31"/>
        <v>0.53687500013421863</v>
      </c>
      <c r="K34" s="66">
        <f t="shared" si="31"/>
        <v>6.713574633239941E-2</v>
      </c>
      <c r="L34" s="66">
        <f t="shared" si="31"/>
        <v>0.29012510424386573</v>
      </c>
    </row>
    <row r="35" spans="1:19" outlineLevel="1" x14ac:dyDescent="0.55000000000000004">
      <c r="N35">
        <v>1</v>
      </c>
      <c r="O35">
        <f>N35+1</f>
        <v>2</v>
      </c>
      <c r="P35">
        <f t="shared" ref="P35:S35" si="32">O35+1</f>
        <v>3</v>
      </c>
      <c r="Q35">
        <f t="shared" si="32"/>
        <v>4</v>
      </c>
      <c r="R35">
        <f t="shared" si="32"/>
        <v>5</v>
      </c>
      <c r="S35">
        <f t="shared" si="32"/>
        <v>6</v>
      </c>
    </row>
    <row r="36" spans="1:19" x14ac:dyDescent="0.55000000000000004">
      <c r="A36" s="49" t="s">
        <v>124</v>
      </c>
      <c r="B36" s="51" t="s">
        <v>144</v>
      </c>
      <c r="C36" s="51"/>
      <c r="D36" s="51"/>
      <c r="E36" s="51">
        <f>E25</f>
        <v>2014</v>
      </c>
      <c r="F36" s="51">
        <f>E36+1</f>
        <v>2015</v>
      </c>
      <c r="G36" s="51">
        <f t="shared" ref="G36:M36" si="33">F36+1</f>
        <v>2016</v>
      </c>
      <c r="H36" s="51">
        <f t="shared" si="33"/>
        <v>2017</v>
      </c>
      <c r="I36" s="51">
        <f t="shared" si="33"/>
        <v>2018</v>
      </c>
      <c r="J36" s="51">
        <f t="shared" si="33"/>
        <v>2019</v>
      </c>
      <c r="K36" s="51">
        <f t="shared" si="33"/>
        <v>2020</v>
      </c>
      <c r="L36" s="51">
        <f t="shared" si="33"/>
        <v>2021</v>
      </c>
      <c r="M36" s="51">
        <f t="shared" si="33"/>
        <v>2022</v>
      </c>
      <c r="N36" s="58">
        <f t="shared" ref="N36" si="34">M36+1</f>
        <v>2023</v>
      </c>
      <c r="O36" s="58">
        <f t="shared" ref="O36" si="35">N36+1</f>
        <v>2024</v>
      </c>
      <c r="P36" s="58">
        <f t="shared" ref="P36" si="36">O36+1</f>
        <v>2025</v>
      </c>
      <c r="Q36" s="58">
        <f t="shared" ref="Q36" si="37">P36+1</f>
        <v>2026</v>
      </c>
      <c r="R36" s="58">
        <f t="shared" ref="R36" si="38">Q36+1</f>
        <v>2027</v>
      </c>
      <c r="S36" s="58">
        <f t="shared" ref="S36" si="39">R36+1</f>
        <v>2028</v>
      </c>
    </row>
    <row r="37" spans="1:19" x14ac:dyDescent="0.55000000000000004">
      <c r="B37" t="s">
        <v>30</v>
      </c>
      <c r="E37" s="73">
        <f>E19</f>
        <v>4646.0749999999998</v>
      </c>
      <c r="F37" s="73">
        <f t="shared" ref="F37:M37" si="40">F19</f>
        <v>4959.8379999999997</v>
      </c>
      <c r="G37" s="73">
        <f t="shared" si="40"/>
        <v>6652.6666670000004</v>
      </c>
      <c r="H37" s="73">
        <f t="shared" si="40"/>
        <v>9468</v>
      </c>
      <c r="I37" s="73">
        <f t="shared" si="40"/>
        <v>11951.333333</v>
      </c>
      <c r="J37" s="73">
        <f t="shared" si="40"/>
        <v>10618</v>
      </c>
      <c r="K37" s="73">
        <f t="shared" si="40"/>
        <v>16042.333333</v>
      </c>
      <c r="L37" s="73">
        <f t="shared" si="40"/>
        <v>26034</v>
      </c>
      <c r="M37" s="73">
        <f t="shared" si="40"/>
        <v>27504.666667000001</v>
      </c>
      <c r="N37" s="75">
        <f ca="1">M37*(1+N38)</f>
        <v>51794.5</v>
      </c>
      <c r="O37" s="75">
        <f t="shared" ref="O37:S37" ca="1" si="41">N37*(1+O38)</f>
        <v>77970.100000000006</v>
      </c>
      <c r="P37" s="75">
        <f t="shared" ca="1" si="41"/>
        <v>93531.8</v>
      </c>
      <c r="Q37" s="75">
        <f t="shared" ca="1" si="41"/>
        <v>107535.72293147843</v>
      </c>
      <c r="R37" s="75">
        <f t="shared" ca="1" si="41"/>
        <v>118274.43673158367</v>
      </c>
      <c r="S37" s="75">
        <f t="shared" ca="1" si="41"/>
        <v>124188.15856816286</v>
      </c>
    </row>
    <row r="38" spans="1:19" x14ac:dyDescent="0.55000000000000004">
      <c r="B38" s="64" t="s">
        <v>153</v>
      </c>
      <c r="C38" s="64"/>
      <c r="E38" s="63" t="s">
        <v>194</v>
      </c>
      <c r="F38" s="66">
        <f>F37/E37-1</f>
        <v>6.7532917570207074E-2</v>
      </c>
      <c r="G38" s="66">
        <f t="shared" ref="G38:M38" si="42">G37/F37-1</f>
        <v>0.34130724975291549</v>
      </c>
      <c r="H38" s="66">
        <f t="shared" si="42"/>
        <v>0.42318869619084132</v>
      </c>
      <c r="I38" s="66">
        <f t="shared" si="42"/>
        <v>0.26228700179552189</v>
      </c>
      <c r="J38" s="66">
        <f t="shared" si="42"/>
        <v>-0.11156356331543382</v>
      </c>
      <c r="K38" s="66">
        <f t="shared" si="42"/>
        <v>0.51086205810887186</v>
      </c>
      <c r="L38" s="66">
        <f t="shared" si="42"/>
        <v>0.62283125899438629</v>
      </c>
      <c r="M38" s="66">
        <f t="shared" si="42"/>
        <v>5.6490230736728986E-2</v>
      </c>
      <c r="N38" s="66">
        <f ca="1">OFFSET(N38,$E$10,0)</f>
        <v>0.88311680439824602</v>
      </c>
      <c r="O38" s="66">
        <f t="shared" ref="O38:S38" ca="1" si="43">OFFSET(O38,$E$10,0)</f>
        <v>0.50537412273503945</v>
      </c>
      <c r="P38" s="66">
        <f t="shared" ca="1" si="43"/>
        <v>0.19958548212712302</v>
      </c>
      <c r="Q38" s="66">
        <f t="shared" ca="1" si="43"/>
        <v>0.14972365475141533</v>
      </c>
      <c r="R38" s="66">
        <f t="shared" ca="1" si="43"/>
        <v>9.9861827375707646E-2</v>
      </c>
      <c r="S38" s="66">
        <f t="shared" ca="1" si="43"/>
        <v>0.05</v>
      </c>
    </row>
    <row r="39" spans="1:19" x14ac:dyDescent="0.55000000000000004">
      <c r="B39" t="s">
        <v>254</v>
      </c>
      <c r="N39" s="74">
        <f>N40</f>
        <v>0.88311680439824602</v>
      </c>
      <c r="O39" s="74">
        <f>O40*$I$10</f>
        <v>0.40429929818803156</v>
      </c>
      <c r="P39" s="74">
        <f>P40*$I$10</f>
        <v>0.15966838570169842</v>
      </c>
      <c r="Q39" s="74">
        <f>P39-($P$39-$S$39)/($S$36-$P$36)</f>
        <v>0.1131122571344656</v>
      </c>
      <c r="R39" s="74">
        <f>Q39-($P$39-$S$39)/($S$36-$P$36)</f>
        <v>6.6556128567232781E-2</v>
      </c>
      <c r="S39" s="74">
        <f>I11</f>
        <v>0.02</v>
      </c>
    </row>
    <row r="40" spans="1:19" x14ac:dyDescent="0.55000000000000004">
      <c r="B40" t="s">
        <v>255</v>
      </c>
      <c r="N40" s="74">
        <f>N20</f>
        <v>0.88311680439824602</v>
      </c>
      <c r="O40" s="74">
        <f t="shared" ref="O40:P40" si="44">O20</f>
        <v>0.50537412273503945</v>
      </c>
      <c r="P40" s="74">
        <f t="shared" si="44"/>
        <v>0.19958548212712302</v>
      </c>
      <c r="Q40" s="74">
        <f>P40-($P$40-$S$40)/($S$36-$P$36)</f>
        <v>0.14972365475141533</v>
      </c>
      <c r="R40" s="74">
        <f>Q40-($P$40-$S$40)/($S$36-$P$36)</f>
        <v>9.9861827375707646E-2</v>
      </c>
      <c r="S40" s="74">
        <f>M11</f>
        <v>0.05</v>
      </c>
    </row>
    <row r="41" spans="1:19" x14ac:dyDescent="0.55000000000000004">
      <c r="B41" t="s">
        <v>256</v>
      </c>
      <c r="N41" s="74">
        <f>N40</f>
        <v>0.88311680439824602</v>
      </c>
      <c r="O41" s="74">
        <f>O40*$Q$10</f>
        <v>0.60644894728204735</v>
      </c>
      <c r="P41" s="74">
        <f>P40*$Q$10</f>
        <v>0.23950257855254761</v>
      </c>
      <c r="Q41" s="74">
        <f>P41-($P$41-$S$41)/($S$36-$P$36)</f>
        <v>0.18633505236836506</v>
      </c>
      <c r="R41" s="74">
        <f>Q41-($P$41-$S$41)/($S$36-$P$36)</f>
        <v>0.13316752618418251</v>
      </c>
      <c r="S41" s="74">
        <f>Q11</f>
        <v>0.08</v>
      </c>
    </row>
    <row r="43" spans="1:19" x14ac:dyDescent="0.55000000000000004">
      <c r="B43" t="s">
        <v>150</v>
      </c>
      <c r="E43" s="73">
        <f>E22</f>
        <v>771.88367000000005</v>
      </c>
      <c r="F43" s="73">
        <f t="shared" ref="F43:M43" si="45">F22</f>
        <v>916.43499999999995</v>
      </c>
      <c r="G43" s="73">
        <f t="shared" si="45"/>
        <v>1829.3333299999999</v>
      </c>
      <c r="H43" s="73">
        <f t="shared" si="45"/>
        <v>3094.6666700000001</v>
      </c>
      <c r="I43" s="73">
        <f t="shared" si="45"/>
        <v>4063.6666700000001</v>
      </c>
      <c r="J43" s="73">
        <f t="shared" si="45"/>
        <v>2614</v>
      </c>
      <c r="K43" s="73">
        <f t="shared" si="45"/>
        <v>4437.3333300000004</v>
      </c>
      <c r="L43" s="73">
        <f t="shared" si="45"/>
        <v>9569.6666700000005</v>
      </c>
      <c r="M43" s="73">
        <f t="shared" si="45"/>
        <v>6149</v>
      </c>
      <c r="N43" s="75">
        <f ca="1">N44*N37</f>
        <v>28181.8</v>
      </c>
      <c r="O43" s="75">
        <f t="shared" ref="O43:S43" ca="1" si="46">O44*O37</f>
        <v>45402.400000000001</v>
      </c>
      <c r="P43" s="75">
        <f t="shared" ca="1" si="46"/>
        <v>54400.999999999993</v>
      </c>
      <c r="Q43" s="75">
        <f t="shared" ca="1" si="46"/>
        <v>62546.116542131742</v>
      </c>
      <c r="R43" s="75">
        <f t="shared" ca="1" si="46"/>
        <v>68792.086035283006</v>
      </c>
      <c r="S43" s="75">
        <f t="shared" ca="1" si="46"/>
        <v>72231.690337047155</v>
      </c>
    </row>
    <row r="44" spans="1:19" x14ac:dyDescent="0.55000000000000004">
      <c r="B44" s="64" t="s">
        <v>154</v>
      </c>
      <c r="C44" s="64"/>
      <c r="E44" s="66">
        <f>E43/E19</f>
        <v>0.16613672185662093</v>
      </c>
      <c r="F44" s="66">
        <f t="shared" ref="F44:M44" si="47">F43/F19</f>
        <v>0.18477115583210579</v>
      </c>
      <c r="G44" s="66">
        <f t="shared" si="47"/>
        <v>0.27497745213573616</v>
      </c>
      <c r="H44" s="66">
        <f t="shared" si="47"/>
        <v>0.32685537283481203</v>
      </c>
      <c r="I44" s="66">
        <f t="shared" si="47"/>
        <v>0.34001785045852673</v>
      </c>
      <c r="J44" s="66">
        <f t="shared" si="47"/>
        <v>0.24618572235825956</v>
      </c>
      <c r="K44" s="66">
        <f t="shared" si="47"/>
        <v>0.27660149168401527</v>
      </c>
      <c r="L44" s="66">
        <f t="shared" si="47"/>
        <v>0.36758341668587236</v>
      </c>
      <c r="M44" s="66">
        <f t="shared" si="47"/>
        <v>0.22356206219279681</v>
      </c>
      <c r="N44" s="66">
        <f ca="1">OFFSET(N44,$E$11,0)</f>
        <v>0.54410796513143289</v>
      </c>
      <c r="O44" s="66">
        <f t="shared" ref="O44:S44" ca="1" si="48">OFFSET(O44,$E$11,0)</f>
        <v>0.58230526830156681</v>
      </c>
      <c r="P44" s="66">
        <f t="shared" ca="1" si="48"/>
        <v>0.581631060238336</v>
      </c>
      <c r="Q44" s="66">
        <f t="shared" ca="1" si="48"/>
        <v>0.581631060238336</v>
      </c>
      <c r="R44" s="66">
        <f t="shared" ca="1" si="48"/>
        <v>0.581631060238336</v>
      </c>
      <c r="S44" s="66">
        <f t="shared" ca="1" si="48"/>
        <v>0.581631060238336</v>
      </c>
    </row>
    <row r="45" spans="1:19" x14ac:dyDescent="0.55000000000000004">
      <c r="B45" t="s">
        <v>254</v>
      </c>
      <c r="C45" s="64"/>
      <c r="N45" s="74">
        <f>N46</f>
        <v>0.54410796513143289</v>
      </c>
      <c r="O45" s="74">
        <f>O46*$I$12</f>
        <v>0.5240747414714102</v>
      </c>
      <c r="P45" s="74">
        <f t="shared" ref="P45:S45" si="49">P46*$I$12</f>
        <v>0.52346795421450243</v>
      </c>
      <c r="Q45" s="74">
        <f t="shared" si="49"/>
        <v>0.52346795421450243</v>
      </c>
      <c r="R45" s="74">
        <f t="shared" si="49"/>
        <v>0.52346795421450243</v>
      </c>
      <c r="S45" s="74">
        <f t="shared" si="49"/>
        <v>0.52346795421450243</v>
      </c>
    </row>
    <row r="46" spans="1:19" x14ac:dyDescent="0.55000000000000004">
      <c r="B46" t="s">
        <v>255</v>
      </c>
      <c r="C46" s="64"/>
      <c r="N46" s="74">
        <f>N23</f>
        <v>0.54410796513143289</v>
      </c>
      <c r="O46" s="74">
        <f t="shared" ref="O46:P46" si="50">O23</f>
        <v>0.58230526830156681</v>
      </c>
      <c r="P46" s="74">
        <f t="shared" si="50"/>
        <v>0.581631060238336</v>
      </c>
      <c r="Q46" s="74">
        <f>P46</f>
        <v>0.581631060238336</v>
      </c>
      <c r="R46" s="74">
        <f t="shared" ref="R46:S46" si="51">Q46</f>
        <v>0.581631060238336</v>
      </c>
      <c r="S46" s="74">
        <f t="shared" si="51"/>
        <v>0.581631060238336</v>
      </c>
    </row>
    <row r="47" spans="1:19" x14ac:dyDescent="0.55000000000000004">
      <c r="B47" t="s">
        <v>256</v>
      </c>
      <c r="C47" s="64"/>
      <c r="N47" s="74">
        <f>N46</f>
        <v>0.54410796513143289</v>
      </c>
      <c r="O47" s="74">
        <f>O46*$Q$12</f>
        <v>0.61142053171664523</v>
      </c>
      <c r="P47" s="74">
        <f t="shared" ref="P47:S47" si="52">P46*$Q$12</f>
        <v>0.61071261325025283</v>
      </c>
      <c r="Q47" s="74">
        <f t="shared" si="52"/>
        <v>0.61071261325025283</v>
      </c>
      <c r="R47" s="74">
        <f t="shared" si="52"/>
        <v>0.61071261325025283</v>
      </c>
      <c r="S47" s="74">
        <f t="shared" si="52"/>
        <v>0.61071261325025283</v>
      </c>
    </row>
    <row r="49" spans="2:19" x14ac:dyDescent="0.55000000000000004">
      <c r="B49" t="s">
        <v>155</v>
      </c>
      <c r="N49" s="75">
        <f ca="1">N50*N43</f>
        <v>1013.1481278962851</v>
      </c>
      <c r="O49" s="75">
        <f t="shared" ref="O49:S49" ca="1" si="53">O50*O43</f>
        <v>2213.8370287206153</v>
      </c>
      <c r="P49" s="75">
        <f t="shared" ca="1" si="53"/>
        <v>3349.4839526010219</v>
      </c>
      <c r="Q49" s="75">
        <f t="shared" ca="1" si="53"/>
        <v>4652.191172414834</v>
      </c>
      <c r="R49" s="75">
        <f t="shared" ca="1" si="53"/>
        <v>5997.9880438608088</v>
      </c>
      <c r="S49" s="75">
        <f t="shared" ca="1" si="53"/>
        <v>7223.1690337047157</v>
      </c>
    </row>
    <row r="50" spans="2:19" x14ac:dyDescent="0.55000000000000004">
      <c r="B50" s="64" t="s">
        <v>251</v>
      </c>
      <c r="C50" s="64"/>
      <c r="N50" s="74">
        <f>Taxes!W45</f>
        <v>3.5950440635313753E-2</v>
      </c>
      <c r="O50" s="74">
        <f>N50+($S$50-$N$50)/($S$36-$N$36)</f>
        <v>4.8760352508251004E-2</v>
      </c>
      <c r="P50" s="74">
        <f t="shared" ref="P50:R50" si="54">O50+($S$50-$N$50)/($S$36-$N$36)</f>
        <v>6.1570264381188254E-2</v>
      </c>
      <c r="Q50" s="74">
        <f t="shared" si="54"/>
        <v>7.4380176254125505E-2</v>
      </c>
      <c r="R50" s="74">
        <f t="shared" si="54"/>
        <v>8.7190088127062762E-2</v>
      </c>
      <c r="S50" s="74">
        <f>M14</f>
        <v>0.1</v>
      </c>
    </row>
    <row r="52" spans="2:19" x14ac:dyDescent="0.55000000000000004">
      <c r="B52" s="77" t="s">
        <v>252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9">
        <f ca="1">N43-N49</f>
        <v>27168.651872103714</v>
      </c>
      <c r="O52" s="79">
        <f t="shared" ref="O52:S52" ca="1" si="55">O43-O49</f>
        <v>43188.562971279389</v>
      </c>
      <c r="P52" s="79">
        <f t="shared" ca="1" si="55"/>
        <v>51051.516047398967</v>
      </c>
      <c r="Q52" s="79">
        <f t="shared" ca="1" si="55"/>
        <v>57893.925369716904</v>
      </c>
      <c r="R52" s="79">
        <f t="shared" ca="1" si="55"/>
        <v>62794.097991422197</v>
      </c>
      <c r="S52" s="80">
        <f t="shared" ca="1" si="55"/>
        <v>65008.521303342437</v>
      </c>
    </row>
    <row r="54" spans="2:19" x14ac:dyDescent="0.55000000000000004">
      <c r="B54" t="s">
        <v>190</v>
      </c>
      <c r="E54" s="73">
        <f>E26</f>
        <v>223</v>
      </c>
      <c r="F54" s="73">
        <f t="shared" ref="F54:M54" si="56">F26</f>
        <v>201</v>
      </c>
      <c r="G54" s="73">
        <f t="shared" si="56"/>
        <v>195</v>
      </c>
      <c r="H54" s="73">
        <f t="shared" si="56"/>
        <v>201</v>
      </c>
      <c r="I54" s="73">
        <f t="shared" si="56"/>
        <v>240</v>
      </c>
      <c r="J54" s="73">
        <f t="shared" si="56"/>
        <v>351</v>
      </c>
      <c r="K54" s="73">
        <f t="shared" si="56"/>
        <v>1017</v>
      </c>
      <c r="L54" s="73">
        <f t="shared" si="56"/>
        <v>1138</v>
      </c>
      <c r="M54" s="73">
        <f t="shared" si="56"/>
        <v>1552</v>
      </c>
      <c r="N54" s="75">
        <f ca="1">N55*N$37</f>
        <v>2823.3807804479393</v>
      </c>
      <c r="O54" s="75">
        <f t="shared" ref="O54:S54" ca="1" si="57">O55*O$37</f>
        <v>4250.2443655137877</v>
      </c>
      <c r="P54" s="75">
        <f t="shared" ca="1" si="57"/>
        <v>5098.5314363629459</v>
      </c>
      <c r="Q54" s="75">
        <f t="shared" ca="1" si="57"/>
        <v>5861.902196880189</v>
      </c>
      <c r="R54" s="75">
        <f t="shared" ca="1" si="57"/>
        <v>6447.2824621583204</v>
      </c>
      <c r="S54" s="75">
        <f t="shared" ca="1" si="57"/>
        <v>6769.6465852662368</v>
      </c>
    </row>
    <row r="55" spans="2:19" x14ac:dyDescent="0.55000000000000004">
      <c r="B55" t="s">
        <v>154</v>
      </c>
      <c r="E55" s="66">
        <f>E54/E37</f>
        <v>4.7997503268888256E-2</v>
      </c>
      <c r="F55" s="66">
        <f t="shared" ref="F55:M55" si="58">F54/F37</f>
        <v>4.0525517164068665E-2</v>
      </c>
      <c r="G55" s="66">
        <f t="shared" si="58"/>
        <v>2.9311554262485641E-2</v>
      </c>
      <c r="H55" s="66">
        <f t="shared" si="58"/>
        <v>2.1229404309252218E-2</v>
      </c>
      <c r="I55" s="66">
        <f t="shared" si="58"/>
        <v>2.0081441401798444E-2</v>
      </c>
      <c r="J55" s="66">
        <f t="shared" si="58"/>
        <v>3.3057072895083819E-2</v>
      </c>
      <c r="K55" s="66">
        <f t="shared" si="58"/>
        <v>6.3394768010958391E-2</v>
      </c>
      <c r="L55" s="66">
        <f t="shared" si="58"/>
        <v>4.3712068833064457E-2</v>
      </c>
      <c r="M55" s="66">
        <f t="shared" si="58"/>
        <v>5.642678818071567E-2</v>
      </c>
      <c r="N55" s="74">
        <f>AVERAGE(K55:M55)</f>
        <v>5.4511208341579499E-2</v>
      </c>
      <c r="O55" s="74">
        <f>N55</f>
        <v>5.4511208341579499E-2</v>
      </c>
      <c r="P55" s="74">
        <f t="shared" ref="P55:S55" si="59">O55</f>
        <v>5.4511208341579499E-2</v>
      </c>
      <c r="Q55" s="74">
        <f t="shared" si="59"/>
        <v>5.4511208341579499E-2</v>
      </c>
      <c r="R55" s="74">
        <f t="shared" si="59"/>
        <v>5.4511208341579499E-2</v>
      </c>
      <c r="S55" s="74">
        <f t="shared" si="59"/>
        <v>5.4511208341579499E-2</v>
      </c>
    </row>
    <row r="57" spans="2:19" x14ac:dyDescent="0.55000000000000004">
      <c r="B57" t="s">
        <v>191</v>
      </c>
      <c r="E57" s="73">
        <f>E29</f>
        <v>134.15733399999999</v>
      </c>
      <c r="F57" s="73">
        <f t="shared" ref="F57:M57" si="60">F29</f>
        <v>91.348332999999997</v>
      </c>
      <c r="G57" s="73">
        <f t="shared" si="60"/>
        <v>164</v>
      </c>
      <c r="H57" s="73">
        <f t="shared" si="60"/>
        <v>471.33333299999998</v>
      </c>
      <c r="I57" s="73">
        <f t="shared" si="60"/>
        <v>671</v>
      </c>
      <c r="J57" s="73">
        <f t="shared" si="60"/>
        <v>508.33333399999998</v>
      </c>
      <c r="K57" s="73">
        <f t="shared" si="60"/>
        <v>1082</v>
      </c>
      <c r="L57" s="73">
        <f t="shared" si="60"/>
        <v>979.33333300000004</v>
      </c>
      <c r="M57" s="73">
        <f t="shared" si="60"/>
        <v>1754.333333</v>
      </c>
      <c r="N57" s="75">
        <f ca="1">N58*N$37</f>
        <v>2915.1176934223399</v>
      </c>
      <c r="O57" s="75">
        <f t="shared" ref="O57" ca="1" si="61">O58*O$37</f>
        <v>4388.3427404050472</v>
      </c>
      <c r="P57" s="75">
        <f t="shared" ref="P57" ca="1" si="62">P58*P$37</f>
        <v>5264.1922419878483</v>
      </c>
      <c r="Q57" s="75">
        <f t="shared" ref="Q57" ca="1" si="63">Q58*Q$37</f>
        <v>6052.3663437723162</v>
      </c>
      <c r="R57" s="75">
        <f t="shared" ref="R57" ca="1" si="64">R58*R$37</f>
        <v>6656.7667068086512</v>
      </c>
      <c r="S57" s="75">
        <f t="shared" ref="S57" ca="1" si="65">S58*S$37</f>
        <v>6989.6050421490836</v>
      </c>
    </row>
    <row r="58" spans="2:19" x14ac:dyDescent="0.55000000000000004">
      <c r="B58" s="64" t="s">
        <v>154</v>
      </c>
      <c r="C58" s="64"/>
      <c r="E58" s="66">
        <f>E57/E$37</f>
        <v>2.887541290228849E-2</v>
      </c>
      <c r="F58" s="66">
        <f t="shared" ref="F58:M58" si="66">F57/F$37</f>
        <v>1.8417604163684379E-2</v>
      </c>
      <c r="G58" s="66">
        <f t="shared" si="66"/>
        <v>2.4651768713064848E-2</v>
      </c>
      <c r="H58" s="66">
        <f t="shared" si="66"/>
        <v>4.9781720849176168E-2</v>
      </c>
      <c r="I58" s="66">
        <f t="shared" si="66"/>
        <v>5.6144363252528147E-2</v>
      </c>
      <c r="J58" s="66">
        <f t="shared" si="66"/>
        <v>4.7874678282162367E-2</v>
      </c>
      <c r="K58" s="66">
        <f t="shared" si="66"/>
        <v>6.7446547677342164E-2</v>
      </c>
      <c r="L58" s="66">
        <f t="shared" si="66"/>
        <v>3.7617474571713917E-2</v>
      </c>
      <c r="M58" s="66">
        <f t="shared" si="66"/>
        <v>6.3783115579613359E-2</v>
      </c>
      <c r="N58" s="74">
        <f>AVERAGE(K58:M58)</f>
        <v>5.6282379276223149E-2</v>
      </c>
      <c r="O58" s="74">
        <f>N58</f>
        <v>5.6282379276223149E-2</v>
      </c>
      <c r="P58" s="74">
        <f t="shared" ref="P58:S58" si="67">O58</f>
        <v>5.6282379276223149E-2</v>
      </c>
      <c r="Q58" s="74">
        <f t="shared" si="67"/>
        <v>5.6282379276223149E-2</v>
      </c>
      <c r="R58" s="74">
        <f t="shared" si="67"/>
        <v>5.6282379276223149E-2</v>
      </c>
      <c r="S58" s="74">
        <f t="shared" si="67"/>
        <v>5.6282379276223149E-2</v>
      </c>
    </row>
    <row r="60" spans="2:19" x14ac:dyDescent="0.55000000000000004">
      <c r="B60" t="s">
        <v>192</v>
      </c>
      <c r="E60" s="72">
        <f>E32</f>
        <v>181.39975733333333</v>
      </c>
      <c r="F60" s="72">
        <f t="shared" ref="F60:L60" si="68">F32</f>
        <v>-9.8333333333333286</v>
      </c>
      <c r="G60" s="72">
        <f t="shared" si="68"/>
        <v>637.83333333333326</v>
      </c>
      <c r="H60" s="72">
        <f t="shared" si="68"/>
        <v>-240.99999999999997</v>
      </c>
      <c r="I60" s="72">
        <f t="shared" si="68"/>
        <v>845.33333333333326</v>
      </c>
      <c r="J60" s="72">
        <f t="shared" si="68"/>
        <v>-715.83333333333337</v>
      </c>
      <c r="K60" s="72">
        <f t="shared" si="68"/>
        <v>364.16666666666663</v>
      </c>
      <c r="L60" s="72">
        <f t="shared" si="68"/>
        <v>2898.8333333333335</v>
      </c>
      <c r="M60" s="81" t="s">
        <v>194</v>
      </c>
      <c r="N60" s="75">
        <f ca="1">N61*N$37</f>
        <v>1150.379519464426</v>
      </c>
      <c r="O60" s="75">
        <f t="shared" ref="O60" ca="1" si="69">O61*O$37</f>
        <v>1731.7515599261167</v>
      </c>
      <c r="P60" s="75">
        <f t="shared" ref="P60" ca="1" si="70">P61*P$37</f>
        <v>2077.3840299383683</v>
      </c>
      <c r="Q60" s="75">
        <f t="shared" ref="Q60" ca="1" si="71">Q61*Q$37</f>
        <v>2388.4175592229644</v>
      </c>
      <c r="R60" s="75">
        <f t="shared" ref="R60" ca="1" si="72">R61*R$37</f>
        <v>2626.9293012231969</v>
      </c>
      <c r="S60" s="75">
        <f t="shared" ref="S60" ca="1" si="73">S61*S$37</f>
        <v>2758.2757662843574</v>
      </c>
    </row>
    <row r="61" spans="2:19" x14ac:dyDescent="0.55000000000000004">
      <c r="B61" s="64" t="s">
        <v>154</v>
      </c>
      <c r="C61" s="64"/>
      <c r="E61" s="66">
        <f>E60/E$37</f>
        <v>3.9043656706646647E-2</v>
      </c>
      <c r="F61" s="66">
        <f t="shared" ref="F61" si="74">F60/F$37</f>
        <v>-1.9825916357214348E-3</v>
      </c>
      <c r="G61" s="66">
        <f t="shared" ref="G61" si="75">G60/G$37</f>
        <v>9.5876340309856867E-2</v>
      </c>
      <c r="H61" s="66">
        <f t="shared" ref="H61" si="76">H60/H$37</f>
        <v>-2.545416138572032E-2</v>
      </c>
      <c r="I61" s="66">
        <f t="shared" ref="I61" si="77">I60/I$37</f>
        <v>7.0731299159667846E-2</v>
      </c>
      <c r="J61" s="66">
        <f t="shared" ref="J61" si="78">J60/J$37</f>
        <v>-6.7416964902367052E-2</v>
      </c>
      <c r="K61" s="66">
        <f t="shared" ref="K61" si="79">K60/K$37</f>
        <v>2.2700355310380872E-2</v>
      </c>
      <c r="L61" s="66">
        <f t="shared" ref="L61" si="80">L60/L$37</f>
        <v>0.11134798084556094</v>
      </c>
      <c r="M61" s="81" t="s">
        <v>194</v>
      </c>
      <c r="N61" s="74">
        <f>AVERAGE(J61:L61)</f>
        <v>2.2210457084524921E-2</v>
      </c>
      <c r="O61" s="74">
        <f>N61</f>
        <v>2.2210457084524921E-2</v>
      </c>
      <c r="P61" s="74">
        <f t="shared" ref="P61:S61" si="81">O61</f>
        <v>2.2210457084524921E-2</v>
      </c>
      <c r="Q61" s="74">
        <f t="shared" si="81"/>
        <v>2.2210457084524921E-2</v>
      </c>
      <c r="R61" s="74">
        <f t="shared" si="81"/>
        <v>2.2210457084524921E-2</v>
      </c>
      <c r="S61" s="74">
        <f t="shared" si="81"/>
        <v>2.2210457084524921E-2</v>
      </c>
    </row>
    <row r="63" spans="2:19" x14ac:dyDescent="0.55000000000000004">
      <c r="B63" s="92" t="s">
        <v>260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4">
        <f ca="1">N52+N54-N57-N60</f>
        <v>25926.535439664887</v>
      </c>
      <c r="O63" s="94">
        <f t="shared" ref="O63:S63" ca="1" si="82">O52+O54-O57-O60</f>
        <v>41318.713036462017</v>
      </c>
      <c r="P63" s="94">
        <f t="shared" ca="1" si="82"/>
        <v>48808.471211835698</v>
      </c>
      <c r="Q63" s="94">
        <f t="shared" ca="1" si="82"/>
        <v>55315.043663601813</v>
      </c>
      <c r="R63" s="94">
        <f t="shared" ca="1" si="82"/>
        <v>59957.684445548679</v>
      </c>
      <c r="S63" s="95">
        <f t="shared" ca="1" si="82"/>
        <v>62030.287080175236</v>
      </c>
    </row>
    <row r="64" spans="2:19" x14ac:dyDescent="0.55000000000000004">
      <c r="B64" s="96" t="s">
        <v>261</v>
      </c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97">
        <f t="shared" ref="N64:S64" ca="1" si="83">N63/(1+wacc)^N67</f>
        <v>25618.067239435128</v>
      </c>
      <c r="O64" s="97">
        <f t="shared" ca="1" si="83"/>
        <v>38640.015111484143</v>
      </c>
      <c r="P64" s="97">
        <f t="shared" ca="1" si="83"/>
        <v>41875.423138034996</v>
      </c>
      <c r="Q64" s="97">
        <f t="shared" ca="1" si="83"/>
        <v>43539.232112884652</v>
      </c>
      <c r="R64" s="97">
        <f t="shared" ca="1" si="83"/>
        <v>43296.806022336372</v>
      </c>
      <c r="S64" s="98">
        <f t="shared" ca="1" si="83"/>
        <v>41094.935292656264</v>
      </c>
    </row>
    <row r="66" spans="1:19" ht="14.5" customHeight="1" x14ac:dyDescent="0.55000000000000004">
      <c r="B66" t="s">
        <v>275</v>
      </c>
      <c r="N66" s="91">
        <f>YEARFRAC(D5,D6)</f>
        <v>0.27777777777777779</v>
      </c>
      <c r="O66" s="91">
        <f>N66+1</f>
        <v>1.2777777777777777</v>
      </c>
      <c r="P66" s="91">
        <f t="shared" ref="P66:S66" si="84">O66+1</f>
        <v>2.2777777777777777</v>
      </c>
      <c r="Q66" s="91">
        <f t="shared" si="84"/>
        <v>3.2777777777777777</v>
      </c>
      <c r="R66" s="91">
        <f t="shared" si="84"/>
        <v>4.2777777777777777</v>
      </c>
      <c r="S66" s="91">
        <f t="shared" si="84"/>
        <v>5.2777777777777777</v>
      </c>
    </row>
    <row r="67" spans="1:19" x14ac:dyDescent="0.55000000000000004">
      <c r="B67" t="s">
        <v>276</v>
      </c>
      <c r="N67" s="91">
        <f>N66/2</f>
        <v>0.1388888888888889</v>
      </c>
      <c r="O67" s="91">
        <f>N66+0.5</f>
        <v>0.77777777777777779</v>
      </c>
      <c r="P67" s="91">
        <f>O67+1</f>
        <v>1.7777777777777777</v>
      </c>
      <c r="Q67" s="91">
        <f>P67+1</f>
        <v>2.7777777777777777</v>
      </c>
      <c r="R67" s="91">
        <f>Q67+1</f>
        <v>3.7777777777777777</v>
      </c>
      <c r="S67" s="91">
        <f>R67+1</f>
        <v>4.7777777777777777</v>
      </c>
    </row>
    <row r="69" spans="1:19" x14ac:dyDescent="0.55000000000000004">
      <c r="B69" t="s">
        <v>280</v>
      </c>
      <c r="S69" s="75">
        <f ca="1">(S63*(1+tgr))/(wacc-tgr)</f>
        <v>978169.91164891701</v>
      </c>
    </row>
    <row r="70" spans="1:19" x14ac:dyDescent="0.55000000000000004">
      <c r="B70" t="s">
        <v>281</v>
      </c>
      <c r="S70" s="75">
        <f ca="1">S69/(1+wacc)^S67</f>
        <v>648035.51807650249</v>
      </c>
    </row>
    <row r="71" spans="1:19" x14ac:dyDescent="0.55000000000000004">
      <c r="B71" t="s">
        <v>282</v>
      </c>
      <c r="S71" s="72">
        <f ca="1">SUM(N64:S64,S70)</f>
        <v>882099.99699333403</v>
      </c>
    </row>
    <row r="72" spans="1:19" x14ac:dyDescent="0.55000000000000004">
      <c r="B72" t="s">
        <v>283</v>
      </c>
      <c r="S72" s="75">
        <f>5783+10240</f>
        <v>16023</v>
      </c>
    </row>
    <row r="73" spans="1:19" x14ac:dyDescent="0.55000000000000004">
      <c r="B73" t="s">
        <v>284</v>
      </c>
      <c r="S73" s="75">
        <f>WACC!F15</f>
        <v>9705</v>
      </c>
    </row>
    <row r="74" spans="1:19" x14ac:dyDescent="0.55000000000000004">
      <c r="B74" t="s">
        <v>285</v>
      </c>
      <c r="S74" s="72">
        <f ca="1">S71+S72-S73</f>
        <v>888417.99699333403</v>
      </c>
    </row>
    <row r="76" spans="1:19" x14ac:dyDescent="0.55000000000000004">
      <c r="B76" t="s">
        <v>286</v>
      </c>
      <c r="S76" s="72">
        <v>2516</v>
      </c>
    </row>
    <row r="77" spans="1:19" x14ac:dyDescent="0.55000000000000004">
      <c r="A77" s="49" t="s">
        <v>124</v>
      </c>
      <c r="B77" t="s">
        <v>287</v>
      </c>
      <c r="S77" s="99">
        <f ca="1">S74/S76</f>
        <v>353.10731200053021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E379-D7D4-40B8-B75E-A50DB1527677}">
  <dimension ref="A2:H22"/>
  <sheetViews>
    <sheetView showGridLines="0" zoomScaleNormal="100" workbookViewId="0"/>
  </sheetViews>
  <sheetFormatPr defaultRowHeight="14.4" x14ac:dyDescent="0.55000000000000004"/>
  <cols>
    <col min="1" max="1" width="3.578125" customWidth="1"/>
    <col min="6" max="6" width="12.578125" customWidth="1"/>
  </cols>
  <sheetData>
    <row r="2" spans="1:8" s="47" customFormat="1" ht="20.399999999999999" x14ac:dyDescent="0.75">
      <c r="B2" s="48" t="s">
        <v>151</v>
      </c>
    </row>
    <row r="4" spans="1:8" x14ac:dyDescent="0.55000000000000004">
      <c r="B4" t="s">
        <v>262</v>
      </c>
    </row>
    <row r="5" spans="1:8" x14ac:dyDescent="0.55000000000000004">
      <c r="B5" t="s">
        <v>263</v>
      </c>
    </row>
    <row r="7" spans="1:8" x14ac:dyDescent="0.55000000000000004">
      <c r="A7" t="s">
        <v>124</v>
      </c>
      <c r="B7" s="82" t="s">
        <v>151</v>
      </c>
      <c r="C7" s="83"/>
      <c r="D7" s="83"/>
      <c r="E7" s="83"/>
      <c r="F7" s="83"/>
    </row>
    <row r="8" spans="1:8" x14ac:dyDescent="0.55000000000000004">
      <c r="B8" t="s">
        <v>264</v>
      </c>
      <c r="F8" s="84">
        <v>1043000</v>
      </c>
    </row>
    <row r="9" spans="1:8" x14ac:dyDescent="0.55000000000000004">
      <c r="B9" t="s">
        <v>265</v>
      </c>
      <c r="F9" s="89">
        <f>F8/(F8+F15)</f>
        <v>0.990780893032711</v>
      </c>
    </row>
    <row r="10" spans="1:8" x14ac:dyDescent="0.55000000000000004">
      <c r="B10" t="s">
        <v>266</v>
      </c>
      <c r="F10" s="85">
        <f>F11+F12*F13</f>
        <v>0.11756</v>
      </c>
    </row>
    <row r="11" spans="1:8" x14ac:dyDescent="0.55000000000000004">
      <c r="B11" t="s">
        <v>267</v>
      </c>
      <c r="F11" s="86">
        <v>4.496E-2</v>
      </c>
    </row>
    <row r="12" spans="1:8" x14ac:dyDescent="0.55000000000000004">
      <c r="B12" t="s">
        <v>268</v>
      </c>
      <c r="F12" s="87">
        <v>1.65</v>
      </c>
    </row>
    <row r="13" spans="1:8" x14ac:dyDescent="0.55000000000000004">
      <c r="B13" t="s">
        <v>269</v>
      </c>
      <c r="F13" s="86">
        <v>4.3999999999999997E-2</v>
      </c>
      <c r="H13" s="101"/>
    </row>
    <row r="15" spans="1:8" x14ac:dyDescent="0.55000000000000004">
      <c r="B15" t="s">
        <v>270</v>
      </c>
      <c r="F15" s="88">
        <f>1249+8456</f>
        <v>9705</v>
      </c>
    </row>
    <row r="16" spans="1:8" x14ac:dyDescent="0.55000000000000004">
      <c r="B16" t="s">
        <v>271</v>
      </c>
      <c r="F16" s="85">
        <f>F15/(F8+F15)</f>
        <v>9.2191069672890313E-3</v>
      </c>
    </row>
    <row r="17" spans="1:6" x14ac:dyDescent="0.55000000000000004">
      <c r="B17" t="s">
        <v>272</v>
      </c>
      <c r="F17" s="86">
        <v>2.196E-2</v>
      </c>
    </row>
    <row r="18" spans="1:6" x14ac:dyDescent="0.55000000000000004">
      <c r="B18" t="s">
        <v>273</v>
      </c>
      <c r="F18" s="86">
        <f>DCF!M14</f>
        <v>0.1</v>
      </c>
    </row>
    <row r="20" spans="1:6" x14ac:dyDescent="0.55000000000000004">
      <c r="B20" t="s">
        <v>274</v>
      </c>
      <c r="F20" s="84">
        <f>F8+F15</f>
        <v>1052705</v>
      </c>
    </row>
    <row r="22" spans="1:6" x14ac:dyDescent="0.55000000000000004">
      <c r="A22" t="s">
        <v>124</v>
      </c>
      <c r="B22" t="s">
        <v>151</v>
      </c>
      <c r="F22" s="85">
        <f>F9*F10+(F16*F17*(1-F18))</f>
        <v>0.116658408215027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AD4-AA55-4907-A6C4-DB1CE8C51993}">
  <sheetPr>
    <outlinePr summaryBelow="0" summaryRight="0"/>
  </sheetPr>
  <dimension ref="A1:W45"/>
  <sheetViews>
    <sheetView zoomScaleNormal="100" workbookViewId="0"/>
  </sheetViews>
  <sheetFormatPr defaultColWidth="9.15625" defaultRowHeight="15" customHeight="1" outlineLevelRow="2" x14ac:dyDescent="0.4"/>
  <cols>
    <col min="1" max="1" width="65.68359375" style="1" customWidth="1"/>
    <col min="2" max="2" width="10.68359375" style="1" customWidth="1"/>
    <col min="3" max="3" width="10.41796875" style="1" customWidth="1"/>
    <col min="4" max="4" width="10.68359375" style="1" customWidth="1"/>
    <col min="5" max="5" width="10.26171875" style="1" customWidth="1"/>
    <col min="6" max="6" width="10.68359375" style="1" customWidth="1"/>
    <col min="7" max="7" width="10.41796875" style="1" customWidth="1"/>
    <col min="8" max="8" width="10.68359375" style="1" customWidth="1"/>
    <col min="9" max="9" width="10.26171875" style="1" customWidth="1"/>
    <col min="10" max="10" width="10.68359375" style="1" customWidth="1"/>
    <col min="11" max="11" width="10.41796875" style="1" customWidth="1"/>
    <col min="12" max="13" width="10.83984375" style="1" customWidth="1"/>
    <col min="14" max="14" width="10.68359375" style="1" customWidth="1"/>
    <col min="15" max="15" width="10.41796875" style="1" customWidth="1"/>
    <col min="16" max="16" width="10.83984375" style="1" customWidth="1"/>
    <col min="17" max="17" width="10.26171875" style="1" customWidth="1"/>
    <col min="18" max="18" width="10.68359375" style="1" customWidth="1"/>
    <col min="19" max="19" width="10.41796875" style="1" customWidth="1"/>
    <col min="20" max="20" width="10.68359375" style="1" customWidth="1"/>
    <col min="21" max="21" width="10.26171875" style="1" customWidth="1"/>
    <col min="22" max="16384" width="9.15625" style="1"/>
  </cols>
  <sheetData>
    <row r="1" spans="1:21" ht="15" customHeight="1" x14ac:dyDescent="0.4">
      <c r="A1" s="33" t="s">
        <v>44</v>
      </c>
    </row>
    <row r="2" spans="1:21" ht="15" customHeight="1" x14ac:dyDescent="0.4">
      <c r="A2" s="32" t="s">
        <v>210</v>
      </c>
    </row>
    <row r="3" spans="1:2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5" spans="1:2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ht="15" customHeight="1" x14ac:dyDescent="0.4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ht="15" customHeight="1" x14ac:dyDescent="0.4">
      <c r="A8" s="30"/>
      <c r="B8" s="30" t="s">
        <v>209</v>
      </c>
      <c r="C8" s="30" t="s">
        <v>35</v>
      </c>
      <c r="D8" s="30" t="s">
        <v>208</v>
      </c>
      <c r="E8" s="30" t="s">
        <v>207</v>
      </c>
      <c r="F8" s="30" t="s">
        <v>206</v>
      </c>
      <c r="G8" s="30" t="s">
        <v>34</v>
      </c>
      <c r="H8" s="30" t="s">
        <v>205</v>
      </c>
      <c r="I8" s="30" t="s">
        <v>204</v>
      </c>
      <c r="J8" s="30" t="s">
        <v>203</v>
      </c>
      <c r="K8" s="30" t="s">
        <v>33</v>
      </c>
      <c r="L8" s="30" t="s">
        <v>202</v>
      </c>
      <c r="M8" s="30" t="s">
        <v>201</v>
      </c>
      <c r="N8" s="30" t="s">
        <v>200</v>
      </c>
      <c r="O8" s="30" t="s">
        <v>32</v>
      </c>
      <c r="P8" s="30" t="s">
        <v>199</v>
      </c>
      <c r="Q8" s="30" t="s">
        <v>198</v>
      </c>
      <c r="R8" s="30" t="s">
        <v>197</v>
      </c>
      <c r="S8" s="30" t="s">
        <v>31</v>
      </c>
      <c r="T8" s="30" t="s">
        <v>196</v>
      </c>
      <c r="U8" s="30" t="s">
        <v>195</v>
      </c>
    </row>
    <row r="9" spans="1:21" ht="15" customHeight="1" x14ac:dyDescent="0.55000000000000004">
      <c r="A9" s="10" t="s">
        <v>30</v>
      </c>
      <c r="B9" s="21">
        <v>9511</v>
      </c>
      <c r="C9" s="21">
        <v>11716</v>
      </c>
      <c r="D9" s="21">
        <v>2220</v>
      </c>
      <c r="E9" s="21">
        <v>4799</v>
      </c>
      <c r="F9" s="21">
        <v>7813</v>
      </c>
      <c r="G9" s="21">
        <v>10918</v>
      </c>
      <c r="H9" s="21">
        <v>3080</v>
      </c>
      <c r="I9" s="21">
        <v>6946</v>
      </c>
      <c r="J9" s="21">
        <v>11672</v>
      </c>
      <c r="K9" s="21">
        <v>16675</v>
      </c>
      <c r="L9" s="21">
        <v>5661</v>
      </c>
      <c r="M9" s="21">
        <v>12168</v>
      </c>
      <c r="N9" s="21">
        <v>19271</v>
      </c>
      <c r="O9" s="21">
        <v>26914</v>
      </c>
      <c r="P9" s="21">
        <v>8288</v>
      </c>
      <c r="Q9" s="21">
        <v>14992</v>
      </c>
      <c r="R9" s="21">
        <v>20923</v>
      </c>
      <c r="S9" s="21">
        <v>26974</v>
      </c>
      <c r="T9" s="21">
        <v>7192</v>
      </c>
      <c r="U9" s="21">
        <v>20699</v>
      </c>
    </row>
    <row r="10" spans="1:21" ht="15" customHeight="1" x14ac:dyDescent="0.4">
      <c r="A10" s="9" t="s">
        <v>29</v>
      </c>
      <c r="B10" s="29">
        <v>-3547</v>
      </c>
      <c r="C10" s="29">
        <v>-4545</v>
      </c>
      <c r="D10" s="29">
        <v>-924</v>
      </c>
      <c r="E10" s="29">
        <v>-1962</v>
      </c>
      <c r="F10" s="29">
        <v>-3060</v>
      </c>
      <c r="G10" s="29">
        <v>-4150</v>
      </c>
      <c r="H10" s="29">
        <v>-1076</v>
      </c>
      <c r="I10" s="29">
        <v>-2667</v>
      </c>
      <c r="J10" s="29">
        <v>-4432</v>
      </c>
      <c r="K10" s="29">
        <v>-6279</v>
      </c>
      <c r="L10" s="29">
        <v>-2032</v>
      </c>
      <c r="M10" s="29">
        <v>-4324</v>
      </c>
      <c r="N10" s="29">
        <v>-6795</v>
      </c>
      <c r="O10" s="29">
        <v>-9439</v>
      </c>
      <c r="P10" s="29">
        <v>-2857</v>
      </c>
      <c r="Q10" s="29">
        <v>-6646</v>
      </c>
      <c r="R10" s="29">
        <v>-9400</v>
      </c>
      <c r="S10" s="29">
        <v>-11618</v>
      </c>
      <c r="T10" s="29">
        <v>-2544</v>
      </c>
      <c r="U10" s="29">
        <v>-6589</v>
      </c>
    </row>
    <row r="11" spans="1:21" ht="15" customHeight="1" outlineLevel="1" x14ac:dyDescent="0.4">
      <c r="A11" s="8" t="s">
        <v>28</v>
      </c>
      <c r="B11" s="10" t="s">
        <v>4</v>
      </c>
      <c r="C11" s="10" t="s">
        <v>4</v>
      </c>
      <c r="D11" s="10" t="s">
        <v>4</v>
      </c>
      <c r="E11" s="10" t="s">
        <v>4</v>
      </c>
      <c r="F11" s="10" t="s">
        <v>4</v>
      </c>
      <c r="G11" s="10" t="s">
        <v>4</v>
      </c>
      <c r="H11" s="10" t="s">
        <v>4</v>
      </c>
      <c r="I11" s="10" t="s">
        <v>4</v>
      </c>
      <c r="J11" s="10" t="s">
        <v>4</v>
      </c>
      <c r="K11" s="10" t="s">
        <v>4</v>
      </c>
      <c r="L11" s="10" t="s">
        <v>4</v>
      </c>
      <c r="M11" s="10" t="s">
        <v>4</v>
      </c>
      <c r="N11" s="10" t="s">
        <v>4</v>
      </c>
      <c r="O11" s="10" t="s">
        <v>4</v>
      </c>
      <c r="P11" s="10" t="s">
        <v>4</v>
      </c>
      <c r="Q11" s="10" t="s">
        <v>4</v>
      </c>
      <c r="R11" s="10" t="s">
        <v>4</v>
      </c>
      <c r="S11" s="10" t="s">
        <v>4</v>
      </c>
      <c r="T11" s="10" t="s">
        <v>4</v>
      </c>
      <c r="U11" s="10" t="s">
        <v>4</v>
      </c>
    </row>
    <row r="12" spans="1:21" ht="15" customHeight="1" outlineLevel="1" x14ac:dyDescent="0.4">
      <c r="A12" s="5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ht="15" customHeight="1" x14ac:dyDescent="0.55000000000000004">
      <c r="A13" s="10" t="s">
        <v>26</v>
      </c>
      <c r="B13" s="21">
        <v>5964</v>
      </c>
      <c r="C13" s="21">
        <v>7171</v>
      </c>
      <c r="D13" s="21">
        <v>1296</v>
      </c>
      <c r="E13" s="21">
        <v>2837</v>
      </c>
      <c r="F13" s="21">
        <v>4753</v>
      </c>
      <c r="G13" s="21">
        <v>6768</v>
      </c>
      <c r="H13" s="21">
        <v>2004</v>
      </c>
      <c r="I13" s="21">
        <v>4279</v>
      </c>
      <c r="J13" s="21">
        <v>7240</v>
      </c>
      <c r="K13" s="21">
        <v>10396</v>
      </c>
      <c r="L13" s="21">
        <v>3629</v>
      </c>
      <c r="M13" s="21">
        <v>7844</v>
      </c>
      <c r="N13" s="21">
        <v>12476</v>
      </c>
      <c r="O13" s="21">
        <v>17475</v>
      </c>
      <c r="P13" s="21">
        <v>5431</v>
      </c>
      <c r="Q13" s="21">
        <v>8346</v>
      </c>
      <c r="R13" s="21">
        <v>11523</v>
      </c>
      <c r="S13" s="21">
        <v>15356</v>
      </c>
      <c r="T13" s="21">
        <v>4648</v>
      </c>
      <c r="U13" s="21">
        <v>14110</v>
      </c>
    </row>
    <row r="14" spans="1:21" ht="15" customHeight="1" x14ac:dyDescent="0.4">
      <c r="A14" s="9" t="s">
        <v>25</v>
      </c>
      <c r="B14" s="29">
        <v>-2454</v>
      </c>
      <c r="C14" s="29">
        <v>-3367</v>
      </c>
      <c r="D14" s="29">
        <v>-938</v>
      </c>
      <c r="E14" s="29">
        <v>-1908</v>
      </c>
      <c r="F14" s="29">
        <v>-2897</v>
      </c>
      <c r="G14" s="29">
        <v>-3922</v>
      </c>
      <c r="H14" s="29">
        <v>-1028</v>
      </c>
      <c r="I14" s="29">
        <v>-2652</v>
      </c>
      <c r="J14" s="29">
        <v>-4215</v>
      </c>
      <c r="K14" s="29">
        <v>-5864</v>
      </c>
      <c r="L14" s="29">
        <v>-1673</v>
      </c>
      <c r="M14" s="29">
        <v>-3444</v>
      </c>
      <c r="N14" s="29">
        <v>-5405</v>
      </c>
      <c r="O14" s="29">
        <v>-7434</v>
      </c>
      <c r="P14" s="29">
        <v>-3563</v>
      </c>
      <c r="Q14" s="29">
        <v>-5979</v>
      </c>
      <c r="R14" s="29">
        <v>-8555</v>
      </c>
      <c r="S14" s="29">
        <v>-11132</v>
      </c>
      <c r="T14" s="29">
        <v>-2508</v>
      </c>
      <c r="U14" s="29">
        <v>-5169</v>
      </c>
    </row>
    <row r="15" spans="1:21" ht="15" customHeight="1" outlineLevel="1" x14ac:dyDescent="0.4">
      <c r="A15" s="15" t="s">
        <v>24</v>
      </c>
      <c r="B15" s="27">
        <v>-1729</v>
      </c>
      <c r="C15" s="28">
        <v>-2376</v>
      </c>
      <c r="D15" s="27">
        <v>-674</v>
      </c>
      <c r="E15" s="27">
        <v>-1379</v>
      </c>
      <c r="F15" s="27">
        <v>-2091</v>
      </c>
      <c r="G15" s="27">
        <v>-2829</v>
      </c>
      <c r="H15" s="27">
        <v>-735</v>
      </c>
      <c r="I15" s="27">
        <v>-1732</v>
      </c>
      <c r="J15" s="27">
        <v>-2778</v>
      </c>
      <c r="K15" s="27">
        <v>-3924</v>
      </c>
      <c r="L15" s="27">
        <v>-1153</v>
      </c>
      <c r="M15" s="27">
        <v>-2398</v>
      </c>
      <c r="N15" s="27">
        <v>-3802</v>
      </c>
      <c r="O15" s="27">
        <v>-5268</v>
      </c>
      <c r="P15" s="27">
        <v>-1618</v>
      </c>
      <c r="Q15" s="27">
        <v>-3443</v>
      </c>
      <c r="R15" s="27">
        <v>-5387</v>
      </c>
      <c r="S15" s="27">
        <v>-7339</v>
      </c>
      <c r="T15" s="27">
        <v>-1875</v>
      </c>
      <c r="U15" s="27">
        <v>-3916</v>
      </c>
    </row>
    <row r="16" spans="1:21" ht="15" customHeight="1" outlineLevel="2" x14ac:dyDescent="0.4">
      <c r="A16" s="13" t="s">
        <v>23</v>
      </c>
      <c r="B16" s="25">
        <v>-1729</v>
      </c>
      <c r="C16" s="25">
        <v>-2376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ht="15" customHeight="1" outlineLevel="2" x14ac:dyDescent="0.55000000000000004">
      <c r="A17" s="11" t="s">
        <v>22</v>
      </c>
      <c r="B17" s="10" t="s">
        <v>4</v>
      </c>
      <c r="C17" s="21">
        <v>0</v>
      </c>
      <c r="D17" s="10" t="s">
        <v>4</v>
      </c>
      <c r="E17" s="10" t="s">
        <v>4</v>
      </c>
      <c r="F17" s="10" t="s">
        <v>4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 t="s">
        <v>4</v>
      </c>
      <c r="P17" s="10" t="s">
        <v>4</v>
      </c>
      <c r="Q17" s="10" t="s">
        <v>4</v>
      </c>
      <c r="R17" s="10" t="s">
        <v>4</v>
      </c>
      <c r="S17" s="10" t="s">
        <v>4</v>
      </c>
      <c r="T17" s="10" t="s">
        <v>4</v>
      </c>
      <c r="U17" s="10" t="s">
        <v>4</v>
      </c>
    </row>
    <row r="18" spans="1:21" ht="15" customHeight="1" outlineLevel="1" x14ac:dyDescent="0.4">
      <c r="A18" s="5" t="s">
        <v>21</v>
      </c>
      <c r="B18" s="25">
        <v>-725</v>
      </c>
      <c r="C18" s="25">
        <v>-991</v>
      </c>
      <c r="D18" s="25">
        <v>-264</v>
      </c>
      <c r="E18" s="25">
        <v>-529</v>
      </c>
      <c r="F18" s="25">
        <v>-806</v>
      </c>
      <c r="G18" s="25">
        <v>-1093</v>
      </c>
      <c r="H18" s="25">
        <v>-293</v>
      </c>
      <c r="I18" s="25">
        <v>-920</v>
      </c>
      <c r="J18" s="25">
        <v>-1437</v>
      </c>
      <c r="K18" s="25">
        <v>-1940</v>
      </c>
      <c r="L18" s="25">
        <v>-520</v>
      </c>
      <c r="M18" s="25">
        <v>-1046</v>
      </c>
      <c r="N18" s="25">
        <v>-1603</v>
      </c>
      <c r="O18" s="25">
        <v>-2166</v>
      </c>
      <c r="P18" s="25">
        <v>-592</v>
      </c>
      <c r="Q18" s="25">
        <v>-1183</v>
      </c>
      <c r="R18" s="25">
        <v>-1815</v>
      </c>
      <c r="S18" s="25">
        <v>-2440</v>
      </c>
      <c r="T18" s="25">
        <v>-633</v>
      </c>
      <c r="U18" s="25">
        <v>-1253</v>
      </c>
    </row>
    <row r="19" spans="1:21" ht="15" customHeight="1" outlineLevel="1" x14ac:dyDescent="0.4">
      <c r="A19" s="8" t="s">
        <v>20</v>
      </c>
      <c r="B19" s="10" t="s">
        <v>4</v>
      </c>
      <c r="C19" s="10" t="s">
        <v>4</v>
      </c>
      <c r="D19" s="10" t="s">
        <v>4</v>
      </c>
      <c r="E19" s="10" t="s">
        <v>4</v>
      </c>
      <c r="F19" s="10" t="s">
        <v>4</v>
      </c>
      <c r="G19" s="10" t="s">
        <v>4</v>
      </c>
      <c r="H19" s="10" t="s">
        <v>4</v>
      </c>
      <c r="I19" s="10" t="s">
        <v>4</v>
      </c>
      <c r="J19" s="10" t="s">
        <v>4</v>
      </c>
      <c r="K19" s="10" t="s">
        <v>4</v>
      </c>
      <c r="L19" s="10" t="s">
        <v>4</v>
      </c>
      <c r="M19" s="10" t="s">
        <v>4</v>
      </c>
      <c r="N19" s="10" t="s">
        <v>4</v>
      </c>
      <c r="O19" s="10" t="s">
        <v>4</v>
      </c>
      <c r="P19" s="10" t="s">
        <v>4</v>
      </c>
      <c r="Q19" s="10" t="s">
        <v>4</v>
      </c>
      <c r="R19" s="10" t="s">
        <v>4</v>
      </c>
      <c r="S19" s="10" t="s">
        <v>4</v>
      </c>
      <c r="T19" s="10" t="s">
        <v>4</v>
      </c>
      <c r="U19" s="10" t="s">
        <v>4</v>
      </c>
    </row>
    <row r="20" spans="1:21" ht="15" customHeight="1" outlineLevel="1" x14ac:dyDescent="0.4">
      <c r="A20" s="5" t="s">
        <v>19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ht="15" customHeight="1" outlineLevel="1" x14ac:dyDescent="0.55000000000000004">
      <c r="A21" s="8" t="s">
        <v>18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22">
        <v>-1353</v>
      </c>
      <c r="Q21" s="22">
        <v>-1353</v>
      </c>
      <c r="R21" s="22">
        <v>-1353</v>
      </c>
      <c r="S21" s="22">
        <v>-1353</v>
      </c>
      <c r="T21" s="21">
        <v>0</v>
      </c>
      <c r="U21" s="21">
        <v>0</v>
      </c>
    </row>
    <row r="22" spans="1:21" ht="15" customHeight="1" x14ac:dyDescent="0.55000000000000004">
      <c r="A22" s="12" t="s">
        <v>17</v>
      </c>
      <c r="B22" s="19">
        <v>3510</v>
      </c>
      <c r="C22" s="19">
        <v>3804</v>
      </c>
      <c r="D22" s="19">
        <v>358</v>
      </c>
      <c r="E22" s="19">
        <v>929</v>
      </c>
      <c r="F22" s="19">
        <v>1856</v>
      </c>
      <c r="G22" s="19">
        <v>2846</v>
      </c>
      <c r="H22" s="19">
        <v>976</v>
      </c>
      <c r="I22" s="19">
        <v>1627</v>
      </c>
      <c r="J22" s="19">
        <v>3025</v>
      </c>
      <c r="K22" s="19">
        <v>4532</v>
      </c>
      <c r="L22" s="19">
        <v>1956</v>
      </c>
      <c r="M22" s="19">
        <v>4400</v>
      </c>
      <c r="N22" s="19">
        <v>7071</v>
      </c>
      <c r="O22" s="19">
        <v>10041</v>
      </c>
      <c r="P22" s="19">
        <v>1868</v>
      </c>
      <c r="Q22" s="19">
        <v>2367</v>
      </c>
      <c r="R22" s="19">
        <v>2968</v>
      </c>
      <c r="S22" s="19">
        <v>4224</v>
      </c>
      <c r="T22" s="19">
        <v>2140</v>
      </c>
      <c r="U22" s="19">
        <v>8941</v>
      </c>
    </row>
    <row r="23" spans="1:21" ht="15" customHeight="1" x14ac:dyDescent="0.55000000000000004">
      <c r="A23" s="10" t="s">
        <v>16</v>
      </c>
      <c r="B23" s="21">
        <v>94</v>
      </c>
      <c r="C23" s="21">
        <v>136</v>
      </c>
      <c r="D23" s="21">
        <v>44</v>
      </c>
      <c r="E23" s="21">
        <v>92</v>
      </c>
      <c r="F23" s="21">
        <v>137</v>
      </c>
      <c r="G23" s="21">
        <v>178</v>
      </c>
      <c r="H23" s="21">
        <v>31</v>
      </c>
      <c r="I23" s="21">
        <v>44</v>
      </c>
      <c r="J23" s="21">
        <v>50</v>
      </c>
      <c r="K23" s="21">
        <v>57</v>
      </c>
      <c r="L23" s="21">
        <v>6</v>
      </c>
      <c r="M23" s="21">
        <v>13</v>
      </c>
      <c r="N23" s="21">
        <v>20</v>
      </c>
      <c r="O23" s="21">
        <v>29</v>
      </c>
      <c r="P23" s="21">
        <v>18</v>
      </c>
      <c r="Q23" s="21">
        <v>64</v>
      </c>
      <c r="R23" s="21">
        <v>152</v>
      </c>
      <c r="S23" s="21">
        <v>267</v>
      </c>
      <c r="T23" s="21">
        <v>150</v>
      </c>
      <c r="U23" s="21">
        <v>338</v>
      </c>
    </row>
    <row r="24" spans="1:21" ht="15" customHeight="1" x14ac:dyDescent="0.4">
      <c r="A24" s="9" t="s">
        <v>15</v>
      </c>
      <c r="B24" s="26">
        <v>-32</v>
      </c>
      <c r="C24" s="26">
        <v>-44</v>
      </c>
      <c r="D24" s="26">
        <v>-13</v>
      </c>
      <c r="E24" s="26">
        <v>-26</v>
      </c>
      <c r="F24" s="26">
        <v>-39</v>
      </c>
      <c r="G24" s="26">
        <v>-54</v>
      </c>
      <c r="H24" s="26">
        <v>-26</v>
      </c>
      <c r="I24" s="26">
        <v>-80</v>
      </c>
      <c r="J24" s="26">
        <v>-136</v>
      </c>
      <c r="K24" s="26">
        <v>-180</v>
      </c>
      <c r="L24" s="26">
        <v>82</v>
      </c>
      <c r="M24" s="26">
        <v>25</v>
      </c>
      <c r="N24" s="26">
        <v>-15</v>
      </c>
      <c r="O24" s="26">
        <v>-129</v>
      </c>
      <c r="P24" s="26">
        <v>-81</v>
      </c>
      <c r="Q24" s="26">
        <v>-151</v>
      </c>
      <c r="R24" s="26">
        <v>-227</v>
      </c>
      <c r="S24" s="26">
        <v>-310</v>
      </c>
      <c r="T24" s="26">
        <v>-81</v>
      </c>
      <c r="U24" s="26">
        <v>-89</v>
      </c>
    </row>
    <row r="25" spans="1:21" ht="15" customHeight="1" outlineLevel="1" x14ac:dyDescent="0.4">
      <c r="A25" s="8" t="s">
        <v>14</v>
      </c>
      <c r="B25" s="22">
        <v>-44</v>
      </c>
      <c r="C25" s="22">
        <v>-58</v>
      </c>
      <c r="D25" s="22">
        <v>-13</v>
      </c>
      <c r="E25" s="22">
        <v>-27</v>
      </c>
      <c r="F25" s="22">
        <v>-39</v>
      </c>
      <c r="G25" s="22">
        <v>-52</v>
      </c>
      <c r="H25" s="22">
        <v>-25</v>
      </c>
      <c r="I25" s="22">
        <v>-78</v>
      </c>
      <c r="J25" s="22">
        <v>-131</v>
      </c>
      <c r="K25" s="22">
        <v>-184</v>
      </c>
      <c r="L25" s="22">
        <v>-53</v>
      </c>
      <c r="M25" s="22">
        <v>-113</v>
      </c>
      <c r="N25" s="22">
        <v>-175</v>
      </c>
      <c r="O25" s="22">
        <v>-236</v>
      </c>
      <c r="P25" s="22">
        <v>-68</v>
      </c>
      <c r="Q25" s="22">
        <v>-132</v>
      </c>
      <c r="R25" s="22">
        <v>-198</v>
      </c>
      <c r="S25" s="22">
        <v>-262</v>
      </c>
      <c r="T25" s="22">
        <v>-66</v>
      </c>
      <c r="U25" s="22">
        <v>-131</v>
      </c>
    </row>
    <row r="26" spans="1:21" ht="15" customHeight="1" outlineLevel="1" x14ac:dyDescent="0.55000000000000004">
      <c r="A26" s="5" t="s">
        <v>13</v>
      </c>
      <c r="B26" s="19">
        <v>12</v>
      </c>
      <c r="C26" s="19">
        <v>14</v>
      </c>
      <c r="D26" s="19">
        <v>0</v>
      </c>
      <c r="E26" s="19">
        <v>1</v>
      </c>
      <c r="F26" s="19">
        <v>0</v>
      </c>
      <c r="G26" s="25">
        <v>-2</v>
      </c>
      <c r="H26" s="25">
        <v>-1</v>
      </c>
      <c r="I26" s="25">
        <v>-2</v>
      </c>
      <c r="J26" s="25">
        <v>-5</v>
      </c>
      <c r="K26" s="19">
        <v>4</v>
      </c>
      <c r="L26" s="19">
        <v>135</v>
      </c>
      <c r="M26" s="19">
        <v>138</v>
      </c>
      <c r="N26" s="19">
        <v>160</v>
      </c>
      <c r="O26" s="19">
        <v>107</v>
      </c>
      <c r="P26" s="25">
        <v>-13</v>
      </c>
      <c r="Q26" s="25">
        <v>-19</v>
      </c>
      <c r="R26" s="25">
        <v>-29</v>
      </c>
      <c r="S26" s="25">
        <v>-48</v>
      </c>
      <c r="T26" s="25">
        <v>-15</v>
      </c>
      <c r="U26" s="19">
        <v>42</v>
      </c>
    </row>
    <row r="27" spans="1:21" ht="15" customHeight="1" x14ac:dyDescent="0.55000000000000004">
      <c r="A27" s="10" t="s">
        <v>12</v>
      </c>
      <c r="B27" s="21">
        <v>62</v>
      </c>
      <c r="C27" s="21">
        <v>92</v>
      </c>
      <c r="D27" s="21">
        <v>31</v>
      </c>
      <c r="E27" s="21">
        <v>66</v>
      </c>
      <c r="F27" s="21">
        <v>98</v>
      </c>
      <c r="G27" s="21">
        <v>124</v>
      </c>
      <c r="H27" s="21">
        <v>5</v>
      </c>
      <c r="I27" s="22">
        <v>-36</v>
      </c>
      <c r="J27" s="22">
        <v>-86</v>
      </c>
      <c r="K27" s="22">
        <v>-123</v>
      </c>
      <c r="L27" s="21">
        <v>88</v>
      </c>
      <c r="M27" s="21">
        <v>38</v>
      </c>
      <c r="N27" s="21">
        <v>5</v>
      </c>
      <c r="O27" s="22">
        <v>-100</v>
      </c>
      <c r="P27" s="22">
        <v>-63</v>
      </c>
      <c r="Q27" s="22">
        <v>-87</v>
      </c>
      <c r="R27" s="22">
        <v>-75</v>
      </c>
      <c r="S27" s="22">
        <v>-43</v>
      </c>
      <c r="T27" s="21">
        <v>69</v>
      </c>
      <c r="U27" s="21">
        <v>249</v>
      </c>
    </row>
    <row r="28" spans="1:21" ht="15" customHeight="1" x14ac:dyDescent="0.55000000000000004">
      <c r="A28" s="12" t="s">
        <v>11</v>
      </c>
      <c r="B28" s="19">
        <v>3572</v>
      </c>
      <c r="C28" s="19">
        <v>3896</v>
      </c>
      <c r="D28" s="19">
        <v>389</v>
      </c>
      <c r="E28" s="19">
        <v>995</v>
      </c>
      <c r="F28" s="19">
        <v>1954</v>
      </c>
      <c r="G28" s="19">
        <v>2970</v>
      </c>
      <c r="H28" s="19">
        <v>981</v>
      </c>
      <c r="I28" s="19">
        <v>1591</v>
      </c>
      <c r="J28" s="19">
        <v>2939</v>
      </c>
      <c r="K28" s="19">
        <v>4409</v>
      </c>
      <c r="L28" s="19">
        <v>2044</v>
      </c>
      <c r="M28" s="19">
        <v>4438</v>
      </c>
      <c r="N28" s="19">
        <v>7076</v>
      </c>
      <c r="O28" s="19">
        <v>9941</v>
      </c>
      <c r="P28" s="19">
        <v>1805</v>
      </c>
      <c r="Q28" s="19">
        <v>2280</v>
      </c>
      <c r="R28" s="19">
        <v>2893</v>
      </c>
      <c r="S28" s="19">
        <v>4181</v>
      </c>
      <c r="T28" s="19">
        <v>2209</v>
      </c>
      <c r="U28" s="19">
        <v>9190</v>
      </c>
    </row>
    <row r="29" spans="1:21" ht="15" customHeight="1" x14ac:dyDescent="0.55000000000000004">
      <c r="A29" s="10" t="s">
        <v>10</v>
      </c>
      <c r="B29" s="21">
        <v>3</v>
      </c>
      <c r="C29" s="21">
        <v>245</v>
      </c>
      <c r="D29" s="21">
        <v>5</v>
      </c>
      <c r="E29" s="22">
        <v>-48</v>
      </c>
      <c r="F29" s="22">
        <v>-109</v>
      </c>
      <c r="G29" s="22">
        <v>-174</v>
      </c>
      <c r="H29" s="22">
        <v>-64</v>
      </c>
      <c r="I29" s="22">
        <v>-52</v>
      </c>
      <c r="J29" s="22">
        <v>-64</v>
      </c>
      <c r="K29" s="22">
        <v>-77</v>
      </c>
      <c r="L29" s="22">
        <v>-132</v>
      </c>
      <c r="M29" s="22">
        <v>-153</v>
      </c>
      <c r="N29" s="22">
        <v>-327</v>
      </c>
      <c r="O29" s="22">
        <v>-189</v>
      </c>
      <c r="P29" s="22">
        <v>-187</v>
      </c>
      <c r="Q29" s="22">
        <v>-6</v>
      </c>
      <c r="R29" s="21">
        <v>61</v>
      </c>
      <c r="S29" s="21">
        <v>187</v>
      </c>
      <c r="T29" s="22">
        <v>-166</v>
      </c>
      <c r="U29" s="22">
        <v>-958</v>
      </c>
    </row>
    <row r="30" spans="1:21" ht="15" customHeight="1" x14ac:dyDescent="0.4">
      <c r="A30" s="12" t="s">
        <v>6</v>
      </c>
      <c r="B30" s="20">
        <v>3575</v>
      </c>
      <c r="C30" s="20">
        <v>4141</v>
      </c>
      <c r="D30" s="20">
        <v>394</v>
      </c>
      <c r="E30" s="20">
        <v>947</v>
      </c>
      <c r="F30" s="20">
        <v>1845</v>
      </c>
      <c r="G30" s="20">
        <v>2796</v>
      </c>
      <c r="H30" s="20">
        <v>917</v>
      </c>
      <c r="I30" s="20">
        <v>1539</v>
      </c>
      <c r="J30" s="20">
        <v>2875</v>
      </c>
      <c r="K30" s="20">
        <v>4332</v>
      </c>
      <c r="L30" s="20">
        <v>1912</v>
      </c>
      <c r="M30" s="20">
        <v>4285</v>
      </c>
      <c r="N30" s="20">
        <v>6749</v>
      </c>
      <c r="O30" s="20">
        <v>9752</v>
      </c>
      <c r="P30" s="20">
        <v>1618</v>
      </c>
      <c r="Q30" s="20">
        <v>2274</v>
      </c>
      <c r="R30" s="20">
        <v>2954</v>
      </c>
      <c r="S30" s="20">
        <v>4368</v>
      </c>
      <c r="T30" s="20">
        <v>2043</v>
      </c>
      <c r="U30" s="20">
        <v>8232</v>
      </c>
    </row>
    <row r="31" spans="1:21" ht="15" customHeight="1" x14ac:dyDescent="0.4">
      <c r="A31" s="10" t="s">
        <v>9</v>
      </c>
      <c r="B31" s="10" t="s">
        <v>4</v>
      </c>
      <c r="C31" s="10" t="s">
        <v>4</v>
      </c>
      <c r="D31" s="10" t="s">
        <v>4</v>
      </c>
      <c r="E31" s="10" t="s">
        <v>4</v>
      </c>
      <c r="F31" s="10" t="s">
        <v>4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  <c r="L31" s="10" t="s">
        <v>4</v>
      </c>
      <c r="M31" s="10" t="s">
        <v>4</v>
      </c>
      <c r="N31" s="10" t="s">
        <v>4</v>
      </c>
      <c r="O31" s="10" t="s">
        <v>4</v>
      </c>
      <c r="P31" s="10" t="s">
        <v>4</v>
      </c>
      <c r="Q31" s="10" t="s">
        <v>4</v>
      </c>
      <c r="R31" s="10" t="s">
        <v>4</v>
      </c>
      <c r="S31" s="10" t="s">
        <v>4</v>
      </c>
      <c r="T31" s="10" t="s">
        <v>4</v>
      </c>
      <c r="U31" s="10" t="s">
        <v>4</v>
      </c>
    </row>
    <row r="32" spans="1:21" ht="15" customHeight="1" x14ac:dyDescent="0.55000000000000004">
      <c r="A32" s="12" t="s">
        <v>8</v>
      </c>
      <c r="B32" s="19">
        <v>3575</v>
      </c>
      <c r="C32" s="19">
        <v>4141</v>
      </c>
      <c r="D32" s="19">
        <v>394</v>
      </c>
      <c r="E32" s="19">
        <v>947</v>
      </c>
      <c r="F32" s="19">
        <v>1845</v>
      </c>
      <c r="G32" s="19">
        <v>2796</v>
      </c>
      <c r="H32" s="19">
        <v>917</v>
      </c>
      <c r="I32" s="19">
        <v>1539</v>
      </c>
      <c r="J32" s="19">
        <v>2875</v>
      </c>
      <c r="K32" s="19">
        <v>4332</v>
      </c>
      <c r="L32" s="19">
        <v>1912</v>
      </c>
      <c r="M32" s="19">
        <v>4285</v>
      </c>
      <c r="N32" s="19">
        <v>6749</v>
      </c>
      <c r="O32" s="19">
        <v>9752</v>
      </c>
      <c r="P32" s="19">
        <v>1618</v>
      </c>
      <c r="Q32" s="19">
        <v>2274</v>
      </c>
      <c r="R32" s="19">
        <v>2954</v>
      </c>
      <c r="S32" s="19">
        <v>4368</v>
      </c>
      <c r="T32" s="19">
        <v>2043</v>
      </c>
      <c r="U32" s="19">
        <v>8232</v>
      </c>
    </row>
    <row r="33" spans="1:23" ht="15" customHeight="1" x14ac:dyDescent="0.4">
      <c r="A33" s="18" t="s">
        <v>7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3" ht="15" customHeight="1" outlineLevel="1" x14ac:dyDescent="0.4">
      <c r="A34" s="17" t="s">
        <v>2</v>
      </c>
      <c r="B34" s="16">
        <v>5.88</v>
      </c>
      <c r="C34" s="16">
        <v>6.81</v>
      </c>
      <c r="D34" s="16">
        <v>0.65</v>
      </c>
      <c r="E34" s="16">
        <v>1.56</v>
      </c>
      <c r="F34" s="16">
        <v>3.03</v>
      </c>
      <c r="G34" s="16">
        <v>4.59</v>
      </c>
      <c r="H34" s="16">
        <v>1.49</v>
      </c>
      <c r="I34" s="16">
        <v>2.5</v>
      </c>
      <c r="J34" s="16">
        <v>4.67</v>
      </c>
      <c r="K34" s="16">
        <v>7.02</v>
      </c>
      <c r="L34" s="16">
        <v>3.08</v>
      </c>
      <c r="M34" s="16">
        <v>1.72</v>
      </c>
      <c r="N34" s="16">
        <v>2.71</v>
      </c>
      <c r="O34" s="16">
        <v>3.91</v>
      </c>
      <c r="P34" s="16">
        <v>0.65</v>
      </c>
      <c r="Q34" s="16">
        <v>0.91</v>
      </c>
      <c r="R34" s="16">
        <v>1.18</v>
      </c>
      <c r="S34" s="16">
        <v>1.76</v>
      </c>
      <c r="T34" s="16">
        <v>0.83</v>
      </c>
      <c r="U34" s="16">
        <v>3.33</v>
      </c>
    </row>
    <row r="35" spans="1:23" ht="15" customHeight="1" outlineLevel="2" x14ac:dyDescent="0.4">
      <c r="A35" s="11" t="s">
        <v>6</v>
      </c>
      <c r="B35" s="10" t="s">
        <v>4</v>
      </c>
      <c r="C35" s="10" t="s">
        <v>4</v>
      </c>
      <c r="D35" s="10" t="s">
        <v>4</v>
      </c>
      <c r="E35" s="10" t="s">
        <v>4</v>
      </c>
      <c r="F35" s="10" t="s">
        <v>4</v>
      </c>
      <c r="G35" s="10" t="s">
        <v>4</v>
      </c>
      <c r="H35" s="10" t="s">
        <v>4</v>
      </c>
      <c r="I35" s="10" t="s">
        <v>4</v>
      </c>
      <c r="J35" s="10" t="s">
        <v>4</v>
      </c>
      <c r="K35" s="10" t="s">
        <v>4</v>
      </c>
      <c r="L35" s="10" t="s">
        <v>4</v>
      </c>
      <c r="M35" s="10" t="s">
        <v>4</v>
      </c>
      <c r="N35" s="10" t="s">
        <v>4</v>
      </c>
      <c r="O35" s="10" t="s">
        <v>4</v>
      </c>
      <c r="P35" s="10" t="s">
        <v>4</v>
      </c>
      <c r="Q35" s="10" t="s">
        <v>4</v>
      </c>
      <c r="R35" s="10" t="s">
        <v>4</v>
      </c>
      <c r="S35" s="10" t="s">
        <v>4</v>
      </c>
      <c r="T35" s="10" t="s">
        <v>4</v>
      </c>
      <c r="U35" s="10" t="s">
        <v>4</v>
      </c>
    </row>
    <row r="36" spans="1:23" ht="15" customHeight="1" outlineLevel="2" x14ac:dyDescent="0.4">
      <c r="A36" s="13" t="s">
        <v>5</v>
      </c>
      <c r="B36" s="12" t="s">
        <v>4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  <c r="L36" s="12" t="s">
        <v>4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3" ht="15" customHeight="1" outlineLevel="1" x14ac:dyDescent="0.4">
      <c r="A37" s="15" t="s">
        <v>1</v>
      </c>
      <c r="B37" s="14">
        <v>5.71</v>
      </c>
      <c r="C37" s="14">
        <v>6.63</v>
      </c>
      <c r="D37" s="14">
        <v>0.64</v>
      </c>
      <c r="E37" s="14">
        <v>1.54</v>
      </c>
      <c r="F37" s="14">
        <v>2.99</v>
      </c>
      <c r="G37" s="14">
        <v>4.5199999999999996</v>
      </c>
      <c r="H37" s="14">
        <v>1.47</v>
      </c>
      <c r="I37" s="14">
        <v>2.4700000000000002</v>
      </c>
      <c r="J37" s="14">
        <v>4.59</v>
      </c>
      <c r="K37" s="14">
        <v>6.9</v>
      </c>
      <c r="L37" s="14">
        <v>3.03</v>
      </c>
      <c r="M37" s="14">
        <v>1.69</v>
      </c>
      <c r="N37" s="14">
        <v>2.67</v>
      </c>
      <c r="O37" s="14">
        <v>3.85</v>
      </c>
      <c r="P37" s="14">
        <v>0.64</v>
      </c>
      <c r="Q37" s="14">
        <v>0.9</v>
      </c>
      <c r="R37" s="14">
        <v>1.17</v>
      </c>
      <c r="S37" s="14">
        <v>1.74</v>
      </c>
      <c r="T37" s="14">
        <v>0.82</v>
      </c>
      <c r="U37" s="14">
        <v>3.3</v>
      </c>
    </row>
    <row r="38" spans="1:23" ht="15" customHeight="1" outlineLevel="2" x14ac:dyDescent="0.4">
      <c r="A38" s="13" t="s">
        <v>6</v>
      </c>
      <c r="B38" s="12" t="s">
        <v>4</v>
      </c>
      <c r="C38" s="12" t="s">
        <v>4</v>
      </c>
      <c r="D38" s="12" t="s">
        <v>4</v>
      </c>
      <c r="E38" s="12" t="s">
        <v>4</v>
      </c>
      <c r="F38" s="12" t="s">
        <v>4</v>
      </c>
      <c r="G38" s="12" t="s">
        <v>4</v>
      </c>
      <c r="H38" s="12" t="s">
        <v>4</v>
      </c>
      <c r="I38" s="12" t="s">
        <v>4</v>
      </c>
      <c r="J38" s="12" t="s">
        <v>4</v>
      </c>
      <c r="K38" s="12" t="s">
        <v>4</v>
      </c>
      <c r="L38" s="12" t="s">
        <v>4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3" ht="15" customHeight="1" outlineLevel="2" x14ac:dyDescent="0.4">
      <c r="A39" s="11" t="s">
        <v>5</v>
      </c>
      <c r="B39" s="10" t="s">
        <v>4</v>
      </c>
      <c r="C39" s="10" t="s">
        <v>4</v>
      </c>
      <c r="D39" s="10" t="s">
        <v>4</v>
      </c>
      <c r="E39" s="10" t="s">
        <v>4</v>
      </c>
      <c r="F39" s="10" t="s">
        <v>4</v>
      </c>
      <c r="G39" s="10" t="s">
        <v>4</v>
      </c>
      <c r="H39" s="10" t="s">
        <v>4</v>
      </c>
      <c r="I39" s="10" t="s">
        <v>4</v>
      </c>
      <c r="J39" s="10" t="s">
        <v>4</v>
      </c>
      <c r="K39" s="10" t="s">
        <v>4</v>
      </c>
      <c r="L39" s="10" t="s">
        <v>4</v>
      </c>
      <c r="M39" s="10" t="s">
        <v>4</v>
      </c>
      <c r="N39" s="10" t="s">
        <v>4</v>
      </c>
      <c r="O39" s="10" t="s">
        <v>4</v>
      </c>
      <c r="P39" s="10" t="s">
        <v>4</v>
      </c>
      <c r="Q39" s="10" t="s">
        <v>4</v>
      </c>
      <c r="R39" s="10" t="s">
        <v>4</v>
      </c>
      <c r="S39" s="10" t="s">
        <v>4</v>
      </c>
      <c r="T39" s="10" t="s">
        <v>4</v>
      </c>
      <c r="U39" s="10" t="s">
        <v>4</v>
      </c>
    </row>
    <row r="40" spans="1:23" ht="15" customHeight="1" x14ac:dyDescent="0.4">
      <c r="A40" s="9" t="s">
        <v>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3" ht="15" customHeight="1" outlineLevel="1" x14ac:dyDescent="0.55000000000000004">
      <c r="A41" s="8" t="s">
        <v>2</v>
      </c>
      <c r="B41" s="6">
        <v>608</v>
      </c>
      <c r="C41" s="6">
        <v>608</v>
      </c>
      <c r="D41" s="6">
        <v>607</v>
      </c>
      <c r="E41" s="6">
        <v>608</v>
      </c>
      <c r="F41" s="6">
        <v>609</v>
      </c>
      <c r="G41" s="6">
        <v>609</v>
      </c>
      <c r="H41" s="6">
        <v>614</v>
      </c>
      <c r="I41" s="6">
        <v>615</v>
      </c>
      <c r="J41" s="6">
        <v>616</v>
      </c>
      <c r="K41" s="6">
        <v>617</v>
      </c>
      <c r="L41" s="6">
        <v>621</v>
      </c>
      <c r="M41" s="6">
        <v>2489</v>
      </c>
      <c r="N41" s="6">
        <v>2493</v>
      </c>
      <c r="O41" s="6">
        <v>2496</v>
      </c>
      <c r="P41" s="6">
        <v>2506</v>
      </c>
      <c r="Q41" s="6">
        <v>2500</v>
      </c>
      <c r="R41" s="6">
        <v>2495</v>
      </c>
      <c r="S41" s="6">
        <v>2487</v>
      </c>
      <c r="T41" s="6">
        <v>2470</v>
      </c>
      <c r="U41" s="6">
        <v>2472</v>
      </c>
    </row>
    <row r="42" spans="1:23" ht="15" customHeight="1" outlineLevel="1" x14ac:dyDescent="0.55000000000000004">
      <c r="A42" s="5" t="s">
        <v>1</v>
      </c>
      <c r="B42" s="3">
        <v>626</v>
      </c>
      <c r="C42" s="3">
        <v>625</v>
      </c>
      <c r="D42" s="3">
        <v>616</v>
      </c>
      <c r="E42" s="3">
        <v>616</v>
      </c>
      <c r="F42" s="3">
        <v>617</v>
      </c>
      <c r="G42" s="3">
        <v>618</v>
      </c>
      <c r="H42" s="3">
        <v>622</v>
      </c>
      <c r="I42" s="3">
        <v>624</v>
      </c>
      <c r="J42" s="3">
        <v>626</v>
      </c>
      <c r="K42" s="3">
        <v>628</v>
      </c>
      <c r="L42" s="3">
        <v>632</v>
      </c>
      <c r="M42" s="3">
        <v>2529</v>
      </c>
      <c r="N42" s="3">
        <v>2532</v>
      </c>
      <c r="O42" s="3">
        <v>2535</v>
      </c>
      <c r="P42" s="3">
        <v>2537</v>
      </c>
      <c r="Q42" s="3">
        <v>2526</v>
      </c>
      <c r="R42" s="3">
        <v>2517</v>
      </c>
      <c r="S42" s="3">
        <v>2507</v>
      </c>
      <c r="T42" s="3">
        <v>2490</v>
      </c>
      <c r="U42" s="3">
        <v>2495</v>
      </c>
    </row>
    <row r="43" spans="1:23" ht="15" customHeight="1" x14ac:dyDescent="0.4">
      <c r="A43" s="2" t="s">
        <v>0</v>
      </c>
    </row>
    <row r="45" spans="1:23" ht="15" customHeight="1" x14ac:dyDescent="0.4">
      <c r="A45" s="1" t="s">
        <v>211</v>
      </c>
      <c r="B45" s="67">
        <f>-B29/B22</f>
        <v>-8.547008547008547E-4</v>
      </c>
      <c r="C45" s="67">
        <f t="shared" ref="C45:U45" si="0">-C29/C22</f>
        <v>-6.4405888538380654E-2</v>
      </c>
      <c r="D45" s="67">
        <f t="shared" si="0"/>
        <v>-1.3966480446927373E-2</v>
      </c>
      <c r="E45" s="67">
        <f t="shared" si="0"/>
        <v>5.1668460710441337E-2</v>
      </c>
      <c r="F45" s="67">
        <f t="shared" si="0"/>
        <v>5.8728448275862072E-2</v>
      </c>
      <c r="G45" s="67">
        <f t="shared" si="0"/>
        <v>6.1138439915671118E-2</v>
      </c>
      <c r="H45" s="67">
        <f t="shared" si="0"/>
        <v>6.5573770491803282E-2</v>
      </c>
      <c r="I45" s="67">
        <f t="shared" si="0"/>
        <v>3.196066379840197E-2</v>
      </c>
      <c r="J45" s="67">
        <f t="shared" si="0"/>
        <v>2.1157024793388431E-2</v>
      </c>
      <c r="K45" s="67">
        <f t="shared" si="0"/>
        <v>1.6990291262135922E-2</v>
      </c>
      <c r="L45" s="67">
        <f t="shared" si="0"/>
        <v>6.7484662576687116E-2</v>
      </c>
      <c r="M45" s="67">
        <f t="shared" si="0"/>
        <v>3.4772727272727275E-2</v>
      </c>
      <c r="N45" s="67">
        <f t="shared" si="0"/>
        <v>4.6245226983453541E-2</v>
      </c>
      <c r="O45" s="67">
        <f t="shared" si="0"/>
        <v>1.8822826411711981E-2</v>
      </c>
      <c r="P45" s="67">
        <f t="shared" si="0"/>
        <v>0.10010706638115632</v>
      </c>
      <c r="Q45" s="67">
        <f t="shared" si="0"/>
        <v>2.5348542458808617E-3</v>
      </c>
      <c r="R45" s="67">
        <f t="shared" si="0"/>
        <v>-2.055256064690027E-2</v>
      </c>
      <c r="S45" s="67">
        <f t="shared" si="0"/>
        <v>-4.4270833333333336E-2</v>
      </c>
      <c r="T45" s="67">
        <f t="shared" si="0"/>
        <v>7.7570093457943926E-2</v>
      </c>
      <c r="U45" s="67">
        <f t="shared" si="0"/>
        <v>0.10714685158259703</v>
      </c>
      <c r="W45" s="76">
        <f>AVERAGE(N45:U45)</f>
        <v>3.5950440635313753E-2</v>
      </c>
    </row>
  </sheetData>
  <hyperlinks>
    <hyperlink ref="B9" r:id="rId1" display="fdsup://factset/Doc Viewer Single?float_window=true&amp;positioning_strategy=center_on_screen&amp;_doc_docfn=U2FsdGVkX1/QEoAbGZ6KfDLyp85E9ThptNwU2d6vWsnqyg0gfYdBCc89J9GX7dUlScfEvaG13LpnKf69gP8veUcGVQUvUp3y827gyhlu3Rs=&amp;_app_id=central_doc_viewer&amp;center_on_screen=true&amp;width=950&amp;height=800&amp;_dd2=%26f%3Dsld%26c%3Dtrue%26os%3D17642%26oe%3D17647" xr:uid="{AE3ACC7E-065E-459B-A5FF-082A1F499A1F}"/>
    <hyperlink ref="C9" r:id="rId2" display="fdsup://factset/Doc Viewer Single?float_window=true&amp;positioning_strategy=center_on_screen&amp;_doc_docfn=U2FsdGVkX19S78NG0lAre9luJibkKuIcSefvItFjYF/S+by2lNFHIQKbkwe27zkRQy808yqPChkQhk1Y+acoKXP7ml+uEbiLLtlmTG6e6WY=&amp;_app_id=central_doc_viewer&amp;center_on_screen=true&amp;width=950&amp;height=800&amp;_dd2=%26f%3Dsld%26c%3Dtrue%26os%3D746078%26oe%3D746084" xr:uid="{BEE6F442-7161-4ADB-B0E8-B5940ED93D62}"/>
    <hyperlink ref="D9" r:id="rId3" display="fdsup://factset/Doc Viewer Single?float_window=true&amp;positioning_strategy=center_on_screen&amp;_doc_docfn=U2FsdGVkX1/7cCryWEgKhbbMzVru2v1wLtVbjIVJwb/dbTW8lW7NgRev4vr9pLQXjVrDcU5aj2fI30umDNROSFj1oSuRWpLduBE0H6tutv8=&amp;_app_id=central_doc_viewer&amp;center_on_screen=true&amp;width=950&amp;height=800&amp;_dd2=%26f%3Dsld%26c%3Dtrue%26os%3D20223%26oe%3D20228" xr:uid="{262544F4-E379-42EA-8836-B3521BA5BE00}"/>
    <hyperlink ref="E9" r:id="rId4" display="fdsup://factset/Doc Viewer Single?float_window=true&amp;positioning_strategy=center_on_screen&amp;_doc_docfn=U2FsdGVkX1+NrpUnVYmTFn2rC8U0iMrOXVGpz/KL43GBzsB6kPyA4svB3g/xKx/7qL3l/7O1QsTTzoGHn0G0piur1IqRrupiRr/y9oT5Mzs=&amp;_app_id=central_doc_viewer&amp;center_on_screen=true&amp;width=950&amp;height=800&amp;_dd2=%26f%3Dsld%26c%3Dtrue%26os%3D39761%26oe%3D39766" xr:uid="{32031EB8-19D9-4DD3-9057-EDAE9C5F49F2}"/>
    <hyperlink ref="F9" r:id="rId5" display="fdsup://factset/Doc Viewer Single?float_window=true&amp;positioning_strategy=center_on_screen&amp;_doc_docfn=U2FsdGVkX1+d9ztBAAPg3mDyBMDt74G3AoCzJvXuc2E4/zPUztclFJyh9VmwG/8fqFqmRLDuK4fWdqEui5XM66rXmx+wtMKL6xA6YxkVO3Q=&amp;_app_id=central_doc_viewer&amp;center_on_screen=true&amp;width=950&amp;height=800&amp;_dd2=%26f%3Dsld%26c%3Dtrue%26os%3D39740%26oe%3D39745" xr:uid="{F708D322-E399-40E9-B3EA-BDF9C7497A0F}"/>
    <hyperlink ref="G9" r:id="rId6" display="fdsup://factset/Doc Viewer Single?float_window=true&amp;positioning_strategy=center_on_screen&amp;_doc_docfn=U2FsdGVkX18qRKVoITTcNzrdrriR2X8CZt0jKL46clvK9aNOk+lTRy4l51hcMQXxHFBVH/ctnJeA2QyDFrgnxY67d54ezM8iB8K16mBl3f0=&amp;_app_id=central_doc_viewer&amp;center_on_screen=true&amp;width=950&amp;height=800&amp;_dd2=%26f%3Dsld%26c%3Dtrue%26os%3D48619%26oe%3D48625" xr:uid="{F989CB18-9B9B-445A-9C6F-9FC9ACD71B77}"/>
    <hyperlink ref="H9" r:id="rId7" display="fdsup://factset/Doc Viewer Single?float_window=true&amp;positioning_strategy=center_on_screen&amp;_doc_docfn=U2FsdGVkX1/0M+ISkD4i/v7QQfuWBsLuFxOi/UmZzR3uLMKMW+NIoo7Zns2zPgBjTKFCOQf/TFiEJ2yioYRgQnn17xH9AdTljS/0s7HrTuk=&amp;_app_id=central_doc_viewer&amp;center_on_screen=true&amp;width=950&amp;height=800&amp;_dd2=%26f%3Dsld%26c%3Dtrue%26os%3D39095%26oe%3D39100" xr:uid="{CEEE79F1-9F04-448D-90E9-CDEE0C644AA1}"/>
    <hyperlink ref="I9" r:id="rId8" display="fdsup://factset/Doc Viewer Single?float_window=true&amp;positioning_strategy=center_on_screen&amp;_doc_docfn=U2FsdGVkX1+RXvPFpWexVAckFt5vqYoywi2yOLcZvQKm9ixkmtfZkobg7AJ3ibtnM+i9klm+cq8yl9sBAun089826Sk0pSj9YfRRTdoEVWo=&amp;_app_id=central_doc_viewer&amp;center_on_screen=true&amp;width=950&amp;height=800&amp;_dd2=%26f%3Dsld%26c%3Dtrue%26os%3D46921%26oe%3D46928" xr:uid="{179082AB-B009-446A-BE3C-28E3579EA611}"/>
    <hyperlink ref="J9" r:id="rId9" display="fdsup://factset/Doc Viewer Single?float_window=true&amp;positioning_strategy=center_on_screen&amp;_doc_docfn=U2FsdGVkX19FHYDSpKYxVpdsxABsdHjcZmpodMX1FEjfciinFmJ05Ttrtyi26+Ihlj5BccYrNNqrKQs5Y15wlbOuY54KIhL7NO87OTtjCSo=&amp;_app_id=central_doc_viewer&amp;center_on_screen=true&amp;width=950&amp;height=800&amp;_dd2=%26f%3Dsld%26c%3Dtrue%26os%3D46922%26oe%3D46930" xr:uid="{D61827BE-4DD9-4A5A-8EBB-40763F0C1BCE}"/>
    <hyperlink ref="K9" r:id="rId10" display="fdsup://factset/Doc Viewer Single?float_window=true&amp;positioning_strategy=center_on_screen&amp;_doc_docfn=U2FsdGVkX1/psSJYZIjTFhpSOWcvkZ44gz+hLbbs398Kr15qcJUT9sEUkZf0ewgB6Q0s+47brA0pqEKPBydBXuipTnbSiBEucKWJA5SYHvg=&amp;_app_id=central_doc_viewer&amp;center_on_screen=true&amp;width=950&amp;height=800&amp;_dd2=%26f%3Dsld%26c%3Dtrue%26os%3D58732%26oe%3D58740" xr:uid="{F40D07FA-22A8-47EC-9ABC-A165C6832690}"/>
    <hyperlink ref="L9" r:id="rId11" display="fdsup://factset/Doc Viewer Single?float_window=true&amp;positioning_strategy=center_on_screen&amp;_doc_docfn=U2FsdGVkX18ZYNsUtDcX98ZnmziLtL4tkQm5PatE9LcL2YAKtBerkJZpm3rpEgtV2SUurlJTGAWOCpGBo2BbRmS7vH5KVABDFY0eybuIdyw=&amp;_app_id=central_doc_viewer&amp;center_on_screen=true&amp;width=950&amp;height=800&amp;_dd2=%26f%3Dsld%26c%3Dtrue%26os%3D46269%26oe%3D46276" xr:uid="{4DCA0082-F332-4BDE-BA56-9F83EAB5F358}"/>
    <hyperlink ref="M9" r:id="rId12" display="fdsup://factset/Doc Viewer Single?float_window=true&amp;positioning_strategy=center_on_screen&amp;_doc_docfn=U2FsdGVkX1/OuNwXT2DrQ4XMUE1zJZJhNxesxVkFUhomfTmb519cm8TMtbrIhXTxAEtBbnedF/tTHwWkd5HsabhBR40XhU7G14y1INnBH+s=&amp;_app_id=central_doc_viewer&amp;center_on_screen=true&amp;width=950&amp;height=800&amp;_dd2=%26f%3Dsld%26c%3Dtrue%26os%3D39745%26oe%3D39753" xr:uid="{9F9F4FA9-642E-41BC-B4E6-D6CFA43F849E}"/>
    <hyperlink ref="N9" r:id="rId13" display="fdsup://factset/Doc Viewer Single?float_window=true&amp;positioning_strategy=center_on_screen&amp;_doc_docfn=U2FsdGVkX1/v03T7iWekKVIXuSP/cggQibeFAZIRkVHBbPA+UOCvGiwNVn96AyynVKpiOj2GrGcOz/DeU0EQd1uVGQPHs7GkFxT/irKprXE=&amp;_app_id=central_doc_viewer&amp;center_on_screen=true&amp;width=950&amp;height=800&amp;_dd2=%26f%3Dsld%26c%3Dtrue%26os%3D39742%26oe%3D39750" xr:uid="{BD3198ED-78AC-4D28-9835-61984E97D58A}"/>
    <hyperlink ref="O9" r:id="rId14" display="fdsup://factset/Doc Viewer Single?float_window=true&amp;positioning_strategy=center_on_screen&amp;_doc_docfn=U2FsdGVkX189n8RKC9iC7sQl+KmKb2n2VZEBd4qMyk9kntvimXIbq5yxwU1wsKNNpfq9iQJUGWwkNLHBDKWl3W8l/0J+kEqS5KH8c061RP4=&amp;_app_id=central_doc_viewer&amp;center_on_screen=true&amp;width=950&amp;height=800&amp;_dd2=%26f%3Dsld%26c%3Dtrue%26os%3D54235%26oe%3D54243" xr:uid="{B27E9B34-E0D8-46C5-8BB6-CFEE7E050673}"/>
    <hyperlink ref="P9" r:id="rId15" display="fdsup://factset/Doc Viewer Single?float_window=true&amp;positioning_strategy=center_on_screen&amp;_doc_docfn=U2FsdGVkX1+0ZiWQs/FV27fC3h9GBy/liPlPQwxB6zWsvvrvlcSVanE2fH1lPxb4HT9p4Zl57anUrnp5Wl8zqphMhkeskIak9X6UNR1xjYE=&amp;_app_id=central_doc_viewer&amp;center_on_screen=true&amp;width=950&amp;height=800&amp;_dd2=%26f%3Dsld%26c%3Dtrue%26os%3D39088%26oe%3D39095" xr:uid="{72743FB3-1718-4AD9-8BCA-798264C5ED53}"/>
    <hyperlink ref="Q9" r:id="rId16" display="fdsup://factset/Doc Viewer Single?float_window=true&amp;positioning_strategy=center_on_screen&amp;_doc_docfn=U2FsdGVkX19Rfy7On1r5IucfuRfZlakv4Ux5JfHHokIPIQfZH6bwyNG5TsOgkSGMFgEyZtVHaI9PiCXjOd4kgaAPAcocaQTORHHy/QHqCFU+zkiXFNSE2o7ZO8paEhhCKNc6/hnMjEAqcdUAcgFihg==&amp;_app_id=central_doc_viewer&amp;center_on_screen=true&amp;width=950&amp;height=800&amp;_dd2=%26f%3Dsld%26c%3Dtrue%26os%3D242908%26oe%3D242914" xr:uid="{22838D99-8B62-4FC4-8815-83B9E1AB34BC}"/>
    <hyperlink ref="R9" r:id="rId17" display="fdsup://factset/Doc Viewer Single?float_window=true&amp;positioning_strategy=center_on_screen&amp;_doc_docfn=U2FsdGVkX1/Kryc72jv7nVtmFUWTqjs3zcAkXugSzZPCf9/UpfKDQkaSpI9xsRUVNBgBwxvyVJS0hynP/CDkPh5sfpEeuKLgf4ftxtlzy98=&amp;_app_id=central_doc_viewer&amp;center_on_screen=true&amp;width=950&amp;height=800&amp;_dd2=%26f%3Dsld%26c%3Dtrue%26os%3D39742%26oe%3D39748" xr:uid="{919979F8-5D19-4D8D-804A-AB2E3A860FEA}"/>
    <hyperlink ref="S9" r:id="rId18" display="fdsup://factset/Doc Viewer Single?float_window=true&amp;positioning_strategy=center_on_screen&amp;_doc_docfn=U2FsdGVkX1902i33VAnsfh2KnE0qZkD0k9XO0JCb3EJQ3dEMrs6jkGfLEirxUzp3YafXf5eGAQ+DviI60b1WSJ9FfUl91zcV/iwwHgqZZ2Q=&amp;_app_id=central_doc_viewer&amp;center_on_screen=true&amp;width=950&amp;height=800&amp;_dd2=%26f%3Dsld%26c%3Dtrue%26os%3D54234%26oe%3D54242" xr:uid="{FEA6A625-2201-4FB2-B943-66EB636BE6BD}"/>
    <hyperlink ref="T9" r:id="rId19" display="fdsup://factset/Doc Viewer Single?float_window=true&amp;positioning_strategy=center_on_screen&amp;_doc_docfn=U2FsdGVkX195WZVninzOdetomDBGHoPyxCucF99KuHI+wGHaVRm3qmRbQbcWWedSLSUWbWp4Fk+Kbp2BQzviraQkd6GvdV/41eX/+x7a0Co=&amp;_app_id=central_doc_viewer&amp;center_on_screen=true&amp;width=950&amp;height=800&amp;_dd2=%26f%3Dsld%26c%3Dtrue%26os%3D39090%26oe%3D39095" xr:uid="{40A83749-8615-4FC6-A3A7-69CFE431A842}"/>
    <hyperlink ref="U9" r:id="rId20" display="fdsup://factset/Doc Viewer Single?float_window=true&amp;positioning_strategy=center_on_screen&amp;_doc_docfn=U2FsdGVkX1+UayBWv5jZ7NueBD0b1q55/U5Pu7/p/+Fz8H9kCf2qRgEQJ5grTXPGl9tdyGyo6TkpqGZV7yjlMjtB40RDjvIac9P8++68GDw=&amp;_app_id=central_doc_viewer&amp;center_on_screen=true&amp;width=950&amp;height=800&amp;_dd2=%26f%3Dsld%26c%3Dtrue%26os%3D39744%26oe%3D39752" xr:uid="{24D0289B-AB1E-4879-881C-DBDABBF83FFA}"/>
    <hyperlink ref="B10" r:id="rId21" display="fdsup://factset/Doc Viewer Single?float_window=true&amp;positioning_strategy=center_on_screen&amp;_doc_docfn=U2FsdGVkX1+f6mcogR+2Rmbalm9q3ZMbvKyK8I22xtj0Fhg1XYpN2+CegbAo5quVa6Y5UNM2PW55TsgsY4A/weCYcc5lTJ9z4Mt/BWe+oVA=&amp;_app_id=central_doc_viewer&amp;center_on_screen=true&amp;width=950&amp;height=800&amp;_dd2=%26f%3Dsld%26c%3Dtrue%26os%3D18810%26oe%3D18815" xr:uid="{39B3D3CA-4CEE-4B09-9C2F-7C99CFB0084B}"/>
    <hyperlink ref="C10" r:id="rId22" display="fdsup://factset/Doc Viewer Single?float_window=true&amp;positioning_strategy=center_on_screen&amp;_doc_docfn=U2FsdGVkX18H3/sjd+GyS11BvT/sHjXlImV2FXP+oc+9i3Hvi/CYsBl+33ZJU3B/39zc70QYlrvewQ6bdrJT+8c0l7pK3YIA0JWVdTTVk2Y=&amp;_app_id=central_doc_viewer&amp;center_on_screen=true&amp;width=950&amp;height=800&amp;_dd2=%26f%3Dsld%26c%3Dtrue%26os%3D748631%26oe%3D748636" xr:uid="{BC2D0949-C12D-4015-A5CB-452B60CCBDFF}"/>
    <hyperlink ref="D10" r:id="rId23" display="fdsup://factset/Doc Viewer Single?float_window=true&amp;positioning_strategy=center_on_screen&amp;_doc_docfn=U2FsdGVkX1/1sMhRWmg3/nBx5Y8Icrdm0QUWyZHAr8DV5DnfMMd1Yuf2he0jwkMc4BfuJipx6iN26HvqYX0Q4iItI7Jo/GnaHBV5A+5MdAE=&amp;_app_id=central_doc_viewer&amp;center_on_screen=true&amp;width=950&amp;height=800&amp;_dd2=%26f%3Dsld%26c%3Dtrue%26os%3D20703%26oe%3D20706" xr:uid="{17D335B2-338B-4594-8235-3C0BE883E660}"/>
    <hyperlink ref="E10" r:id="rId24" display="fdsup://factset/Doc Viewer Single?float_window=true&amp;positioning_strategy=center_on_screen&amp;_doc_docfn=U2FsdGVkX19XzWKlGGnznIg2SqmEfd0Q0UpeDNQgAvQp+dRx2/LT6H3PSTq8vngH8J5sIH05YjtPTqd8mKNdZ5D0uzLWnIj1Gf9BoLAju/w=&amp;_app_id=central_doc_viewer&amp;center_on_screen=true&amp;width=950&amp;height=800&amp;_dd2=%26f%3Dsld%26c%3Dtrue%26os%3D40626%26oe%3D40631" xr:uid="{71C3F4DA-A43C-46B9-AA72-46D29DFE286F}"/>
    <hyperlink ref="F10" r:id="rId25" display="fdsup://factset/Doc Viewer Single?float_window=true&amp;positioning_strategy=center_on_screen&amp;_doc_docfn=U2FsdGVkX1/vR2OaF+qe9eZMJiEDdyLHDpFq8v6O/UH10pBskPR8UJKUmLUmGBDWaiBTbVNEREG9+1PwXkzi+uu/ZH5+YPB5S7/DmPOBNOE=&amp;_app_id=central_doc_viewer&amp;center_on_screen=true&amp;width=950&amp;height=800&amp;_dd2=%26f%3Dsld%26c%3Dtrue%26os%3D40605%26oe%3D40610" xr:uid="{1F1F8936-70B0-47B4-B250-A64CB45D06F4}"/>
    <hyperlink ref="G10" r:id="rId26" display="fdsup://factset/Doc Viewer Single?float_window=true&amp;positioning_strategy=center_on_screen&amp;_doc_docfn=U2FsdGVkX1+l8cKf40RPBulmeEuSMitReuOaFNQBvsZKRYEsYdxcVXh82rad0bQ/OYYupsn/e4bifnLYCVnFmHAvxFx5P3Er0Uxf8AFf73E=&amp;_app_id=central_doc_viewer&amp;center_on_screen=true&amp;width=950&amp;height=800&amp;_dd2=%26f%3Dsld%26c%3Dtrue%26os%3D49391%26oe%3D49396" xr:uid="{9B0DCC63-EEE1-4C7D-85D3-A5D3EE4E6687}"/>
    <hyperlink ref="H10" r:id="rId27" display="fdsup://factset/Doc Viewer Single?float_window=true&amp;positioning_strategy=center_on_screen&amp;_doc_docfn=U2FsdGVkX1+gja9/aRAhYnJL9VB92c0iFmk1Y1R4D0me5cNa1/66Ps9pzOg69iGU80LFo7yimF2jQMHcdGm7+qpoYqiYfTr2cyxgNxtZ9Aw=&amp;_app_id=central_doc_viewer&amp;center_on_screen=true&amp;width=950&amp;height=800&amp;_dd2=%26f%3Dsld%26c%3Dtrue%26os%3D39576%26oe%3D39581" xr:uid="{23B63C4F-1553-4399-8347-FEC12E709F8B}"/>
    <hyperlink ref="I10" r:id="rId28" display="fdsup://factset/Doc Viewer Single?float_window=true&amp;positioning_strategy=center_on_screen&amp;_doc_docfn=U2FsdGVkX1/uDWr60fZov3c6UuPBaIrjna10kfdKFE3hBhAmPegnpZBa+hiAzYIefsD+YJmfS4SrrO1rq+eEjmPFh4suJFSgyvp6gAsPhu8=&amp;_app_id=central_doc_viewer&amp;center_on_screen=true&amp;width=950&amp;height=800&amp;_dd2=%26f%3Dsld%26c%3Dtrue%26os%3D47786%26oe%3D47791" xr:uid="{5DDA62F5-05B5-4519-902E-D5941CA20CA1}"/>
    <hyperlink ref="J10" r:id="rId29" display="fdsup://factset/Doc Viewer Single?float_window=true&amp;positioning_strategy=center_on_screen&amp;_doc_docfn=U2FsdGVkX1/A5MBQzN8CkaFhCTVWTJdzq24mShsvJ/75BPenbOHwfchR6PNDIYYD/lhON90BQ2PQOczrxfSvdLSzI82c8YxGfiqQIthf4S4=&amp;_app_id=central_doc_viewer&amp;center_on_screen=true&amp;width=950&amp;height=800&amp;_dd2=%26f%3Dsld%26c%3Dtrue%26os%3D47788%26oe%3D47793" xr:uid="{54808F19-12B2-4012-BF2D-355C6A9A9416}"/>
    <hyperlink ref="K10" r:id="rId30" display="fdsup://factset/Doc Viewer Single?float_window=true&amp;positioning_strategy=center_on_screen&amp;_doc_docfn=U2FsdGVkX18P6nMLyAvwao2h7xrGxMtKE6H0oILHX56TH66kUQ02Q6Ku8lenIafA/VO4lq054xfaoIUujPcZ8GawEypwxdvG6WdZt+TqI8Q=&amp;_app_id=central_doc_viewer&amp;center_on_screen=true&amp;width=950&amp;height=800&amp;_dd2=%26f%3Dsld%26c%3Dtrue%26os%3D59506%26oe%3D59511" xr:uid="{C3AB43EA-650F-412F-97BB-57042F0D02B5}"/>
    <hyperlink ref="L10" r:id="rId31" display="fdsup://factset/Doc Viewer Single?float_window=true&amp;positioning_strategy=center_on_screen&amp;_doc_docfn=U2FsdGVkX18trYzwRRG39kngENdRmOTu577c8pppHecTaeG1FeDAItnpk/v3bp7cqWWHIpX4+jn9mL+HyXDuB1HdCX+f/HDQF7nrAVdBXes=&amp;_app_id=central_doc_viewer&amp;center_on_screen=true&amp;width=950&amp;height=800&amp;_dd2=%26f%3Dsld%26c%3Dtrue%26os%3D46750%26oe%3D46755" xr:uid="{C2D13F35-F115-4EEF-98A6-2D1A2F9DA537}"/>
    <hyperlink ref="M10" r:id="rId32" display="fdsup://factset/Doc Viewer Single?float_window=true&amp;positioning_strategy=center_on_screen&amp;_doc_docfn=U2FsdGVkX1/dCK7evVhfYSavszuelRt6d3ZsVKEX9XQ5Hh1VgdY8JjtmGgCg9IP0TCEp2LyZXLq4yXM/1DjEokUxfHZ9Oq/WbFyFW2RsVg0=&amp;_app_id=central_doc_viewer&amp;center_on_screen=true&amp;width=950&amp;height=800&amp;_dd2=%26f%3Dsld%26c%3Dtrue%26os%3D40611%26oe%3D40616" xr:uid="{91AC8CF4-A780-4616-AF7E-CB542494B561}"/>
    <hyperlink ref="N10" r:id="rId33" display="fdsup://factset/Doc Viewer Single?float_window=true&amp;positioning_strategy=center_on_screen&amp;_doc_docfn=U2FsdGVkX182IQDKlcgcE97vKsf5vxKLendvag5O9wOWKhGNtHne0EsIMs9QmsIxRMM2/qBvpAWKWumadOdCGcvgq9Ug+S+9ujsHINxTM+w=&amp;_app_id=central_doc_viewer&amp;center_on_screen=true&amp;width=950&amp;height=800&amp;_dd2=%26f%3Dsld%26c%3Dtrue%26os%3D40610%26oe%3D40615" xr:uid="{21CE0277-2DEC-4928-BDE7-61B085476BBE}"/>
    <hyperlink ref="O10" r:id="rId34" display="fdsup://factset/Doc Viewer Single?float_window=true&amp;positioning_strategy=center_on_screen&amp;_doc_docfn=U2FsdGVkX187o3Rn+f/iX6LcVTI1JcO7TMIUERZv82S7AQzuTws1qxrcDDO6CGstwitbAfxKvtTJkMe39m2FPkAZDzqphb56MmHsLS5B4YA=&amp;_app_id=central_doc_viewer&amp;center_on_screen=true&amp;width=950&amp;height=800&amp;_dd2=%26f%3Dsld%26c%3Dtrue%26os%3D54910%26oe%3D54915" xr:uid="{4A2A8D12-2AD3-40FD-AA84-1B36FE0C248D}"/>
    <hyperlink ref="P10" r:id="rId35" display="fdsup://factset/Doc Viewer Single?float_window=true&amp;positioning_strategy=center_on_screen&amp;_doc_docfn=U2FsdGVkX19HL6s2umjB9qiH+M7Zl0ZR/bqsbhm7Dcz3zP4XOe5vExO4nBsGgYw5tg3EVh0TAHj0J2B0qLcfj0EvgasHV5B5Gb3mFvZTQt4=&amp;_app_id=central_doc_viewer&amp;center_on_screen=true&amp;width=950&amp;height=800&amp;_dd2=%26f%3Dsld%26c%3Dtrue%26os%3D39569%26oe%3D39574" xr:uid="{CB3D347E-5EC1-4302-81E2-030730656ED2}"/>
    <hyperlink ref="Q10" r:id="rId36" display="fdsup://factset/Doc Viewer Single?float_window=true&amp;positioning_strategy=center_on_screen&amp;_doc_docfn=U2FsdGVkX1/rYu0SX67m++25904tcoQOUjYgkiHZZrYzCv5BKwYtEwy7cRRY2gqV2dHgL7OUak6PClWMSvQXToj0r7o98d8w9f0wD3JGEVMQ10vvswsX5ogjz64x5wU+I/nBTf/MKgFh1vucuHKUFg==&amp;_app_id=central_doc_viewer&amp;center_on_screen=true&amp;width=950&amp;height=800&amp;_dd2=%26f%3Dsld%26c%3Dtrue%26os%3D249528%26oe%3D249533" xr:uid="{15803A27-3ABD-4579-9171-9FC92A188B5B}"/>
    <hyperlink ref="R10" r:id="rId37" display="fdsup://factset/Doc Viewer Single?float_window=true&amp;positioning_strategy=center_on_screen&amp;_doc_docfn=U2FsdGVkX1/P0VtIp8Lyp2oJ4GE/BkL4wL1FyOOKhkKUEgPV997vffjPsQJ8JFxfYoz+ptqeXwWT6Sxb51hPZUx6FgrSmjt7X23F2MdS6yA=&amp;_app_id=central_doc_viewer&amp;center_on_screen=true&amp;width=950&amp;height=800&amp;_dd2=%26f%3Dsld%26c%3Dtrue%26os%3D40610%26oe%3D40615" xr:uid="{ED8A59DE-8332-48BF-9D9A-437976ECA7F7}"/>
    <hyperlink ref="S10" r:id="rId38" display="fdsup://factset/Doc Viewer Single?float_window=true&amp;positioning_strategy=center_on_screen&amp;_doc_docfn=U2FsdGVkX1+HP3QvDJOykeeM4l9moU3rppCqSQInf/8YL2UKvYEgnEo8LHsdUxQx6iHPrQzsWSeYWFKDi441WN8TKBD4zRhHnUDUSiGQ23E=&amp;_app_id=central_doc_viewer&amp;center_on_screen=true&amp;width=950&amp;height=800&amp;_dd2=%26f%3Dsld%26c%3Dtrue%26os%3D54910%26oe%3D54916" xr:uid="{17FB0E77-8A0C-4A5D-ABD9-3C571F5E85A7}"/>
    <hyperlink ref="T10" r:id="rId39" display="fdsup://factset/Doc Viewer Single?float_window=true&amp;positioning_strategy=center_on_screen&amp;_doc_docfn=U2FsdGVkX195BFWXW2sdWdNKAAy7ZRtEbs1ZUa1Ms9jEfZ58r/VBCgQUw0V27K6z59cWQcqGYQchfr4+lN9RkrKmRw3gPCEoxiqZDiTgM3g=&amp;_app_id=central_doc_viewer&amp;center_on_screen=true&amp;width=950&amp;height=800&amp;_dd2=%26f%3Dsld%26c%3Dtrue%26os%3D39571%26oe%3D39576" xr:uid="{B645E569-AA7A-4DF3-830F-D2CF99D9C17A}"/>
    <hyperlink ref="U10" r:id="rId40" display="fdsup://factset/Doc Viewer Single?float_window=true&amp;positioning_strategy=center_on_screen&amp;_doc_docfn=U2FsdGVkX19VY6PIiN+Rhoh/138DoqSiWOnTzastSuW3NmkOjdlYNj+7h2Krvpg0nvs1HO0HP0RQbDvxQgPpzJWa7JqyOTd6J5jdWpi286E=&amp;_app_id=central_doc_viewer&amp;center_on_screen=true&amp;width=950&amp;height=800&amp;_dd2=%26f%3Dsld%26c%3Dtrue%26os%3D40612%26oe%3D40617" xr:uid="{54984408-7A03-414E-958C-CB9A8AC026A5}"/>
    <hyperlink ref="B13" r:id="rId41" display="fdsup://factset/Doc Viewer Single?float_window=true&amp;positioning_strategy=center_on_screen&amp;_doc_docfn=U2FsdGVkX197HDMQFqtrD2oR3yf3f5wuxjB9ohx0KPC6OSy10VwzBmfJhrF5/XhXprN40XBrlrw8hpP7MIU0HLUTgQLkMK7iemm5ZzXeBWY=&amp;_app_id=central_doc_viewer&amp;center_on_screen=true&amp;width=950&amp;height=800&amp;_dd2=%26f%3Dsld%26c%3Dtrue%26os%3D19973%26oe%3D19978" xr:uid="{A6A11873-DEB0-43EF-9C3C-570CFFC69B2B}"/>
    <hyperlink ref="C13" r:id="rId42" display="fdsup://factset/Doc Viewer Single?float_window=true&amp;positioning_strategy=center_on_screen&amp;_doc_docfn=U2FsdGVkX1/v6ebDirrX/pXKLisls3Zeo0Txr+NJfawPIsZZ1h9EADrVEPV+U4zF1Z1Okwc3yM8Pcg++/AJ206780T8tE5lgcx/0JclwPFs=&amp;_app_id=central_doc_viewer&amp;center_on_screen=true&amp;width=950&amp;height=800&amp;_dd2=%26f%3Dsld%26c%3Dtrue%26os%3D750741%26oe%3D750746" xr:uid="{CE1F2AD3-D990-4EA6-89AC-4BBF744E15FA}"/>
    <hyperlink ref="D13" r:id="rId43" display="fdsup://factset/Doc Viewer Single?float_window=true&amp;positioning_strategy=center_on_screen&amp;_doc_docfn=U2FsdGVkX19sztLkdvRqCRHhkj7JqzoknrWKEvvxCJ2gUu6ICJuxXRfoq5hG50BKlSlgnN5LKB4AJJ3DKFFC5+qd4BzuGWwtfLOgs5Ejfjs=&amp;_app_id=central_doc_viewer&amp;center_on_screen=true&amp;width=950&amp;height=800&amp;_dd2=%26f%3Dsld%26c%3Dtrue%26os%3D21181%26oe%3D21186" xr:uid="{56D797C2-7241-4CB1-9ADC-77852A2F0918}"/>
    <hyperlink ref="E13" r:id="rId44" display="fdsup://factset/Doc Viewer Single?float_window=true&amp;positioning_strategy=center_on_screen&amp;_doc_docfn=U2FsdGVkX1/J8vhk/TGxor+NpRKwViEhcln0UOO8rKOXyiiUJPDe13TVgsIHrXxI0B128c72TjoyHQkTFC7kOLOoOs9CJ4wmzcOuDTyuagg=&amp;_app_id=central_doc_viewer&amp;center_on_screen=true&amp;width=950&amp;height=800&amp;_dd2=%26f%3Dsld%26c%3Dtrue%26os%3D41486%26oe%3D41491" xr:uid="{81247483-9A13-47C5-991F-246276FEB8AA}"/>
    <hyperlink ref="F13" r:id="rId45" display="fdsup://factset/Doc Viewer Single?float_window=true&amp;positioning_strategy=center_on_screen&amp;_doc_docfn=U2FsdGVkX19tRl3uNTlCcmoT5nkSRReqVtmLGPVzBLronjrbYSh6COeVcCGUYVpnHNwipCLJ1F7YnnSu1BcnH74flEvN47cARZGC4NwB6hs=&amp;_app_id=central_doc_viewer&amp;center_on_screen=true&amp;width=950&amp;height=800&amp;_dd2=%26f%3Dsld%26c%3Dtrue%26os%3D41465%26oe%3D41470" xr:uid="{55E2AA19-FADB-4940-B34C-C5C31ED5AFF1}"/>
    <hyperlink ref="G13" r:id="rId46" display="fdsup://factset/Doc Viewer Single?float_window=true&amp;positioning_strategy=center_on_screen&amp;_doc_docfn=U2FsdGVkX1/0MIXmTP9zi0CozmKe0KrcZyX7EMl8pj7fn67i7QN9NoR0NaNgC3TMdMJhKkd9b5DtErC325OZpBNUhnnXccQvm2ycxOn2aYE=&amp;_app_id=central_doc_viewer&amp;center_on_screen=true&amp;width=950&amp;height=800&amp;_dd2=%26f%3Dsld%26c%3Dtrue%26os%3D50089%26oe%3D50094" xr:uid="{B982909B-A508-4E24-9621-91D015A92E4D}"/>
    <hyperlink ref="H13" r:id="rId47" display="fdsup://factset/Doc Viewer Single?float_window=true&amp;positioning_strategy=center_on_screen&amp;_doc_docfn=U2FsdGVkX19IHIICrhzkpEdB1pSl7nY9N5ZSzHnMUM6RuCnfN2iOQduG6QkxzrBJ68U3VpAzNTRTO+Ub30tAKOGyuznOG5ujNtT9wdk+6oo=&amp;_app_id=central_doc_viewer&amp;center_on_screen=true&amp;width=950&amp;height=800&amp;_dd2=%26f%3Dsld%26c%3Dtrue%26os%3D40053%26oe%3D40058" xr:uid="{83458E88-9C6C-4B80-9FE2-6196C130656D}"/>
    <hyperlink ref="I13" r:id="rId48" display="fdsup://factset/Doc Viewer Single?float_window=true&amp;positioning_strategy=center_on_screen&amp;_doc_docfn=U2FsdGVkX1/7bjj8TCZMbQHdXosf+pb5VRSQ4joGGc055BHYfgir6ZRWM6nIOm1k2DqiMuD/XSviml13ynz8vnEZO6bAab8zhexVr0D1HpY=&amp;_app_id=central_doc_viewer&amp;center_on_screen=true&amp;width=950&amp;height=800&amp;_dd2=%26f%3Dsld%26c%3Dtrue%26os%3D48646%26oe%3D48651" xr:uid="{E18802EB-802B-47F7-999D-F036421A1611}"/>
    <hyperlink ref="J13" r:id="rId49" display="fdsup://factset/Doc Viewer Single?float_window=true&amp;positioning_strategy=center_on_screen&amp;_doc_docfn=U2FsdGVkX19+NtXBWi3c8VIAXCY5ixKSiOew2f0w38Ydu7NRn1MreQkyaWyrbxZxepXowjua8Lx5DbVBKlJP66M5F6xNg9GmDoTRyz2tW5c=&amp;_app_id=central_doc_viewer&amp;center_on_screen=true&amp;width=950&amp;height=800&amp;_dd2=%26f%3Dsld%26c%3Dtrue%26os%3D48648%26oe%3D48653" xr:uid="{1DEE4E0F-8FC8-4E41-89F8-3BFAC2767C4E}"/>
    <hyperlink ref="K13" r:id="rId50" display="fdsup://factset/Doc Viewer Single?float_window=true&amp;positioning_strategy=center_on_screen&amp;_doc_docfn=U2FsdGVkX1+RXWqgtljBw1VzmL2/O6fRlfo5szil5F9dxodlJqtXAVrCU87MSbu2nc0PfZsntgx466YT+KQGgbd+LLmqYAzkRSn3wkwlw84=&amp;_app_id=central_doc_viewer&amp;center_on_screen=true&amp;width=950&amp;height=800&amp;_dd2=%26f%3Dsld%26c%3Dtrue%26os%3D60205%26oe%3D60211" xr:uid="{E4DF80D3-59DD-4508-94AD-09D4977B3E69}"/>
    <hyperlink ref="L13" r:id="rId51" display="fdsup://factset/Doc Viewer Single?float_window=true&amp;positioning_strategy=center_on_screen&amp;_doc_docfn=U2FsdGVkX19WNE5sNNJsge7cRFsids06P9WKlzYykygSBB0Ec1+IrfboHIZBr3BZkBVIFXs85zbxYKZLgzj+KFyNfYiv+gVogkW7hfwCKJs=&amp;_app_id=central_doc_viewer&amp;center_on_screen=true&amp;width=950&amp;height=800&amp;_dd2=%26f%3Dsld%26c%3Dtrue%26os%3D47230%26oe%3D47235" xr:uid="{010D112B-9C73-4CF3-B67E-C2E0A894C7E1}"/>
    <hyperlink ref="M13" r:id="rId52" display="fdsup://factset/Doc Viewer Single?float_window=true&amp;positioning_strategy=center_on_screen&amp;_doc_docfn=U2FsdGVkX18JMBci6uwD/qPQYbjSF5VWd7fWZDexNRDG02JOMrV4Hp8hVawlJVZcA2OuLJeo8gjbhFjHAfQpBQqKNbRfXS8sy66viB/yZJc=&amp;_app_id=central_doc_viewer&amp;center_on_screen=true&amp;width=950&amp;height=800&amp;_dd2=%26f%3Dsld%26c%3Dtrue%26os%3D41471%26oe%3D41476" xr:uid="{047EB63C-6210-41FF-8EDD-972E1E0D2730}"/>
    <hyperlink ref="N13" r:id="rId53" display="fdsup://factset/Doc Viewer Single?float_window=true&amp;positioning_strategy=center_on_screen&amp;_doc_docfn=U2FsdGVkX19UOQFZ2GcLBeCGZe9h1HgqdfpqRFTQqjZwZSKAjypIUoZ6/10zjn+/qwITHN4zkOcBlnfPHms29b6Ter0an6ENuETfXWlt2/E=&amp;_app_id=central_doc_viewer&amp;center_on_screen=true&amp;width=950&amp;height=800&amp;_dd2=%26f%3Dsld%26c%3Dtrue%26os%3D41471%26oe%3D41477" xr:uid="{4BE63A3E-6457-4056-8C54-FD5C8563888F}"/>
    <hyperlink ref="O13" r:id="rId54" display="fdsup://factset/Doc Viewer Single?float_window=true&amp;positioning_strategy=center_on_screen&amp;_doc_docfn=U2FsdGVkX1+qrs21W10jmIc6ck6AgwMnFEB48ERumNYjPfjbuErNIjOtbalNIrDV1Uts42qUH3Cno+wBz+ozP9itpl2zM3aEdKIuunx11vE=&amp;_app_id=central_doc_viewer&amp;center_on_screen=true&amp;width=950&amp;height=800&amp;_dd2=%26f%3Dsld%26c%3Dtrue%26os%3D55583%26oe%3D55589" xr:uid="{93A79761-C789-4334-A73D-4E82753EB649}"/>
    <hyperlink ref="P13" r:id="rId55" display="fdsup://factset/Doc Viewer Single?float_window=true&amp;positioning_strategy=center_on_screen&amp;_doc_docfn=U2FsdGVkX1/E8Qkf9//Dx4e5UKdLJGqTzU2gbh4H4GL+UXs6QJ5EDV8uYBPHI5WZ9KQW9eVTKYUPzrYIs0pW2zVzYhLK3MSaE/ugqxCPV1U=&amp;_app_id=central_doc_viewer&amp;center_on_screen=true&amp;width=950&amp;height=800&amp;_dd2=%26f%3Dsld%26c%3Dtrue%26os%3D40049%26oe%3D40054" xr:uid="{752FFFFC-6FDB-4614-83B3-7988DA1EDD19}"/>
    <hyperlink ref="Q13" r:id="rId56" display="fdsup://factset/Doc Viewer Single?float_window=true&amp;positioning_strategy=center_on_screen&amp;_doc_docfn=U2FsdGVkX18B+av1zgMHEu+mpiGtREeDPiD2IneEKDk2D6oNAPg1YDRSbFy7Ns/+68PQBGby664XQNUsv6e/9ZwyX1isl8EQmqnTdVEweOMQdoZ6MWZjrHU6iKQ8t/acxF9Dn/e72z94UzoBKY1WAg==&amp;_app_id=central_doc_viewer&amp;center_on_screen=true&amp;width=950&amp;height=800&amp;_dd2=%26f%3Dsld%26c%3Dtrue%26os%3D256054%26oe%3D256059" xr:uid="{FCB52FCA-6E7A-4885-9665-16A438FE5721}"/>
    <hyperlink ref="R13" r:id="rId57" display="fdsup://factset/Doc Viewer Single?float_window=true&amp;positioning_strategy=center_on_screen&amp;_doc_docfn=U2FsdGVkX1+Br+Js3Rpgr2rGyOi+uFpMVTi+fIIY/fIrSHBfs0jkFWsAoCBguuAqWM5DTrM7hUXA/bic3vpnLk2A4+ov+MD44NeBKVOSQQA=&amp;_app_id=central_doc_viewer&amp;center_on_screen=true&amp;width=950&amp;height=800&amp;_dd2=%26f%3Dsld%26c%3Dtrue%26os%3D41471%26oe%3D41477" xr:uid="{96EB57AB-F40D-4C81-B69C-0571AB3A67D2}"/>
    <hyperlink ref="S13" r:id="rId58" display="fdsup://factset/Doc Viewer Single?float_window=true&amp;positioning_strategy=center_on_screen&amp;_doc_docfn=U2FsdGVkX1/vd6v8YSaeEvZD0VxakO7VWgbaS37ns7MclI00hHN1RZv/mvtgWyhf1rU3ODaQGZoh12Iggvi59Ih6EHmfhl+i5JJ9LUeOu+g=&amp;_app_id=central_doc_viewer&amp;center_on_screen=true&amp;width=950&amp;height=800&amp;_dd2=%26f%3Dsld%26c%3Dtrue%26os%3D55584%26oe%3D55590" xr:uid="{097DE792-DA01-4752-BB49-A56F36BD2741}"/>
    <hyperlink ref="T13" r:id="rId59" display="fdsup://factset/Doc Viewer Single?float_window=true&amp;positioning_strategy=center_on_screen&amp;_doc_docfn=U2FsdGVkX18/JDXSnCYgmp1trRcJhK/jk8jU83Kj+qFaY6wN1yKuxQZiGKjJlEZs4mncstDoZbLqlCkrUns5g85Zj3MSY8KDVfb8dfhZ+ho=&amp;_app_id=central_doc_viewer&amp;center_on_screen=true&amp;width=950&amp;height=800&amp;_dd2=%26f%3Dsld%26c%3Dtrue%26os%3D40051%26oe%3D40056" xr:uid="{8B793620-0F12-434B-B037-21F5FCD66507}"/>
    <hyperlink ref="U13" r:id="rId60" display="fdsup://factset/Doc Viewer Single?float_window=true&amp;positioning_strategy=center_on_screen&amp;_doc_docfn=U2FsdGVkX18jOIhyiuLHHjHykfQomQITFv1OcQwe96pWauPpEaI0V8xSqrlArvsMOXw9zMxmdue+BJgN8UOThkmkTNJbW+BwlcBvBUzmN6E=&amp;_app_id=central_doc_viewer&amp;center_on_screen=true&amp;width=950&amp;height=800&amp;_dd2=%26f%3Dsld%26c%3Dtrue%26os%3D41473%26oe%3D41479" xr:uid="{CA561716-28F3-49A9-BA26-CE8C516FB41B}"/>
    <hyperlink ref="B14" r:id="rId61" display="fdsup://factset/Doc Viewer Single?float_window=true&amp;positioning_strategy=center_on_screen&amp;_doc_docfn=U2FsdGVkX1+GrvpdHnDpRlv0fsK22O1LgbEjP1d4IIONw5nxLKsfXZktUOgLcHLAXrsFmZrL8iodIYf129ie/yyECBm56JskLBx9Gmgb6lg=&amp;_app_id=central_doc_viewer&amp;center_on_screen=true&amp;width=950&amp;height=800&amp;_dd2=%26f%3Dsld%26c%3Dtrue%26os%3D24340%26oe%3D24345" xr:uid="{804A4CA7-5855-465D-85B9-7D595D3BD247}"/>
    <hyperlink ref="C14" r:id="rId62" display="fdsup://factset/Doc Viewer Single?float_window=true&amp;positioning_strategy=center_on_screen&amp;_doc_docfn=U2FsdGVkX19pKB2gPVwytvNqcrZoiKm012SmjopvHj9788TU7fGaPNeTaRDCyiu/BZpPQU69phMPMc0HgIKBeFb+BZ0Rf1luj2JRxqaoh4E=&amp;_app_id=central_doc_viewer&amp;center_on_screen=true&amp;width=950&amp;height=800&amp;_dd2=%26f%3Dsld%26c%3Dtrue%26os%3D760590%26oe%3D760595" xr:uid="{5CB1B61A-7F63-4EDC-96B5-C113987901A6}"/>
    <hyperlink ref="D14" r:id="rId63" display="fdsup://factset/Doc Viewer Single?float_window=true&amp;positioning_strategy=center_on_screen&amp;_doc_docfn=U2FsdGVkX191JcuFSgu0gaD/rNr6HXrBrqMfqadINpxaam5puMwYlWp7I5Wb3K8oKlgMBP+1Jf7zHGGZss2J08bcbqZtl+I1UMqBXaG/GLM=&amp;_app_id=central_doc_viewer&amp;center_on_screen=true&amp;width=950&amp;height=800&amp;_dd2=%26f%3Dsld%26c%3Dtrue%26os%3D22995%26oe%3D22998" xr:uid="{8186FF10-DB4A-4B58-ABF4-8979B9F598EC}"/>
    <hyperlink ref="E14" r:id="rId64" display="fdsup://factset/Doc Viewer Single?float_window=true&amp;positioning_strategy=center_on_screen&amp;_doc_docfn=U2FsdGVkX1+ircNrBHfNPqGOsNrLy/qf5y52k7SLM+sJmIQUm5Taijc6gCifA73HaKhR9q+EcLan+J6woHTappdOkEtfMTHoqPukVcVPnDc=&amp;_app_id=central_doc_viewer&amp;center_on_screen=true&amp;width=950&amp;height=800&amp;_dd2=%26f%3Dsld%26c%3Dtrue%26os%3D44665%26oe%3D44670" xr:uid="{4C53CE15-2050-4040-A8F0-0B91E4DFBBFB}"/>
    <hyperlink ref="F14" r:id="rId65" display="fdsup://factset/Doc Viewer Single?float_window=true&amp;positioning_strategy=center_on_screen&amp;_doc_docfn=U2FsdGVkX19ioeymVbG+oArUkcZ0oDvRZTdoM8bASA3QJ+mX2NqlZDk7vleKeM8CgRFT+Gk+C53BqRDtB2/xrZ3HQHMyCCBcqYDz9Pj94ek=&amp;_app_id=central_doc_viewer&amp;center_on_screen=true&amp;width=950&amp;height=800&amp;_dd2=%26f%3Dsld%26c%3Dtrue%26os%3D44644%26oe%3D44649" xr:uid="{400AB6F5-078D-4B1C-ACB3-E17A0A80D6E3}"/>
    <hyperlink ref="G14" r:id="rId66" display="fdsup://factset/Doc Viewer Single?float_window=true&amp;positioning_strategy=center_on_screen&amp;_doc_docfn=U2FsdGVkX18FULkj8dMiYmg9WmRQ79W3OTSzdnhvKRX3wMUCotCpTyufheXFAbzQSed0m15fWQFFOEI0vhdLJHw38FDXbg2wKUD4FaGl/QE=&amp;_app_id=central_doc_viewer&amp;center_on_screen=true&amp;width=950&amp;height=800&amp;_dd2=%26f%3Dsld%26c%3Dtrue%26os%3D52592%26oe%3D52597" xr:uid="{77AC3C30-BDE2-4041-8B7D-305E85419F81}"/>
    <hyperlink ref="H14" r:id="rId67" display="fdsup://factset/Doc Viewer Single?float_window=true&amp;positioning_strategy=center_on_screen&amp;_doc_docfn=U2FsdGVkX1/W9JmpzWcKyBk8qlJoEJzAF3pNm422MvZEHTjluxhhjFgJet+Q1s/sYdsxkzLa86V6Pra217b3nTV6X9HELpcCXIA7AccknqA=&amp;_app_id=central_doc_viewer&amp;center_on_screen=true&amp;width=950&amp;height=800&amp;_dd2=%26f%3Dsld%26c%3Dtrue%26os%3D41868%26oe%3D41873" xr:uid="{9C39E1B2-6160-4DF8-92B9-73634954B14B}"/>
    <hyperlink ref="I14" r:id="rId68" display="fdsup://factset/Doc Viewer Single?float_window=true&amp;positioning_strategy=center_on_screen&amp;_doc_docfn=U2FsdGVkX18VEHgkmlTBhL4vSvg3Iku7H+3QzvvoilOtHa4gkjrzjo89rPJjDLuyVMcXfaPyZtJ3mvU+AGOIkJ6jNVh8oBcnDZfi7HBjMsQ=&amp;_app_id=central_doc_viewer&amp;center_on_screen=true&amp;width=950&amp;height=800&amp;_dd2=%26f%3Dsld%26c%3Dtrue%26os%3D51828%26oe%3D51833" xr:uid="{203693E0-C52C-4F5E-A9D5-5299B9452AEE}"/>
    <hyperlink ref="J14" r:id="rId69" display="fdsup://factset/Doc Viewer Single?float_window=true&amp;positioning_strategy=center_on_screen&amp;_doc_docfn=U2FsdGVkX19Ef5lP8RokPm90nYoH1s/nk06rYC2d+p9wfzsxbXRgJcfqCt6DZ9VA6eGlWInGHkesFo3yQn+D7khmmy1K+fQRBtwPRPxCGpg=&amp;_app_id=central_doc_viewer&amp;center_on_screen=true&amp;width=950&amp;height=800&amp;_dd2=%26f%3Dsld%26c%3Dtrue%26os%3D51836%26oe%3D51841" xr:uid="{66B8C96E-35F9-4B70-A5C2-B3CEAC4F1915}"/>
    <hyperlink ref="K14" r:id="rId70" display="fdsup://factset/Doc Viewer Single?float_window=true&amp;positioning_strategy=center_on_screen&amp;_doc_docfn=U2FsdGVkX19bguovHHKGSPG8+RzWrz9clukgyCcNpN2tfeXd080yJ2DA3keZoA2efY1ad+RfalxoxTiGQGKcmTlTqkebzmPNyhc/JVfWDZU=&amp;_app_id=central_doc_viewer&amp;center_on_screen=true&amp;width=950&amp;height=800&amp;_dd2=%26f%3Dsld%26c%3Dtrue%26os%3D62712%26oe%3D62717" xr:uid="{29CE6F6A-DCF1-42C8-8665-8C50726214E1}"/>
    <hyperlink ref="L14" r:id="rId71" display="fdsup://factset/Doc Viewer Single?float_window=true&amp;positioning_strategy=center_on_screen&amp;_doc_docfn=U2FsdGVkX1/S+DELzLhw8tT3reyZgPA5+7woEq3zbZYjH98YoqsyF/Ep5dXEFp6ymnmP8k/KIrUj4iss3x+06bHTslIEpm8t4BTlrs8fE6k=&amp;_app_id=central_doc_viewer&amp;center_on_screen=true&amp;width=950&amp;height=800&amp;_dd2=%26f%3Dsld%26c%3Dtrue%26os%3D49048%26oe%3D49053" xr:uid="{A05AAB86-BEBE-407E-8202-C459BEC3547C}"/>
    <hyperlink ref="M14" r:id="rId72" display="fdsup://factset/Doc Viewer Single?float_window=true&amp;positioning_strategy=center_on_screen&amp;_doc_docfn=U2FsdGVkX1+8sQ3DqWy2IBqokVlW1biY52ia8hDeIeCW1i0447frKbR8AIl1H5TmCf89t5pd/nrn6o3Yn5rLFNIdDSoIBNtKk9+Gnn5Doao=&amp;_app_id=central_doc_viewer&amp;center_on_screen=true&amp;width=950&amp;height=800&amp;_dd2=%26f%3Dsld%26c%3Dtrue%26os%3D44662%26oe%3D44667" xr:uid="{F26B589F-876C-420B-BEA9-107D76AF5BDE}"/>
    <hyperlink ref="N14" r:id="rId73" display="fdsup://factset/Doc Viewer Single?float_window=true&amp;positioning_strategy=center_on_screen&amp;_doc_docfn=U2FsdGVkX18mJ17mmmJv5RgQGcnZRfo2bI8GdPBOfIpduHpNF20OibctNXZJgk+UEBBIadcWVHfNE4XOVIBsDcIV5zjHWbW9RYJkeP3gSAk=&amp;_app_id=central_doc_viewer&amp;center_on_screen=true&amp;width=950&amp;height=800&amp;_dd2=%26f%3Dsld%26c%3Dtrue%26os%3D44669%26oe%3D44674" xr:uid="{42989C83-2FAC-457B-94A6-507FBF22ED88}"/>
    <hyperlink ref="O14" r:id="rId74" display="fdsup://factset/Doc Viewer Single?float_window=true&amp;positioning_strategy=center_on_screen&amp;_doc_docfn=U2FsdGVkX18CRrSfci3dxf7lECxhif2v9xnGaIIdNBsCWeM6/bJudcNFPl7TyIhkIN+i2j/4VmieGqN0ENjZRv+fE/QoFuAKpZcIAM5tosk=&amp;_app_id=central_doc_viewer&amp;center_on_screen=true&amp;width=950&amp;height=800&amp;_dd2=%26f%3Dsld%26c%3Dtrue%26os%3D58095%26oe%3D58100" xr:uid="{79F73226-B558-428B-8CBE-E813EA3E74EA}"/>
    <hyperlink ref="P14" r:id="rId75" display="fdsup://factset/Doc Viewer Single?float_window=true&amp;positioning_strategy=center_on_screen&amp;_doc_docfn=U2FsdGVkX1/QataOGJ5DY1BHGMg3j6LhD8BzX60GFQfiGXdvuphF2217PzypzQStpAnUrfAL6Sv71tb1zrZQ5MfmQlzzfzQYPvQLUGe0hpw=&amp;_app_id=central_doc_viewer&amp;center_on_screen=true&amp;width=950&amp;height=800&amp;_dd2=%26f%3Dsld%26c%3Dtrue%26os%3D42428%26oe%3D42433" xr:uid="{0750E72D-29AE-4AB3-A7A8-139D956DC0C6}"/>
    <hyperlink ref="Q14" r:id="rId76" display="fdsup://factset/Doc Viewer Single?float_window=true&amp;positioning_strategy=center_on_screen&amp;_doc_docfn=U2FsdGVkX1/ezEI3QTb6d5TRSOh7u8en/5NJsLu/G+8yXQOd9vIdlomr3IyEK0ElDrP0C+ukDLvGx39IPgn01YEZD4Nc1CMgfALVVkZyNaADp0Fnl5j/TXBpYsBLgM9hDQP9QNCspEG3SzaIm0c3Dg==&amp;_app_id=central_doc_viewer&amp;center_on_screen=true&amp;width=950&amp;height=800&amp;_dd2=%26f%3Dsld%26c%3Dtrue%26os%3D283647%26oe%3D283652" xr:uid="{3D79F26B-511A-4177-BEC2-07713859D6AD}"/>
    <hyperlink ref="R14" r:id="rId77" display="fdsup://factset/Doc Viewer Single?float_window=true&amp;positioning_strategy=center_on_screen&amp;_doc_docfn=U2FsdGVkX18Cv9b7D/dPa29tSKFYDu5NVURCoZ+bNzRAfrVdajLnU0g+nIvzUtzS43VAjgw9SyxeH9DdBFfLgPyJ7dhC2XnJqcmPU4LpBlg=&amp;_app_id=central_doc_viewer&amp;center_on_screen=true&amp;width=950&amp;height=800&amp;_dd2=%26f%3Dsld%26c%3Dtrue%26os%3D45655%26oe%3D45660" xr:uid="{FCD7E7C7-BFF5-41CD-A813-1BF622D6FA88}"/>
    <hyperlink ref="S14" r:id="rId78" display="fdsup://factset/Doc Viewer Single?float_window=true&amp;positioning_strategy=center_on_screen&amp;_doc_docfn=U2FsdGVkX1/GlfTBD9voluV957OvuM/wzZdVNHTLPKZzAdU5po6KQ16IN6ftpOkBPIaZulIq5lQicoGx78YxYePN/XiYbBwVBIfTLAYAIN8=&amp;_app_id=central_doc_viewer&amp;center_on_screen=true&amp;width=950&amp;height=800&amp;_dd2=%26f%3Dsld%26c%3Dtrue%26os%3D58870%26oe%3D58876" xr:uid="{BD5DAFE0-F7D5-44BE-A284-CF9F82012C1A}"/>
    <hyperlink ref="T14" r:id="rId79" display="fdsup://factset/Doc Viewer Single?float_window=true&amp;positioning_strategy=center_on_screen&amp;_doc_docfn=U2FsdGVkX1+3T6rw3MsBoJId2sDZNz4o+gAVrtn9YuxqbXBOcF5YiNiK1wjggE6HutpjOAqXtyuaei5Dyhjv8m4ANTbW2M0cuo+j8iCtq1o=&amp;_app_id=central_doc_viewer&amp;center_on_screen=true&amp;width=950&amp;height=800&amp;_dd2=%26f%3Dsld%26c%3Dtrue%26os%3D42430%26oe%3D42435" xr:uid="{CD995693-0449-4763-A51C-C254C135D1CE}"/>
    <hyperlink ref="U14" r:id="rId80" display="fdsup://factset/Doc Viewer Single?float_window=true&amp;positioning_strategy=center_on_screen&amp;_doc_docfn=U2FsdGVkX182pF3V9WTUYJarL1gXDEeMix8E52eWVSoGng0yftv9qvSAeznA2DO8mq6rneUs+vEpXVKjtQO9dbRUkM54B2pFEX7QyxTz5Vo=&amp;_app_id=central_doc_viewer&amp;center_on_screen=true&amp;width=950&amp;height=800&amp;_dd2=%26f%3Dsld%26c%3Dtrue%26os%3D45655%26oe%3D45660" xr:uid="{5CCDC7E9-B47B-4388-8B6D-B70B64B12328}"/>
    <hyperlink ref="B15" r:id="rId81" display="fdsup://factset/Doc Viewer Single?float_window=true&amp;positioning_strategy=center_on_screen&amp;_doc_docfn=U2FsdGVkX19tl+ZhlE5kTTsFCOB6SV7V+7G332UHSq19fgoFlx3ELNEuWZby1HwQ4reUHPBuONojaavPXGBXO8vLYFTcUipH2lzHenN7vRQ=&amp;_app_id=central_doc_viewer&amp;center_on_screen=true&amp;width=950&amp;height=800&amp;_dd2=%26f%3Dsld%26c%3Dtrue%26os%3D21860%26oe%3D21865" xr:uid="{A0D832D7-D1ED-4B47-B203-D235AAF36CD2}"/>
    <hyperlink ref="D15" r:id="rId82" display="fdsup://factset/Doc Viewer Single?float_window=true&amp;positioning_strategy=center_on_screen&amp;_doc_docfn=U2FsdGVkX1+nMiq7polFB9jP5GcMbSBp5s+UpxCxct9ldUtLNDIXPNYR5FZ4e7VpVLrYaIhgfVDMbMMMJFuH6vyVSdmnV2IjEIIW4/onGmg=&amp;_app_id=central_doc_viewer&amp;center_on_screen=true&amp;width=950&amp;height=800&amp;_dd2=%26f%3Dsld%26c%3Dtrue%26os%3D21941%26oe%3D21944" xr:uid="{88003A8E-C5D2-4B81-AB9C-E72DBF8413EA}"/>
    <hyperlink ref="E15" r:id="rId83" display="fdsup://factset/Doc Viewer Single?float_window=true&amp;positioning_strategy=center_on_screen&amp;_doc_docfn=U2FsdGVkX1/Uywmb+ZLQV5/JxtCEGsxM8Y9EdMIdqQ9JpyStKugwvd5PmP6nnxHMRUiGCO0RLi366eb+SIwhEZeA+wDwMpcROWRdaM8GETE=&amp;_app_id=central_doc_viewer&amp;center_on_screen=true&amp;width=950&amp;height=800&amp;_dd2=%26f%3Dsld%26c%3Dtrue%26os%3D42791%26oe%3D42796" xr:uid="{ABB56CA5-88A2-4A58-806A-86F0A8B68636}"/>
    <hyperlink ref="F15" r:id="rId84" display="fdsup://factset/Doc Viewer Single?float_window=true&amp;positioning_strategy=center_on_screen&amp;_doc_docfn=U2FsdGVkX19rb4I6w1QAUW5aONmG4gfdy/tQ9K6zMI8c+oQWJxwTM5fErYtP5ZwR/u1Kz4nocGDLqaLIaTjW1YZ3MaDtc4IIEjjiwjoB16M=&amp;_app_id=central_doc_viewer&amp;center_on_screen=true&amp;width=950&amp;height=800&amp;_dd2=%26f%3Dsld%26c%3Dtrue%26os%3D42770%26oe%3D42775" xr:uid="{2CE7A030-26E6-48FD-B926-CF64417E37BB}"/>
    <hyperlink ref="G15" r:id="rId85" display="fdsup://factset/Doc Viewer Single?float_window=true&amp;positioning_strategy=center_on_screen&amp;_doc_docfn=U2FsdGVkX1/oGuzOJFFJjcUoN4DxKRm9qHJCyNIM1cIR1cgUYha8aClJy1CqOKfsMPVrl6wxkPHPCeKQwyrJN6I0GbhuRm9SaqTNnv3/+cw=&amp;_app_id=central_doc_viewer&amp;center_on_screen=true&amp;width=950&amp;height=800&amp;_dd2=%26f%3Dsld%26c%3Dtrue%26os%3D51107%26oe%3D51112" xr:uid="{974A73E9-80A6-4BB8-832B-66C0D7FC7727}"/>
    <hyperlink ref="H15" r:id="rId86" display="fdsup://factset/Doc Viewer Single?float_window=true&amp;positioning_strategy=center_on_screen&amp;_doc_docfn=U2FsdGVkX1+Z+5qJZM6ZTrTNgJbi6UYZMGVFI3GAvtrOjgyvzVRxUOhucvWp0tuz32bLN9s+cRiAPNjkOcQmLg3KSd+8GSID9NItpK443Gw=&amp;_app_id=central_doc_viewer&amp;center_on_screen=true&amp;width=950&amp;height=800&amp;_dd2=%26f%3Dsld%26c%3Dtrue%26os%3D40813%26oe%3D40816" xr:uid="{072DFAF0-89FB-4CE5-A00F-A581FFC966D0}"/>
    <hyperlink ref="I15" r:id="rId87" display="fdsup://factset/Doc Viewer Single?float_window=true&amp;positioning_strategy=center_on_screen&amp;_doc_docfn=U2FsdGVkX18wkh0ZsfxCftQpsebGZgeQgiCWIFc6ET1mS6NXibt5kDYBHF0js7ZHTtZZqM9zbvre81TMUVfIsOCfIdQ4OIr+PK61tlobYiY=&amp;_app_id=central_doc_viewer&amp;center_on_screen=true&amp;width=950&amp;height=800&amp;_dd2=%26f%3Dsld%26c%3Dtrue%26os%3D49951%26oe%3D49956" xr:uid="{07DAC16D-880E-4A30-9B91-9EEB25328BB7}"/>
    <hyperlink ref="J15" r:id="rId88" display="fdsup://factset/Doc Viewer Single?float_window=true&amp;positioning_strategy=center_on_screen&amp;_doc_docfn=U2FsdGVkX188exnSHLbRhUT5Bgq2ou6cAti3BEjRHbyaDP62V4HO1tZGn4mUWAuqAfAlL05bdJdsX+7qQGrAf/cZjfWLzAqrFcX9g3afLH4=&amp;_app_id=central_doc_viewer&amp;center_on_screen=true&amp;width=950&amp;height=800&amp;_dd2=%26f%3Dsld%26c%3Dtrue%26os%3D49956%26oe%3D49961" xr:uid="{E1D4315C-4691-4060-A426-2332DB534A0A}"/>
    <hyperlink ref="K15" r:id="rId89" display="fdsup://factset/Doc Viewer Single?float_window=true&amp;positioning_strategy=center_on_screen&amp;_doc_docfn=U2FsdGVkX19frYDBgDlRkvS1iiyJpZWFE0HEwD6jM+yKCpna75tHQZcfh+dQvClJpXNOXoRFgENFO/fQcHP5EunqTKxCW6jMigobH/Utb44=&amp;_app_id=central_doc_viewer&amp;center_on_screen=true&amp;width=950&amp;height=800&amp;_dd2=%26f%3Dsld%26c%3Dtrue%26os%3D61224%26oe%3D61229" xr:uid="{E83C7008-2C95-465D-BBB7-5F5EB0C26114}"/>
    <hyperlink ref="L15" r:id="rId90" display="fdsup://factset/Doc Viewer Single?float_window=true&amp;positioning_strategy=center_on_screen&amp;_doc_docfn=U2FsdGVkX19ic7GCNjYH6N8EKL9nHhdALJQnHZQxuKMLHS0EXI2E1YTlrkkz2Lu8pKd1Ebaj35DLo0fHspRjrfOLC/D+YOcfiPldS5puDCI=&amp;_app_id=central_doc_viewer&amp;center_on_screen=true&amp;width=950&amp;height=800&amp;_dd2=%26f%3Dsld%26c%3Dtrue%26os%3D47991%26oe%3D47996" xr:uid="{DAA054E1-A109-4E3D-B986-9132DBB0949B}"/>
    <hyperlink ref="M15" r:id="rId91" display="fdsup://factset/Doc Viewer Single?float_window=true&amp;positioning_strategy=center_on_screen&amp;_doc_docfn=U2FsdGVkX1+k1+n7KPvgBdtwrXk2GCGr1iFqjoGcn3xDhq7yOBhwPp9FU5smDITYsj+X7zAA86/otE2XPuYNGQFM++zqLm/hWuzyWMgGsis=&amp;_app_id=central_doc_viewer&amp;center_on_screen=true&amp;width=950&amp;height=800&amp;_dd2=%26f%3Dsld%26c%3Dtrue%26os%3D42779%26oe%3D42784" xr:uid="{37E4687B-1532-4B95-AEAC-88E9530A90F7}"/>
    <hyperlink ref="N15" r:id="rId92" display="fdsup://factset/Doc Viewer Single?float_window=true&amp;positioning_strategy=center_on_screen&amp;_doc_docfn=U2FsdGVkX1+vRFRM9NSNb7z1gbtd1io1lYeyn/cALF/1tfQI21NIsakOSfjcwfioE0B9nsQX2Rsjweve5wxKJPDGdtklxy4bJWDLpxUGyQs=&amp;_app_id=central_doc_viewer&amp;center_on_screen=true&amp;width=950&amp;height=800&amp;_dd2=%26f%3Dsld%26c%3Dtrue%26os%3D42783%26oe%3D42788" xr:uid="{197E930B-A4B4-4319-92E5-7AB579129750}"/>
    <hyperlink ref="O15" r:id="rId93" display="fdsup://factset/Doc Viewer Single?float_window=true&amp;positioning_strategy=center_on_screen&amp;_doc_docfn=U2FsdGVkX1/8iexygGhb9a/zoXgYfw0wN+Hs6fC2eQ0AB5bYZLQ/8g/ERwMn5ghIY51JE+AduhgudT6dfXpmAM+9k+ZpHGxKlPno/qH1ITY=&amp;_app_id=central_doc_viewer&amp;center_on_screen=true&amp;width=950&amp;height=800&amp;_dd2=%26f%3Dsld%26c%3Dtrue%26os%3D56604%26oe%3D56609" xr:uid="{3789DB8B-2DF3-4109-AEB8-F935AB2FD34F}"/>
    <hyperlink ref="P15" r:id="rId94" display="fdsup://factset/Doc Viewer Single?float_window=true&amp;positioning_strategy=center_on_screen&amp;_doc_docfn=U2FsdGVkX18q0w63DP0oAZMysfeubFGerkV/j72k/lqRUKy2uSjIawjEfRqchFzgljOFBKTZB9ISq/3uwH1sjm0THvB0PJzlSdu//8BeRBA=&amp;_app_id=central_doc_viewer&amp;center_on_screen=true&amp;width=950&amp;height=800&amp;_dd2=%26f%3Dsld%26c%3Dtrue%26os%3D40810%26oe%3D40815" xr:uid="{AE3EF8D2-267A-4542-AF65-BE9FF250889F}"/>
    <hyperlink ref="Q15" r:id="rId95" display="fdsup://factset/Doc Viewer Single?float_window=true&amp;positioning_strategy=center_on_screen&amp;_doc_docfn=U2FsdGVkX18S6upPbe6WoCc+qgv3RxT8o7meJt5B6LSHU8xWp+aBEKoyqPKJAMA5zt0HZhBW1r7sXQo33rYUYneh5iZPcNyOl538OfiMSvMCA8BODw33gm1dpA54P6mu7j6z57kNdyr8xKdzzpK2WA==&amp;_app_id=central_doc_viewer&amp;center_on_screen=true&amp;width=950&amp;height=800&amp;_dd2=%26f%3Dsld%26c%3Dtrue%26os%3D263716%26oe%3D263721" xr:uid="{7709CACE-5219-4063-A373-9EACB1644A69}"/>
    <hyperlink ref="R15" r:id="rId96" display="fdsup://factset/Doc Viewer Single?float_window=true&amp;positioning_strategy=center_on_screen&amp;_doc_docfn=U2FsdGVkX1/eOJKch+4Cf5f+u6hnYsn7XtUrDv53AYSyD/kLzJJrKv+3m1O7l2JiZR0zgtmHKYD6IuAqPTSGfds+2JJdNekP/Oxq+sN74J0=&amp;_app_id=central_doc_viewer&amp;center_on_screen=true&amp;width=950&amp;height=800&amp;_dd2=%26f%3Dsld%26c%3Dtrue%26os%3D42785%26oe%3D42790" xr:uid="{87068139-FC86-49D5-A8CA-548F6C0E8FA8}"/>
    <hyperlink ref="S15" r:id="rId97" display="fdsup://factset/Doc Viewer Single?float_window=true&amp;positioning_strategy=center_on_screen&amp;_doc_docfn=U2FsdGVkX1+TmAHcLaCnzdsQloSUXgE9T/ea60id4UBvsHe4U597yJ6YZggfvTj5UvWawi3RPS2qXJ2KZmeq4YNr/CXi+ijlM4B+9BvcwcY=&amp;_app_id=central_doc_viewer&amp;center_on_screen=true&amp;width=950&amp;height=800&amp;_dd2=%26f%3Dsld%26c%3Dtrue%26os%3D56607%26oe%3D56612" xr:uid="{4E6AA0F8-5872-46DB-9396-B5B9A781A31C}"/>
    <hyperlink ref="T15" r:id="rId98" display="fdsup://factset/Doc Viewer Single?float_window=true&amp;positioning_strategy=center_on_screen&amp;_doc_docfn=U2FsdGVkX1+UUS/5I+eW8sv1kInMFx3hsAtTZWbvRY+uba6XxcP6/3qtBJ06BjdAhZa6HO73Dz9nKbpcdXeDre/PTF9hi/ecOaaSL5bR5Yc=&amp;_app_id=central_doc_viewer&amp;center_on_screen=true&amp;width=950&amp;height=800&amp;_dd2=%26f%3Dsld%26c%3Dtrue%26os%3D40812%26oe%3D40817" xr:uid="{6E5117B6-BDA3-4EDE-BAF4-5AAD3ADDBDAE}"/>
    <hyperlink ref="U15" r:id="rId99" display="fdsup://factset/Doc Viewer Single?float_window=true&amp;positioning_strategy=center_on_screen&amp;_doc_docfn=U2FsdGVkX19KNnCShXpz8sCBJziT8962es9xyvxgESFqWI7P73U5r5y4jh9Hw+IOuFOz800K4VolLzKmE+fgtqMd+afE/bzxZFVtKK5Q9K0=&amp;_app_id=central_doc_viewer&amp;center_on_screen=true&amp;width=950&amp;height=800&amp;_dd2=%26f%3Dsld%26c%3Dtrue%26os%3D42785%26oe%3D42790" xr:uid="{4D84F673-D200-4815-A905-C00D901EA361}"/>
    <hyperlink ref="B16" r:id="rId100" display="fdsup://factset/Doc Viewer Single?float_window=true&amp;positioning_strategy=center_on_screen&amp;_doc_docfn=U2FsdGVkX1+XCPawCO8RiUa8fFpbUANbWztZ0QIlo3SOXIWrj4NiDeNV3mnrN/XcZiG8prOZYpKIYvwPwsJwzMmyUPG8KwpakGRSgJ8fE6U=&amp;_app_id=central_doc_viewer&amp;center_on_screen=true&amp;width=950&amp;height=800&amp;_dd2=%26f%3Dsld%26c%3Dtrue%26os%3D21860%26oe%3D21865" xr:uid="{8EF879D0-17F1-436E-81AC-8E78C435B5CC}"/>
    <hyperlink ref="C16" r:id="rId101" display="fdsup://factset/Doc Viewer Single?float_window=true&amp;positioning_strategy=center_on_screen&amp;_doc_docfn=U2FsdGVkX1/5B95ZrFhV1Bm4PdWqumpb54Nt0OI3o3ezRM/crKoa5NJHwmCT59fxsdoh3mZTZRjnlbwm+P8H/wuR+DshpXFLp5V8P8b+V0Q=&amp;_app_id=central_doc_viewer&amp;center_on_screen=true&amp;width=950&amp;height=800&amp;_dd2=%26f%3Dsld%26c%3Dtrue%26os%3D754383%26oe%3D754388" xr:uid="{206AD784-3B3E-44A1-8DD0-473234FA83A0}"/>
    <hyperlink ref="C17" r:id="rId102" display="fdsup://factset/Doc Viewer Single?float_window=true&amp;positioning_strategy=center_on_screen&amp;_doc_docfn=U2FsdGVkX1/QKBs/u3dRgiqMh/iYivLCwZz32J5hfhv4XkrxO4OSx2gdCm0GaW/qkL95grirHYkz8OnTosj0n8Iyed3zTLTVyEZeqmSBpdE=&amp;_app_id=central_doc_viewer&amp;center_on_screen=true&amp;width=950&amp;height=800&amp;_dd2=%26f%3Dsld%26c%3Dtrue%26os%3D758444%26oe%3D758451" xr:uid="{846341DD-50D7-4D98-8F03-342CA13B63C2}"/>
    <hyperlink ref="B18" r:id="rId103" display="fdsup://factset/Doc Viewer Single?float_window=true&amp;positioning_strategy=center_on_screen&amp;_doc_docfn=U2FsdGVkX1+jWBfiNr8Hggu/PSKd0gSWY88oHs3TErR0UdOZSYjz0wa2t5DcsudbjS52ghrLDNEfiJN7mvRVMvvgrBoa3P3gG3GnoTEYV68=&amp;_app_id=central_doc_viewer&amp;center_on_screen=true&amp;width=950&amp;height=800&amp;_dd2=%26f%3Dsld%26c%3Dtrue%26os%3D23133%26oe%3D23136" xr:uid="{256323D5-D494-4887-AE67-DA34F41FEA35}"/>
    <hyperlink ref="C18" r:id="rId104" display="fdsup://factset/Doc Viewer Single?float_window=true&amp;positioning_strategy=center_on_screen&amp;_doc_docfn=U2FsdGVkX1871blTepGlGq2YUEsPwMvsKFj/Ehjp6CJHs7f5x/O01XN0vwpYhQ+vPbCP29QUQD3eCYyKceCzCSTzIx4doppHPMKD2igMgQM=&amp;_app_id=central_doc_viewer&amp;center_on_screen=true&amp;width=950&amp;height=800&amp;_dd2=%26f%3Dsld%26c%3Dtrue%26os%3D756480%26oe%3D756483" xr:uid="{9F4B31C9-2733-49B4-AE8E-C4C986670DCA}"/>
    <hyperlink ref="D18" r:id="rId105" display="fdsup://factset/Doc Viewer Single?float_window=true&amp;positioning_strategy=center_on_screen&amp;_doc_docfn=U2FsdGVkX1/8Pxz57WQdGFFYr9uYZsjUYGeqLxPNI/CxPN3e/sc/EeKWpTWYGC0ug4skB1o/9pYllwQ+Rmj7BcAvCJqP+5vWSJG9Sw2+7wM=&amp;_app_id=central_doc_viewer&amp;center_on_screen=true&amp;width=950&amp;height=800&amp;_dd2=%26f%3Dsld%26c%3Dtrue%26os%3D22478%26oe%3D22481" xr:uid="{0BEBC3F6-9206-4A50-9C1A-8DCA31FCE1AE}"/>
    <hyperlink ref="E18" r:id="rId106" display="fdsup://factset/Doc Viewer Single?float_window=true&amp;positioning_strategy=center_on_screen&amp;_doc_docfn=U2FsdGVkX1/jnYA+Desa7ZSEhJcqzq0zl4phPA7Cuh9YSL1B71mFo9ejxuPJcX+hEFja4HdYxaEfo0VwriALCo/5ilMidkz1YmvrpRff3pk=&amp;_app_id=central_doc_viewer&amp;center_on_screen=true&amp;width=950&amp;height=800&amp;_dd2=%26f%3Dsld%26c%3Dtrue%26os%3D43761%26oe%3D43764" xr:uid="{4D8A9962-2E14-4C05-8677-C7C6E496A520}"/>
    <hyperlink ref="F18" r:id="rId107" display="fdsup://factset/Doc Viewer Single?float_window=true&amp;positioning_strategy=center_on_screen&amp;_doc_docfn=U2FsdGVkX18Qe6T0FGQRiScB98tpkPgJoYha1RykqygQN88PmGyZXQ2MBnSMiq8aA4KaXHrLrcXOY6ZuLOESP3364LSL8OMBueXBvtLTEfM=&amp;_app_id=central_doc_viewer&amp;center_on_screen=true&amp;width=950&amp;height=800&amp;_dd2=%26f%3Dsld%26c%3Dtrue%26os%3D43740%26oe%3D43743" xr:uid="{3B0F0C89-32AF-4E06-8310-012658DEB052}"/>
    <hyperlink ref="G18" r:id="rId108" display="fdsup://factset/Doc Viewer Single?float_window=true&amp;positioning_strategy=center_on_screen&amp;_doc_docfn=U2FsdGVkX1/qEY5/lowiru1M7mo6YNSDzu75kOISaYmr8fFAvh+NZxkFthKb4jDzbgspYZeH4JyVvhxXBBI/17clY0QdejHM2KSWK4ltFNw=&amp;_app_id=central_doc_viewer&amp;center_on_screen=true&amp;width=950&amp;height=800&amp;_dd2=%26f%3Dsld%26c%3Dtrue%26os%3D51858%26oe%3D51863" xr:uid="{A6FCA545-6F5C-4013-A0E1-0C3B449CC57C}"/>
    <hyperlink ref="H18" r:id="rId109" display="fdsup://factset/Doc Viewer Single?float_window=true&amp;positioning_strategy=center_on_screen&amp;_doc_docfn=U2FsdGVkX1+GoVE6GmlI+oWDw/DQZY4hvrT25meeskDH7L/yfISPs8IUEkN5i3ZiQEwbDgzkOVU0PKv76I97W5G6zAM4yW0oqkd24rIdQLs=&amp;_app_id=central_doc_viewer&amp;center_on_screen=true&amp;width=950&amp;height=800&amp;_dd2=%26f%3Dsld%26c%3Dtrue%26os%3D41350%26oe%3D41353" xr:uid="{7568AFFA-7A1D-494E-A7F2-4DED47A1E83B}"/>
    <hyperlink ref="I18" r:id="rId110" display="fdsup://factset/Doc Viewer Single?float_window=true&amp;positioning_strategy=center_on_screen&amp;_doc_docfn=U2FsdGVkX18QdM1OOgJlvfeXacYjfo2kUc29JW/tBnvKFx8+CuOHmTQws+qOCgzKfNUbS/4yFsb/SZPYAFir9pwxzXc8BPYKtvgolHg3jWE=&amp;_app_id=central_doc_viewer&amp;center_on_screen=true&amp;width=950&amp;height=800&amp;_dd2=%26f%3Dsld%26c%3Dtrue%26os%3D50921%26oe%3D50924" xr:uid="{30BE3104-CF61-4CCC-826E-C4B5B1B9F87D}"/>
    <hyperlink ref="J18" r:id="rId111" display="fdsup://factset/Doc Viewer Single?float_window=true&amp;positioning_strategy=center_on_screen&amp;_doc_docfn=U2FsdGVkX1/lkt2q1BKPdP45uxgwZ2OncK/oKRFlCRgKwk+Nn5469Hr7y7o67zN0OOcf7HNMoUizmOJkkiL8XAqq7BXThOjpOEt43Tr4TmM=&amp;_app_id=central_doc_viewer&amp;center_on_screen=true&amp;width=950&amp;height=800&amp;_dd2=%26f%3Dsld%26c%3Dtrue%26os%3D50927%26oe%3D50932" xr:uid="{7A596909-7918-4A88-8E19-3AA111E5A2FA}"/>
    <hyperlink ref="K18" r:id="rId112" display="fdsup://factset/Doc Viewer Single?float_window=true&amp;positioning_strategy=center_on_screen&amp;_doc_docfn=U2FsdGVkX19wlyBlM6qsTtAzjpDgDc1xseAsWwGKZ0zkGHXUFoO/8AG0VoMRABStgodDtK8Bxa2z+nHzzEj7OGBaGgnwgAXFyTUjngylgnU=&amp;_app_id=central_doc_viewer&amp;center_on_screen=true&amp;width=950&amp;height=800&amp;_dd2=%26f%3Dsld%26c%3Dtrue%26os%3D61975%26oe%3D61980" xr:uid="{64604B92-9494-48ED-A060-2A6CA76DDB1A}"/>
    <hyperlink ref="L18" r:id="rId113" display="fdsup://factset/Doc Viewer Single?float_window=true&amp;positioning_strategy=center_on_screen&amp;_doc_docfn=U2FsdGVkX1+6grpOap93jeqW4hv8o56c91hCQ13DEKvGvQ0YDZwbZszlPgbdrlAOKsI2UvAQzDdZp1+7Zdr6J0j0B6cGyCrst2NOAnnpuIk=&amp;_app_id=central_doc_viewer&amp;center_on_screen=true&amp;width=950&amp;height=800&amp;_dd2=%26f%3Dsld%26c%3Dtrue%26os%3D48530%26oe%3D48533" xr:uid="{38A1D0A9-B3CA-4D9B-89A3-59AD76EE98D1}"/>
    <hyperlink ref="M18" r:id="rId114" display="fdsup://factset/Doc Viewer Single?float_window=true&amp;positioning_strategy=center_on_screen&amp;_doc_docfn=U2FsdGVkX1+QV3uWnAyZdqqkCeKohaVhGWPGsfCfOcU019ApSpJXr9/xkpqt1QtL7X+FEPHRXxwzjJ0I3U+bCvr8n0PDWPTkPf5mwKVQC7Y=&amp;_app_id=central_doc_viewer&amp;center_on_screen=true&amp;width=950&amp;height=800&amp;_dd2=%26f%3Dsld%26c%3Dtrue%26os%3D43750%26oe%3D43755" xr:uid="{0C80177A-4EE7-46BA-9A54-734BBE3EC3AE}"/>
    <hyperlink ref="N18" r:id="rId115" display="fdsup://factset/Doc Viewer Single?float_window=true&amp;positioning_strategy=center_on_screen&amp;_doc_docfn=U2FsdGVkX1+4XGFT1mCwaIhDAgb9uyBa4ElL5RwZf60AVoVO/14tEIlq1yeTCo0j/0z7H0YABQfXiFGU+eVD7/RU2iA/ZSeXEtQAMs/1Jsw=&amp;_app_id=central_doc_viewer&amp;center_on_screen=true&amp;width=950&amp;height=800&amp;_dd2=%26f%3Dsld%26c%3Dtrue%26os%3D43754%26oe%3D43759" xr:uid="{5DD4927A-BB7C-4677-9CB0-6952004BFBB0}"/>
    <hyperlink ref="O18" r:id="rId116" display="fdsup://factset/Doc Viewer Single?float_window=true&amp;positioning_strategy=center_on_screen&amp;_doc_docfn=U2FsdGVkX1+ogbvvIRp3OC8t6kXWviVoEMLNVo2HZdckOqObrBkr/vofKaqovjxCZrIITZpD6ZxYN7/Jnh4zMAK5FFrfy8hlr182gXh3EFw=&amp;_app_id=central_doc_viewer&amp;center_on_screen=true&amp;width=950&amp;height=800&amp;_dd2=%26f%3Dsld%26c%3Dtrue%26os%3D57355%26oe%3D57360" xr:uid="{E0AC34A9-E871-4FBD-BE8F-7955652CB88F}"/>
    <hyperlink ref="P18" r:id="rId117" display="fdsup://factset/Doc Viewer Single?float_window=true&amp;positioning_strategy=center_on_screen&amp;_doc_docfn=U2FsdGVkX19uV8BANTyKDc9vS8qNt+8j2wy12wrM2BZk/Ei7ZWIMdgn2VpgOw6xlxbqoshx31Cvak2A3riDnHvdALfacgMSAR+niKqY5mQ0=&amp;_app_id=central_doc_viewer&amp;center_on_screen=true&amp;width=950&amp;height=800&amp;_dd2=%26f%3Dsld%26c%3Dtrue%26os%3D41352%26oe%3D41355" xr:uid="{C2927E57-FD05-4803-A4F2-FEE0264D4B3B}"/>
    <hyperlink ref="Q18" r:id="rId118" display="fdsup://factset/Doc Viewer Single?float_window=true&amp;positioning_strategy=center_on_screen&amp;_doc_docfn=U2FsdGVkX1/7T8DmQESDInmQnCH0zcakRCUz6sc/temzlDDQrCwzkGsOl13SRKXihJMhVbYNrUSEo049AXnaRzwLZyrYV+oz40/GM8jLtuWPYtWzo1HpDHU6kKjVyvAOQb0x+nfqkBxwQNxPTVJt9Q==&amp;_app_id=central_doc_viewer&amp;center_on_screen=true&amp;width=950&amp;height=800&amp;_dd2=%26f%3Dsld%26c%3Dtrue%26os%3D270165%26oe%3D270170" xr:uid="{22C25C9E-030C-4695-897B-9DF9032570F6}"/>
    <hyperlink ref="R18" r:id="rId119" display="fdsup://factset/Doc Viewer Single?float_window=true&amp;positioning_strategy=center_on_screen&amp;_doc_docfn=U2FsdGVkX1/EMVVUb51oKQ/Kg/2sXob484YDSa2633jdCmTt4MGKlW9MXtJQaIzMsJCI051XXlUuhwpq0yDgQEQNdbh2ZEEEYjh8TDzuddE=&amp;_app_id=central_doc_viewer&amp;center_on_screen=true&amp;width=950&amp;height=800&amp;_dd2=%26f%3Dsld%26c%3Dtrue%26os%3D43756%26oe%3D43761" xr:uid="{49F2EC5E-C11C-4DD4-A4A0-68064085AB6D}"/>
    <hyperlink ref="S18" r:id="rId120" display="fdsup://factset/Doc Viewer Single?float_window=true&amp;positioning_strategy=center_on_screen&amp;_doc_docfn=U2FsdGVkX19osM9jSGUzNP3As79UriyPXx+GaBEvsYkhC+g1nL/MctrdRjmUSC+r38iNrUi3TOFC44U+iMdFXKflbGboJlLeUkW+yn9LNgs=&amp;_app_id=central_doc_viewer&amp;center_on_screen=true&amp;width=950&amp;height=800&amp;_dd2=%26f%3Dsld%26c%3Dtrue%26os%3D57358%26oe%3D57363" xr:uid="{75A549A5-D0BD-412B-BAA1-C77CBB06FB7B}"/>
    <hyperlink ref="T18" r:id="rId121" display="fdsup://factset/Doc Viewer Single?float_window=true&amp;positioning_strategy=center_on_screen&amp;_doc_docfn=U2FsdGVkX1+dsKKWYhQgsDiM3XEEia08m09j8GvcN9Dq6KdYxs6rj1W8ABBUPx5zBUGWLuix5ZcxdX7TaECZDPS3x1FilCHRPohUwAxir3M=&amp;_app_id=central_doc_viewer&amp;center_on_screen=true&amp;width=950&amp;height=800&amp;_dd2=%26f%3Dsld%26c%3Dtrue%26os%3D41354%26oe%3D41357" xr:uid="{625F3631-894E-4C1A-9B2A-4F190CE43E2C}"/>
    <hyperlink ref="U18" r:id="rId122" display="fdsup://factset/Doc Viewer Single?float_window=true&amp;positioning_strategy=center_on_screen&amp;_doc_docfn=U2FsdGVkX19MeJW5huJwsrjKHmuLPS6jevp0p8e2DxQJF54EhaR+cGXHqumL36Y24ImCmphoG0Y2s5fwP9oSGkmX+JCvHv2xne3BucNzgno=&amp;_app_id=central_doc_viewer&amp;center_on_screen=true&amp;width=950&amp;height=800&amp;_dd2=%26f%3Dsld%26c%3Dtrue%26os%3D43756%26oe%3D43761" xr:uid="{07C25638-6892-471F-A469-C96699D41CA7}"/>
    <hyperlink ref="P21" r:id="rId123" display="fdsup://factset/Doc Viewer Single?float_window=true&amp;positioning_strategy=center_on_screen&amp;_doc_docfn=U2FsdGVkX1/exvn+ABKawMgLkRHzm2tx59DOH8m8LjmKf0xWQ/qMrYmJmpCGnk8I4Hv8xGBDiScMUY5Q15KeXmEe5CiJPIEFbnBTrtLz2ik=&amp;_app_id=central_doc_viewer&amp;center_on_screen=true&amp;width=950&amp;height=800&amp;_dd2=%26f%3Dsld%26c%3Dtrue%26os%3D41909%26oe%3D41914" xr:uid="{1BCD54BD-44AD-476E-A22E-0B333082C475}"/>
    <hyperlink ref="Q21" r:id="rId124" display="fdsup://factset/Doc Viewer Single?float_window=true&amp;positioning_strategy=center_on_screen&amp;_doc_docfn=U2FsdGVkX18LF74lidmaW8qPR1DXbOdQjdAu1AdHo0No4dq6JNVDCwL1gU8tL2NBrCNcMUOEVhrYH/HRQp9VT+el+81fvyKPKOQLu+gta9lZ7WFuLDxR+qT0YaI1TaheP8e0zk9aLU/sNRnIdFRpkw==&amp;_app_id=central_doc_viewer&amp;center_on_screen=true&amp;width=950&amp;height=800&amp;_dd2=%26f%3Dsld%26c%3Dtrue%26os%3D276720%26oe%3D276725" xr:uid="{345500C9-3835-4D34-8578-4A637971A96D}"/>
    <hyperlink ref="R21" r:id="rId125" display="fdsup://factset/Doc Viewer Single?float_window=true&amp;positioning_strategy=center_on_screen&amp;_doc_docfn=U2FsdGVkX18lC8dnwAAc82xskyEniCJ5foo8yaIApO7YgE4JXC4c+reu/vQn/Wbvfux5+UIl1qFhAxaGnTqdo57cP621O1zlIq1jsQHT0x0=&amp;_app_id=central_doc_viewer&amp;center_on_screen=true&amp;width=950&amp;height=800&amp;_dd2=%26f%3Dsld%26c%3Dtrue%26os%3D44744%26oe%3D44749" xr:uid="{04AAC0C3-2337-4BC8-BAD0-B7AA6CE057CA}"/>
    <hyperlink ref="S21" r:id="rId126" display="fdsup://factset/Doc Viewer Single?float_window=true&amp;positioning_strategy=center_on_screen&amp;_doc_docfn=U2FsdGVkX19v4EUcpJpXT3WArbiPvd8bVgQtiqCUIsruI8R4p7lgvM9awSA30V/kPrjCqy3fdIdr0bWzB8EI5vqEYmD/SZ7Pld0tbRadmqM=&amp;_app_id=central_doc_viewer&amp;center_on_screen=true&amp;width=950&amp;height=800&amp;_dd2=%26f%3Dsld%26c%3Dtrue%26os%3D58137%26oe%3D58142" xr:uid="{64140B4E-91C1-4D96-8F42-DB69420FF8A6}"/>
    <hyperlink ref="T21" r:id="rId127" display="fdsup://factset/Doc Viewer Single?float_window=true&amp;positioning_strategy=center_on_screen&amp;_doc_docfn=U2FsdGVkX1/mFeWaDfk2k8PHQsrq4KGuQC2cKxv6hDcyfiq3QZrNnHuxcVC+BZGC25cujfCuxCd00khpgIdK6RRiPKgClRdBYXYLKTMHTxc=&amp;_app_id=central_doc_viewer&amp;center_on_screen=true&amp;width=950&amp;height=800&amp;_dd2=%26f%3Dsld%26c%3Dtrue%26os%3D41902%26oe%3D41903" xr:uid="{6C3FB695-CCF2-4E29-8F0D-B8C94C512B0F}"/>
    <hyperlink ref="U21" r:id="rId128" display="fdsup://factset/Doc Viewer Single?float_window=true&amp;positioning_strategy=center_on_screen&amp;_doc_docfn=U2FsdGVkX1+6s8Z6rnA2tB0HpMs7o8CjnizR2vyrnx0DWhYKkosT3C9naZ+ZDmUImhrx1H2wiW51N7qLQkxPpM6jZVCVyDSvjfX0g8X60gw=&amp;_app_id=central_doc_viewer&amp;center_on_screen=true&amp;width=950&amp;height=800&amp;_dd2=%26f%3Dsld%26c%3Dtrue%26os%3D44735%26oe%3D44736" xr:uid="{06AA0C32-3EF2-485B-8E27-5356B2FE1F73}"/>
    <hyperlink ref="B22" r:id="rId129" display="fdsup://factset/Doc Viewer Single?float_window=true&amp;positioning_strategy=center_on_screen&amp;_doc_docfn=U2FsdGVkX1+YmdyYrWMTdTSYcvjnhl+E22T0KnsEqSlEUWR7IqDbGFlsnkP+iAvM2vB/+RzfrLeUQfkx7RGmTTwzd/QARmQW/oMJJDWQnnE=&amp;_app_id=central_doc_viewer&amp;center_on_screen=true&amp;width=950&amp;height=800&amp;_dd2=%26f%3Dsld%26c%3Dtrue%26os%3D25538%26oe%3D25543" xr:uid="{B95C6131-292F-4D83-BDE2-5FC408CC8FF5}"/>
    <hyperlink ref="C22" r:id="rId130" display="fdsup://factset/Doc Viewer Single?float_window=true&amp;positioning_strategy=center_on_screen&amp;_doc_docfn=U2FsdGVkX1/GgGlbChmw4n4fK/YuAlA6WGT3vC4DVJPSbxu//Y1hZzYLORMzWKS9UgET7/xm3HEQSRhov/xT2Zsfya5v9Fiy1SEBHwsuZlU=&amp;_app_id=central_doc_viewer&amp;center_on_screen=true&amp;width=950&amp;height=800&amp;_dd2=%26f%3Dsld%26c%3Dtrue%26os%3D762855%26oe%3D762860" xr:uid="{A5B08F94-005C-46E5-92F6-7FFDE9B960F7}"/>
    <hyperlink ref="D22" r:id="rId131" display="fdsup://factset/Doc Viewer Single?float_window=true&amp;positioning_strategy=center_on_screen&amp;_doc_docfn=U2FsdGVkX18KCfWa8bvQthfbVxBn33gOgFF5Wl7z+LzfT8+L6rsL5RywpfuHn1ZOJtrK8rsPYbMfI+6bf5ujfTY8euLW4wYI1onKojEYNdk=&amp;_app_id=central_doc_viewer&amp;center_on_screen=true&amp;width=950&amp;height=800&amp;_dd2=%26f%3Dsld%26c%3Dtrue%26os%3D23491%26oe%3D23494" xr:uid="{78B851B9-8568-4FA6-A0DC-A76C9F707579}"/>
    <hyperlink ref="E22" r:id="rId132" display="fdsup://factset/Doc Viewer Single?float_window=true&amp;positioning_strategy=center_on_screen&amp;_doc_docfn=U2FsdGVkX18oG/HZ3pu/z45ZtN86kEynA0GseUI7RwqcOL/Esy5W4M1UBxFGgFekJtX7uBEGuE1g1fLZVGnmqvFvp1taHpJlpH/QMB7Cg3U=&amp;_app_id=central_doc_viewer&amp;center_on_screen=true&amp;width=950&amp;height=800&amp;_dd2=%26f%3Dsld%26c%3Dtrue%26os%3D45559%26oe%3D45562" xr:uid="{413C59A1-EAEF-47D7-8064-FB835AD1A9A0}"/>
    <hyperlink ref="F22" r:id="rId133" display="fdsup://factset/Doc Viewer Single?float_window=true&amp;positioning_strategy=center_on_screen&amp;_doc_docfn=U2FsdGVkX19KMLRwI5BRVEfS+nY/UCbF3HQBEMcLI3J/cn4KC9jRBduBvmQ0KiO7CD/31mavs/sOb6yWTGWiBhRDb7N0g3lzS3Vm4/qGWXE=&amp;_app_id=central_doc_viewer&amp;center_on_screen=true&amp;width=950&amp;height=800&amp;_dd2=%26f%3Dsld%26c%3Dtrue%26os%3D45539%26oe%3D45544" xr:uid="{23B822EF-09BB-4C23-BCCC-E4CFAFDE57E9}"/>
    <hyperlink ref="G22" r:id="rId134" display="fdsup://factset/Doc Viewer Single?float_window=true&amp;positioning_strategy=center_on_screen&amp;_doc_docfn=U2FsdGVkX18ZLkGmSgBdvI6Gq7Kdxz6TaDwthK1F5rKQgR9yzh+IYKVrc33WXks4xKWD1X7BgmxA+fUOnjs+4h52IFaFsOt1q5a/mp/8aCE=&amp;_app_id=central_doc_viewer&amp;center_on_screen=true&amp;width=950&amp;height=800&amp;_dd2=%26f%3Dsld%26c%3Dtrue%26os%3D53290%26oe%3D53295" xr:uid="{7BD76C16-273F-4E6B-BAD5-60984252F6DD}"/>
    <hyperlink ref="H22" r:id="rId135" display="fdsup://factset/Doc Viewer Single?float_window=true&amp;positioning_strategy=center_on_screen&amp;_doc_docfn=U2FsdGVkX1+ty0BQcoswGG4WZDfddhTsA5z+1cZQ3yQ0RNs/x2xFTNIMxDBbYVLVnodPRQCWxPCI724CzUn8sN4xO4+Za7OCnHnQ24VGB9E=&amp;_app_id=central_doc_viewer&amp;center_on_screen=true&amp;width=950&amp;height=800&amp;_dd2=%26f%3Dsld%26c%3Dtrue%26os%3D42366%26oe%3D42369" xr:uid="{5D8E9D8B-F835-469E-94C5-805392AEBD53}"/>
    <hyperlink ref="I22" r:id="rId136" display="fdsup://factset/Doc Viewer Single?float_window=true&amp;positioning_strategy=center_on_screen&amp;_doc_docfn=U2FsdGVkX1+GPxIyacEWVMSWqVYr8QPxC9TOr+fiU9xb2h7ADWIG993TbnDWT1h98F0qZM7zbd7cf5WWTe+yBlaD9nWDotCziIAFj0ZhWCU=&amp;_app_id=central_doc_viewer&amp;center_on_screen=true&amp;width=950&amp;height=800&amp;_dd2=%26f%3Dsld%26c%3Dtrue%26os%3D52720%26oe%3D52725" xr:uid="{909129FD-A58A-43EE-96C1-22B2A0D6C991}"/>
    <hyperlink ref="J22" r:id="rId137" display="fdsup://factset/Doc Viewer Single?float_window=true&amp;positioning_strategy=center_on_screen&amp;_doc_docfn=U2FsdGVkX19PUAhaCT/U1+7CIHdgrVMnJKHAiaydDkkx0Eszfd3OOlbt14QK0hBDztGmhy/oTop5776A5czLkpkCX9aALME0QTBr3kpcmF8=&amp;_app_id=central_doc_viewer&amp;center_on_screen=true&amp;width=950&amp;height=800&amp;_dd2=%26f%3Dsld%26c%3Dtrue%26os%3D52731%26oe%3D52736" xr:uid="{16722A10-A2F5-4E6E-8759-B326E25AEA72}"/>
    <hyperlink ref="K22" r:id="rId138" display="fdsup://factset/Doc Viewer Single?float_window=true&amp;positioning_strategy=center_on_screen&amp;_doc_docfn=U2FsdGVkX1/fUZcXJcj+gJYpciZRFCfeHjKk650Mi+qK1wek0fAbSmBSimHltTyLLDnasZqwk/SJttsmvJ3/IqeTdhNfi/FiRWA986kY/KA=&amp;_app_id=central_doc_viewer&amp;center_on_screen=true&amp;width=950&amp;height=800&amp;_dd2=%26f%3Dsld%26c%3Dtrue%26os%3D63410%26oe%3D63415" xr:uid="{146A1E03-B802-40A0-BAA9-F76AADF93FF5}"/>
    <hyperlink ref="L22" r:id="rId139" display="fdsup://factset/Doc Viewer Single?float_window=true&amp;positioning_strategy=center_on_screen&amp;_doc_docfn=U2FsdGVkX19lDIrbcPDZcuRxXKYEgTjbJFfArhb8kUUnJdYuu0YLxCYj9WbLwuE4RSz89oWBp7j9Q/QUrpu1nKymNP7OpwIN19OHb003wBQ=&amp;_app_id=central_doc_viewer&amp;center_on_screen=true&amp;width=950&amp;height=800&amp;_dd2=%26f%3Dsld%26c%3Dtrue%26os%3D49550%26oe%3D49555" xr:uid="{061D7DE9-CEAB-4253-97C6-0EB57360C275}"/>
    <hyperlink ref="M22" r:id="rId140" display="fdsup://factset/Doc Viewer Single?float_window=true&amp;positioning_strategy=center_on_screen&amp;_doc_docfn=U2FsdGVkX1+4I5TgxUWmdE0vCnOodNcealKv4Iz1vSpuTT/JuRcWKbRvA38TBbpXdWJ9RwNDKDH/UqFXE2VgNFpu5Ym7zK71YtQxfJ4X6jA=&amp;_app_id=central_doc_viewer&amp;center_on_screen=true&amp;width=950&amp;height=800&amp;_dd2=%26f%3Dsld%26c%3Dtrue%26os%3D45557%26oe%3D45562" xr:uid="{270D4E38-623E-40A1-8994-817C9847EA39}"/>
    <hyperlink ref="N22" r:id="rId141" display="fdsup://factset/Doc Viewer Single?float_window=true&amp;positioning_strategy=center_on_screen&amp;_doc_docfn=U2FsdGVkX19GdQjnXHVqA6SBgTXQpyTJP/tifmOkQMViZMAqORMzi20ylUrSHJofIStG4zRV9uCmEm/Gvwo2ukbBsNLJquU/m6KFhTrNVgI=&amp;_app_id=central_doc_viewer&amp;center_on_screen=true&amp;width=950&amp;height=800&amp;_dd2=%26f%3Dsld%26c%3Dtrue%26os%3D45567%26oe%3D45572" xr:uid="{B7B0EB1D-81D4-45D3-A79E-EC3B8B50B869}"/>
    <hyperlink ref="O22" r:id="rId142" display="fdsup://factset/Doc Viewer Single?float_window=true&amp;positioning_strategy=center_on_screen&amp;_doc_docfn=U2FsdGVkX18vAvqTCDUGyFbBwq6RDTZmVeCnANdt2Ew6L3ic91U0sfKhWd6NpLq+r0TpGEg+FH4qhwDZGjHlpJBmfGmMfZ21ElD7KMgotPs=&amp;_app_id=central_doc_viewer&amp;center_on_screen=true&amp;width=950&amp;height=800&amp;_dd2=%26f%3Dsld%26c%3Dtrue%26os%3D58794%26oe%3D58800" xr:uid="{F85124A2-DCB0-47C9-9E62-6F98DEAC8C52}"/>
    <hyperlink ref="P22" r:id="rId143" display="fdsup://factset/Doc Viewer Single?float_window=true&amp;positioning_strategy=center_on_screen&amp;_doc_docfn=U2FsdGVkX19DiHpIuSYpI+6hYTdV8YCJleWc6dFbPLhYFICMLs72iKO2noXpYgG4tRXcfwl0az3mYjli8WSPqS1bmEqNnVFjmmTiJWJP234=&amp;_app_id=central_doc_viewer&amp;center_on_screen=true&amp;width=950&amp;height=800&amp;_dd2=%26f%3Dsld%26c%3Dtrue%26os%3D42930%26oe%3D42935" xr:uid="{827FA09F-5308-42C0-A95D-8912379894D4}"/>
    <hyperlink ref="Q22" r:id="rId144" display="fdsup://factset/Doc Viewer Single?float_window=true&amp;positioning_strategy=center_on_screen&amp;_doc_docfn=U2FsdGVkX19LtUqnHz2L5gkRXzadyHodGGRIWXRdY6Da3LRB3lx5NtKMKU9CcNEUVQbLbHJ4RGif6LkVa/HZ2dvwoSgJFGZoStegie27JzyedatB3iCcb7BP1SXWZ6NvdqgSbwEblZgyK7rydX9FAA==&amp;_app_id=central_doc_viewer&amp;center_on_screen=true&amp;width=950&amp;height=800&amp;_dd2=%26f%3Dsld%26c%3Dtrue%26os%3D290262%26oe%3D290267" xr:uid="{BBB72A58-B6E6-41AE-AE1D-17D6F403B719}"/>
    <hyperlink ref="R22" r:id="rId145" display="fdsup://factset/Doc Viewer Single?float_window=true&amp;positioning_strategy=center_on_screen&amp;_doc_docfn=U2FsdGVkX19ei+xf+f44MURlBckQ1knsgpBAVxHqFgXRom3FrC6dTMjlmeylC8SNtolmp8JnpoB/Uy3HTtW8iPSjAm4aDLXUHvEI/lmfuoQ=&amp;_app_id=central_doc_viewer&amp;center_on_screen=true&amp;width=950&amp;height=800&amp;_dd2=%26f%3Dsld%26c%3Dtrue%26os%3D46550%26oe%3D46555" xr:uid="{A8E103BC-68C7-4539-9DC2-C7B7B8D52A7A}"/>
    <hyperlink ref="S22" r:id="rId146" display="fdsup://factset/Doc Viewer Single?float_window=true&amp;positioning_strategy=center_on_screen&amp;_doc_docfn=U2FsdGVkX1/tgPC9MgTo8ZJg6qg6++hy02akRyhXBML1+tbKsDDiwEtRrRvdQeFWeL5JPw05iVi7R3LJzQYA2TgcCWbgBC7Mf2LbNiFY+xg=&amp;_app_id=central_doc_viewer&amp;center_on_screen=true&amp;width=950&amp;height=800&amp;_dd2=%26f%3Dsld%26c%3Dtrue%26os%3D59569%26oe%3D59574" xr:uid="{F86B0A98-847F-4E6C-9EE6-10E2EBF59D7D}"/>
    <hyperlink ref="T22" r:id="rId147" display="fdsup://factset/Doc Viewer Single?float_window=true&amp;positioning_strategy=center_on_screen&amp;_doc_docfn=U2FsdGVkX191V4FpBwNVrRXECkm4+hoIg2UlQ+9nHLgHSd/0InNuAaQh3f3XsQGfIfer/4jf4e7i+TsgWNtfItxwJs1NO/YS1oG7Cr2K3ik=&amp;_app_id=central_doc_viewer&amp;center_on_screen=true&amp;width=950&amp;height=800&amp;_dd2=%26f%3Dsld%26c%3Dtrue%26os%3D42932%26oe%3D42937" xr:uid="{B120FFCB-4EF4-493C-8E9C-A2E49A5AEE32}"/>
    <hyperlink ref="U22" r:id="rId148" display="fdsup://factset/Doc Viewer Single?float_window=true&amp;positioning_strategy=center_on_screen&amp;_doc_docfn=U2FsdGVkX19TFVCRHAg4vcWnfqQaJTPuAJxjrNtLynqot/CdjnnDMDnUg1MEgzPVZzeWNq5+u+lXz1uXgdb6l0AVOAsl2b/iiG7zjUIU9eE=&amp;_app_id=central_doc_viewer&amp;center_on_screen=true&amp;width=950&amp;height=800&amp;_dd2=%26f%3Dsld%26c%3Dtrue%26os%3D46544%26oe%3D46549" xr:uid="{5908D126-AF0D-4FA8-A085-D87344637361}"/>
    <hyperlink ref="B23" r:id="rId149" display="fdsup://factset/Doc Viewer Single?float_window=true&amp;positioning_strategy=center_on_screen&amp;_doc_docfn=U2FsdGVkX18fxk7NfJ9Y/ZzvpFxj7mbkukdOqrxIEfn8bXAWjK9E7UtkX2NqfC+VBb3NJM4btLwSDTVs0eRxQsoad/fhhOu0okB9tx9P8xo=&amp;_app_id=central_doc_viewer&amp;center_on_screen=true&amp;width=950&amp;height=800&amp;_dd2=%26f%3Dsld%26c%3Dtrue%26os%3D26736%26oe%3D26738" xr:uid="{2319E3ED-6A2D-49BC-9CCB-B55593305E91}"/>
    <hyperlink ref="C23" r:id="rId150" display="fdsup://factset/Doc Viewer Single?float_window=true&amp;positioning_strategy=center_on_screen&amp;_doc_docfn=U2FsdGVkX1/eyyiGI4va70JhO99ItWH6filh/lmyjG/ySwjz89StzJJeiCJNIR80ln7FNaC0qU6YSXy3SSn1MJkX4ccYCHdJOWom9i/+JLg=&amp;_app_id=central_doc_viewer&amp;center_on_screen=true&amp;width=950&amp;height=800&amp;_dd2=%26f%3Dsld%26c%3Dtrue%26os%3D764934%26oe%3D764937" xr:uid="{6013B0C8-44CC-4C6A-B4F1-F7ECA3622BD1}"/>
    <hyperlink ref="D23" r:id="rId151" display="fdsup://factset/Doc Viewer Single?float_window=true&amp;positioning_strategy=center_on_screen&amp;_doc_docfn=U2FsdGVkX19PqGQtxBQPYp4TLC7eMv694dxxlbEhtdJwB9GWU9IAae5Q4KF48FT/K2HDf5uw/B+2N8Ca5fPdxqXXn8sTk+5PSXD/MfzoyIo=&amp;_app_id=central_doc_viewer&amp;center_on_screen=true&amp;width=950&amp;height=800&amp;_dd2=%26f%3Dsld%26c%3Dtrue%26os%3D23988%26oe%3D23990" xr:uid="{8BECED8C-273C-4DA3-B20D-B4DE6D1FE761}"/>
    <hyperlink ref="E23" r:id="rId152" display="fdsup://factset/Doc Viewer Single?float_window=true&amp;positioning_strategy=center_on_screen&amp;_doc_docfn=U2FsdGVkX194Xa2DdZH1xvMOku0YdiFt/U18QY5xFj+rHWPJ0Lk5ICFDa9yHKQ8qlw0tusH99R5joZeOtl44JZtZwwyO4U3wXJ4QgTNpYYA=&amp;_app_id=central_doc_viewer&amp;center_on_screen=true&amp;width=950&amp;height=800&amp;_dd2=%26f%3Dsld%26c%3Dtrue%26os%3D46452%26oe%3D46454" xr:uid="{DFD3176B-9727-49B2-A196-32B61C605476}"/>
    <hyperlink ref="F23" r:id="rId153" display="fdsup://factset/Doc Viewer Single?float_window=true&amp;positioning_strategy=center_on_screen&amp;_doc_docfn=U2FsdGVkX18ynIFHT2dsNIDjPLGW15vZ0AaGuzsB+lCL/qEg8PzvWZVGCfVu/fVuhgun/N7WG1HQzNWi5syyt+HqbVzGcCUAiZFMQkFADO8=&amp;_app_id=central_doc_viewer&amp;center_on_screen=true&amp;width=950&amp;height=800&amp;_dd2=%26f%3Dsld%26c%3Dtrue%26os%3D46435%26oe%3D46438" xr:uid="{A8E1A2FD-9977-4AB8-9BED-39CDBD744BDE}"/>
    <hyperlink ref="G23" r:id="rId154" display="fdsup://factset/Doc Viewer Single?float_window=true&amp;positioning_strategy=center_on_screen&amp;_doc_docfn=U2FsdGVkX1/oRxqh2m/36rsQqFrkbE4uv01YyLgmfZ3YBlBUh8/6YpsenxGEGOEOJv3Pfs5OUJrlSV/LXlZIrnLrkjWYFaudlbVhUDfGX1w=&amp;_app_id=central_doc_viewer&amp;center_on_screen=true&amp;width=950&amp;height=800&amp;_dd2=%26f%3Dsld%26c%3Dtrue%26os%3D53988%26oe%3D53991" xr:uid="{E1CFEB34-BD58-49CB-9397-E304B6D22BBF}"/>
    <hyperlink ref="H23" r:id="rId155" display="fdsup://factset/Doc Viewer Single?float_window=true&amp;positioning_strategy=center_on_screen&amp;_doc_docfn=U2FsdGVkX19K7RXMbPfwXNPp1dpu99PB9xj5mg8tACHFO276C9Cv/I1NDtFzdn2bJhTu/KI4jB+yWFKyRdcHEfg8uOpZiDbHhpjPOmoMQu8=&amp;_app_id=central_doc_viewer&amp;center_on_screen=true&amp;width=950&amp;height=800&amp;_dd2=%26f%3Dsld%26c%3Dtrue%26os%3D42860%26oe%3D42862" xr:uid="{36B814B8-C3C5-45F7-AF4B-111E6341855F}"/>
    <hyperlink ref="I23" r:id="rId156" display="fdsup://factset/Doc Viewer Single?float_window=true&amp;positioning_strategy=center_on_screen&amp;_doc_docfn=U2FsdGVkX18eITJaX6K4bo9LJXECekGwodHdJM9VTszU9LJR1TlQwJGGgoqFeHYeNeEQhfHYia0LRxg53UrnoYHkDpZ2O80klKjEl4RINgc=&amp;_app_id=central_doc_viewer&amp;center_on_screen=true&amp;width=950&amp;height=800&amp;_dd2=%26f%3Dsld%26c%3Dtrue%26os%3D53612%26oe%3D53614" xr:uid="{473D6E6D-1035-4B65-9D33-4C2D77E64B4D}"/>
    <hyperlink ref="J23" r:id="rId157" display="fdsup://factset/Doc Viewer Single?float_window=true&amp;positioning_strategy=center_on_screen&amp;_doc_docfn=U2FsdGVkX1+Qj4qN/tbTuQo5UJSr92amMFOMVBKssSu7DjewDr3gwkInqEcTcxFFptj/Ek3T/VWfukeiFI+6rah5GLDGV30Itz0u2UkZZ0Q=&amp;_app_id=central_doc_viewer&amp;center_on_screen=true&amp;width=950&amp;height=800&amp;_dd2=%26f%3Dsld%26c%3Dtrue%26os%3D53624%26oe%3D53626" xr:uid="{40C9E76D-A557-4E7D-B98B-4965725A452A}"/>
    <hyperlink ref="K23" r:id="rId158" display="fdsup://factset/Doc Viewer Single?float_window=true&amp;positioning_strategy=center_on_screen&amp;_doc_docfn=U2FsdGVkX1+KNflodMSsiep7wb91sohT2JixcrzhvaDo3VDPXuIxMUwmhehWvQ+DLjMP08oWn6fOldbYyBewnGERlAlza63PwQlHqeHdu/Q=&amp;_app_id=central_doc_viewer&amp;center_on_screen=true&amp;width=950&amp;height=800&amp;_dd2=%26f%3Dsld%26c%3Dtrue%26os%3D64107%26oe%3D64109" xr:uid="{9FD07E47-368F-46B2-BD45-81D80B44A7FD}"/>
    <hyperlink ref="L23" r:id="rId159" display="fdsup://factset/Doc Viewer Single?float_window=true&amp;positioning_strategy=center_on_screen&amp;_doc_docfn=U2FsdGVkX1+K8yzZWyj8UJohhJPGxli8deEs+DidrgZ9/4XRmhLYZQXv7xD9VNCjg3U9s9aNBFu1Rk3Q+sENGNVUDBx7HaWQvWqWS9ZBLPY=&amp;_app_id=central_doc_viewer&amp;center_on_screen=true&amp;width=950&amp;height=800&amp;_dd2=%26f%3Dsld%26c%3Dtrue%26os%3D50045%26oe%3D50046" xr:uid="{1BD12CCA-3FEE-4411-95F3-A3D275EF505A}"/>
    <hyperlink ref="M23" r:id="rId160" display="fdsup://factset/Doc Viewer Single?float_window=true&amp;positioning_strategy=center_on_screen&amp;_doc_docfn=U2FsdGVkX190Xl7AGNIRDOhCrk0CpfMNWtDL9NtE2QwzTh0R8ysPTIxmAIFoX5XevB6R4itgBL4oaKdMIaKlJnGTvPRctvYpQd11J2tA58Y=&amp;_app_id=central_doc_viewer&amp;center_on_screen=true&amp;width=950&amp;height=800&amp;_dd2=%26f%3Dsld%26c%3Dtrue%26os%3D46450%26oe%3D46452" xr:uid="{739D3B5E-F13D-4273-B25B-2065F5B2A0C8}"/>
    <hyperlink ref="N23" r:id="rId161" display="fdsup://factset/Doc Viewer Single?float_window=true&amp;positioning_strategy=center_on_screen&amp;_doc_docfn=U2FsdGVkX1+VxCKDJNhnf1LWwqIuJFfaat3wnoHhrPzAURw7FlI03pCe8hpi+ohOVFmRz6o9DGitmFvHsaOa41/uis7LmeltyJQkWLyn4CM=&amp;_app_id=central_doc_viewer&amp;center_on_screen=true&amp;width=950&amp;height=800&amp;_dd2=%26f%3Dsld%26c%3Dtrue%26os%3D46458%26oe%3D46460" xr:uid="{1C306C4F-C869-4CF7-A933-E775314906EC}"/>
    <hyperlink ref="O23" r:id="rId162" display="fdsup://factset/Doc Viewer Single?float_window=true&amp;positioning_strategy=center_on_screen&amp;_doc_docfn=U2FsdGVkX1+7xP1Ra53Hq1maAMR0kQ+xahg/70IYY71CGIMX2d8A5nRVnPlTA86jOEuRuUxxdGJP7U1Zd7VfueFUjxMXZCtEm+PY9FDAKs8=&amp;_app_id=central_doc_viewer&amp;center_on_screen=true&amp;width=950&amp;height=800&amp;_dd2=%26f%3Dsld%26c%3Dtrue%26os%3D59492%26oe%3D59494" xr:uid="{8CA63D80-CAFC-4034-A6BE-5D63FF695456}"/>
    <hyperlink ref="P23" r:id="rId163" display="fdsup://factset/Doc Viewer Single?float_window=true&amp;positioning_strategy=center_on_screen&amp;_doc_docfn=U2FsdGVkX18MqRve+UOYgoWJ+HU77Z+kgR2U8qDWWgE0uJn8Upvz9LWXcst8SyEehYjThnPTZfUeMIL5OnQxDMVGPsZ+6jMMzfTzcGQ/WP0=&amp;_app_id=central_doc_viewer&amp;center_on_screen=true&amp;width=950&amp;height=800&amp;_dd2=%26f%3Dsld%26c%3Dtrue%26os%3D43429%26oe%3D43431" xr:uid="{FD4D6284-E6F4-4936-9CAC-44C37CA650EB}"/>
    <hyperlink ref="Q23" r:id="rId164" display="fdsup://factset/Doc Viewer Single?float_window=true&amp;positioning_strategy=center_on_screen&amp;_doc_docfn=U2FsdGVkX1+KSKtC0AqtXsbbSsYsaMSX9LpsglWr7sPtXNWIV3iOm4HyTmOVwxGcZPKpi0wnZuUWaDJuRl2ujhF1ZdiyXpoMQMJ6EQhGHdeKfmUrXYh+4mC+/NiUES/LY0UBqZUrPo2B4SuKP4ENow==&amp;_app_id=central_doc_viewer&amp;center_on_screen=true&amp;width=950&amp;height=800&amp;_dd2=%26f%3Dsld%26c%3Dtrue%26os%3D296700%26oe%3D296702" xr:uid="{0067C3B9-BEB1-45C8-9DBE-B27F35FA57FB}"/>
    <hyperlink ref="R23" r:id="rId165" display="fdsup://factset/Doc Viewer Single?float_window=true&amp;positioning_strategy=center_on_screen&amp;_doc_docfn=U2FsdGVkX189+v+wUIryGetGoGDKrnMvXTkHeRep8L0fPR8Jc2tKqZmSHbLR2j8xBB9odGIGzgoaDYXX/c6OoyO1EBS59XoicAEvsgotsXE=&amp;_app_id=central_doc_viewer&amp;center_on_screen=true&amp;width=950&amp;height=800&amp;_dd2=%26f%3Dsld%26c%3Dtrue%26os%3D47444%26oe%3D47447" xr:uid="{9D4716D3-4F9E-4009-BCC1-72F810B781D8}"/>
    <hyperlink ref="S23" r:id="rId166" display="fdsup://factset/Doc Viewer Single?float_window=true&amp;positioning_strategy=center_on_screen&amp;_doc_docfn=U2FsdGVkX18lGQDvAwqv+mWc3li/Odzephs2zjjGfysm6sj8NdC2mgXyZw8u0pY1WkDSF6RlEyHIdwb7wRIcU8Mv0g2BpWrOKVdcQd+J5mc=&amp;_app_id=central_doc_viewer&amp;center_on_screen=true&amp;width=950&amp;height=800&amp;_dd2=%26f%3Dsld%26c%3Dtrue%26os%3D60269%26oe%3D60272" xr:uid="{A4A1AE70-6A67-4A16-9B08-8CC6F043EC18}"/>
    <hyperlink ref="T23" r:id="rId167" display="fdsup://factset/Doc Viewer Single?float_window=true&amp;positioning_strategy=center_on_screen&amp;_doc_docfn=U2FsdGVkX19n9r3GxpwbFDkwXEJPlVjB7IkwhmYHNmajixMnFfNbqc0XXuWJWhGvan1zN3I0IKHoCTTReRh2aqNLDtEL9Pi8e47pzocGIeQ=&amp;_app_id=central_doc_viewer&amp;center_on_screen=true&amp;width=950&amp;height=800&amp;_dd2=%26f%3Dsld%26c%3Dtrue%26os%3D43432%26oe%3D43435" xr:uid="{91EB9B6A-83BE-4C57-A654-FF848B177343}"/>
    <hyperlink ref="U23" r:id="rId168" display="fdsup://factset/Doc Viewer Single?float_window=true&amp;positioning_strategy=center_on_screen&amp;_doc_docfn=U2FsdGVkX19SAWOsX/g1uhYC6WWGyqjbMTgl7LDowNvUcBho90oLO3d3wAkv1sEiMi6RVPCuf/y0l3Nq2MyCzGGsifb2m11ZusCzkwvJ5QA=&amp;_app_id=central_doc_viewer&amp;center_on_screen=true&amp;width=950&amp;height=800&amp;_dd2=%26f%3Dsld%26c%3Dtrue%26os%3D47442%26oe%3D47445" xr:uid="{D90DC55A-2390-4DBA-9844-D440BF3FAC59}"/>
    <hyperlink ref="B25" r:id="rId169" display="fdsup://factset/Doc Viewer Single?float_window=true&amp;positioning_strategy=center_on_screen&amp;_doc_docfn=U2FsdGVkX18n6Z7C7nu5GPxPeJKKetIkAS8VArddzveqMoZYuRIQDzUgOmB+v1BtiqsUMMsCcs8GaDoHzWV9BxKarw6CkpLY8XDme/8PwD8=&amp;_app_id=central_doc_viewer&amp;center_on_screen=true&amp;width=950&amp;height=800&amp;_dd2=%26f%3Dsld%26c%3Dtrue%26os%3D27909%26oe%3D27913" xr:uid="{E2ADE4F6-90EA-470C-9827-880C358B2ECF}"/>
    <hyperlink ref="C25" r:id="rId170" display="fdsup://factset/Doc Viewer Single?float_window=true&amp;positioning_strategy=center_on_screen&amp;_doc_docfn=U2FsdGVkX1+OP6cb92woAUhmhJgGSz12UJYtHyO6nVpD2eRNMdPNIOm+xFeO4pkIVEWxaT7M6fBgOY4kk/KtXEXXUUuoPVf6E39Jm8F9U4U=&amp;_app_id=central_doc_viewer&amp;center_on_screen=true&amp;width=950&amp;height=800&amp;_dd2=%26f%3Dsld%26c%3Dtrue%26os%3D766881%26oe%3D766884" xr:uid="{A889D12B-FB7A-497F-A5A1-A58F944BBE89}"/>
    <hyperlink ref="D25" r:id="rId171" display="fdsup://factset/Doc Viewer Single?float_window=true&amp;positioning_strategy=center_on_screen&amp;_doc_docfn=U2FsdGVkX1+3O+r+NjnmajScruvTimZVoiwDOGLsOVRtK+laAAOpHBK1cmTLUTpo050p580dhOl2EBm4avMsEKTfKyApShlPlN8FeIffnj8=&amp;_app_id=central_doc_viewer&amp;center_on_screen=true&amp;width=950&amp;height=800&amp;_dd2=%26f%3Dsld%26c%3Dtrue%26os%3D24476%26oe%3D24480" xr:uid="{1F4D4462-960E-4627-A68D-C518497E1500}"/>
    <hyperlink ref="E25" r:id="rId172" display="fdsup://factset/Doc Viewer Single?float_window=true&amp;positioning_strategy=center_on_screen&amp;_doc_docfn=U2FsdGVkX1+doXnITtzgU3joTjBIBpKYNEB0lCB6fnY8Nh5qp+04+sq8nfXoiNrQWvST5U3WKwzguPieXkUzjV5v7wh0kKzONINQ99W0zA4=&amp;_app_id=central_doc_viewer&amp;center_on_screen=true&amp;width=950&amp;height=800&amp;_dd2=%26f%3Dsld%26c%3Dtrue%26os%3D47322%26oe%3D47326" xr:uid="{14AE5092-C654-41C6-83A4-352789050610}"/>
    <hyperlink ref="F25" r:id="rId173" display="fdsup://factset/Doc Viewer Single?float_window=true&amp;positioning_strategy=center_on_screen&amp;_doc_docfn=U2FsdGVkX1+hFxkJiDjwr7oUFbxWihfHi7o2OAgRF7K1xFhM4YnnXrkDpLL8ay43wcRr83MKeYUj9wke5SRWEuTzvbFLsvklQ4Lz+aPdGPw=&amp;_app_id=central_doc_viewer&amp;center_on_screen=true&amp;width=950&amp;height=800&amp;_dd2=%26f%3Dsld%26c%3Dtrue%26os%3D47306%26oe%3D47310" xr:uid="{B29DDA28-C9F6-43DC-BDCA-F2072E8AD4BF}"/>
    <hyperlink ref="G25" r:id="rId174" display="fdsup://factset/Doc Viewer Single?float_window=true&amp;positioning_strategy=center_on_screen&amp;_doc_docfn=U2FsdGVkX19k8+G+WmPjT7R0Sy4bKlq34ltDVJqQUNrIchnOAAeSpws+anH6w6SKIbc4UhQtu0x1NK6fMU00e+uXTFagZxDZL5W/BlJk2FA=&amp;_app_id=central_doc_viewer&amp;center_on_screen=true&amp;width=950&amp;height=800&amp;_dd2=%26f%3Dsld%26c%3Dtrue%26os%3D54677%26oe%3D54681" xr:uid="{820FD7AB-F2D9-4E69-B33E-87D18E19D035}"/>
    <hyperlink ref="H25" r:id="rId175" display="fdsup://factset/Doc Viewer Single?float_window=true&amp;positioning_strategy=center_on_screen&amp;_doc_docfn=U2FsdGVkX1/1lvTJcUmt9+sUW/4w1XQYMlg6kjnlgKNbNSSC6tHJ1a1AblLWUPusilQpwZQcAAw6yMi8vqZ0fE2OtLWWmjQT8wFMDVxAHTE=&amp;_app_id=central_doc_viewer&amp;center_on_screen=true&amp;width=950&amp;height=800&amp;_dd2=%26f%3Dsld%26c%3Dtrue%26os%3D43348%26oe%3D43352" xr:uid="{CCDAF0D2-397C-42DE-89ED-78BDFC2C8453}"/>
    <hyperlink ref="I25" r:id="rId176" display="fdsup://factset/Doc Viewer Single?float_window=true&amp;positioning_strategy=center_on_screen&amp;_doc_docfn=U2FsdGVkX1/8FZNTWk+pY6gKkrJtL0k9PrEBjCb6ZrotFb58otVSW0kKwttBcEdJgHmLEb9W7UbszHFJpfx909vZ1UZOM5261U3ylXiz+gY=&amp;_app_id=central_doc_viewer&amp;center_on_screen=true&amp;width=950&amp;height=800&amp;_dd2=%26f%3Dsld%26c%3Dtrue%26os%3D54482%26oe%3D54486" xr:uid="{62556B08-3E3A-4B87-A53F-03661A5332F9}"/>
    <hyperlink ref="J25" r:id="rId177" display="fdsup://factset/Doc Viewer Single?float_window=true&amp;positioning_strategy=center_on_screen&amp;_doc_docfn=U2FsdGVkX1/gY6dJ+p/M+r+9SgkvxsY0jVtjy6mbpVwEYaqwhRIHyHwm/IUWKjd/fkVj1OOkY7lDi1n9WG89LkqtuL5Hv2jOqRZrVbCWCL4=&amp;_app_id=central_doc_viewer&amp;center_on_screen=true&amp;width=950&amp;height=800&amp;_dd2=%26f%3Dsld%26c%3Dtrue%26os%3D54497%26oe%3D54502" xr:uid="{7D24075F-103D-4BB0-B758-66EB02CE31B0}"/>
    <hyperlink ref="K25" r:id="rId178" display="fdsup://factset/Doc Viewer Single?float_window=true&amp;positioning_strategy=center_on_screen&amp;_doc_docfn=U2FsdGVkX1+jUy63XJRMwQpDJGzpc2y6RD/G5u/dYkuK7Dd0khQHfyzOuKVmNqt018CIfFAQbOm76DaN+JhYb0HUVVy3OxzJ2ZVbJiOwYUE=&amp;_app_id=central_doc_viewer&amp;center_on_screen=true&amp;width=950&amp;height=800&amp;_dd2=%26f%3Dsld%26c%3Dtrue%26os%3D64798%26oe%3D64803" xr:uid="{1E16F3ED-890D-4160-8A15-9651FA35A821}"/>
    <hyperlink ref="L25" r:id="rId179" display="fdsup://factset/Doc Viewer Single?float_window=true&amp;positioning_strategy=center_on_screen&amp;_doc_docfn=U2FsdGVkX1+wPlJayonmMk+NqgTKZ7OAzlilznDGG7lEZkNxzbTRJzzVlGc4fpXeu2YHlQEnNPRRJ3NbxPIjxJ3FWmfwl2oZZgjGUFHRLz0=&amp;_app_id=central_doc_viewer&amp;center_on_screen=true&amp;width=950&amp;height=800&amp;_dd2=%26f%3Dsld%26c%3Dtrue%26os%3D50532%26oe%3D50536" xr:uid="{DDCA813A-B17D-4A41-A19F-A3301556E260}"/>
    <hyperlink ref="M25" r:id="rId180" display="fdsup://factset/Doc Viewer Single?float_window=true&amp;positioning_strategy=center_on_screen&amp;_doc_docfn=U2FsdGVkX19WwcmmG7XJQQSPZlGqfy9bbXNW4Ob5S7j5JOA35e1G05pQ1uF1yCrcSsqSPKN5DzXAkYRa1ho6o1c8PCtEGzHQtQfKsRwG9Lk=&amp;_app_id=central_doc_viewer&amp;center_on_screen=true&amp;width=950&amp;height=800&amp;_dd2=%26f%3Dsld%26c%3Dtrue%26os%3D47321%26oe%3D47326" xr:uid="{6DBE64D4-DBBA-494A-8186-DDACD05E462B}"/>
    <hyperlink ref="N25" r:id="rId181" display="fdsup://factset/Doc Viewer Single?float_window=true&amp;positioning_strategy=center_on_screen&amp;_doc_docfn=U2FsdGVkX1+kwVDC9kbH+Gz6SucqhBJhzu/Rc5ygmRrQCcmspQeuAEf06PuGHvRYoae7vLA1LpqDlxUyDrtJdGUX1s+i7t7FwRkrjM+mCwM=&amp;_app_id=central_doc_viewer&amp;center_on_screen=true&amp;width=950&amp;height=800&amp;_dd2=%26f%3Dsld%26c%3Dtrue%26os%3D47329%26oe%3D47334" xr:uid="{4D586C3F-A2ED-4008-9D67-A456555E6116}"/>
    <hyperlink ref="O25" r:id="rId182" display="fdsup://factset/Doc Viewer Single?float_window=true&amp;positioning_strategy=center_on_screen&amp;_doc_docfn=U2FsdGVkX18vdo13tUyfFthdQZfgFazqGjanKTOkpPpPfrOhz2BVtqaefQHTsdebp0I1wDH9mNphGjH1kGarqimAuYjW+ljpswripFmaQjM=&amp;_app_id=central_doc_viewer&amp;center_on_screen=true&amp;width=950&amp;height=800&amp;_dd2=%26f%3Dsld%26c%3Dtrue%26os%3D60181%26oe%3D60186" xr:uid="{83E06FD1-D7EA-4646-96A9-25F655D24CCA}"/>
    <hyperlink ref="P25" r:id="rId183" display="fdsup://factset/Doc Viewer Single?float_window=true&amp;positioning_strategy=center_on_screen&amp;_doc_docfn=U2FsdGVkX197RhK/Qt74DGmkPNz+0we3JL9tA/L64BrMQwPa1l6V6zSwvy54R3WDuhW9TkSs190XPpWO8Yl6Mk7L7tvy22pKKpQI8kfB1+c=&amp;_app_id=central_doc_viewer&amp;center_on_screen=true&amp;width=950&amp;height=800&amp;_dd2=%26f%3Dsld%26c%3Dtrue%26os%3D43915%26oe%3D43919" xr:uid="{4EB082B0-5305-49FF-9C3A-97D3015EEC56}"/>
    <hyperlink ref="Q25" r:id="rId184" display="fdsup://factset/Doc Viewer Single?float_window=true&amp;positioning_strategy=center_on_screen&amp;_doc_docfn=U2FsdGVkX18jveL60O79ANRYj+LIGUK1pnR9/lWZakugRAV4DDI40Cymk3xpc2FsksZDSUSc4NzcRMhU2VH9kKhblScdy82Uc779GUa/ODPP546YFeucKEhWFm+JxMej8SAQa3Tu8RtAwRVsOC6N0A==&amp;_app_id=central_doc_viewer&amp;center_on_screen=true&amp;width=950&amp;height=800&amp;_dd2=%26f%3Dsld%26c%3Dtrue%26os%3D302989%26oe%3D302992" xr:uid="{3406B15D-962B-4BAD-8D45-A79A0D566057}"/>
    <hyperlink ref="R25" r:id="rId185" display="fdsup://factset/Doc Viewer Single?float_window=true&amp;positioning_strategy=center_on_screen&amp;_doc_docfn=U2FsdGVkX19aQQX3wBEeMRkH0ppy/mJO/eAnhU/Q5brPDW7Np5XZLufMyd9z1UzTwk0WflikuCYNAPJzVQhBGF2oOL48nwybf5+Nf+Pe3RI=&amp;_app_id=central_doc_viewer&amp;center_on_screen=true&amp;width=950&amp;height=800&amp;_dd2=%26f%3Dsld%26c%3Dtrue%26os%3D48316%26oe%3D48321" xr:uid="{CFACAE4E-BEE8-42C8-95AF-1164F864243C}"/>
    <hyperlink ref="S25" r:id="rId186" display="fdsup://factset/Doc Viewer Single?float_window=true&amp;positioning_strategy=center_on_screen&amp;_doc_docfn=U2FsdGVkX1/glSv2obY2XuMypuWpRXjhBXNz5P0xRU2YqckrajXOBtrjIqSea9Y1myJVVqHX0SaSriLVaB1tGC+94PipRh3LcqY9frBKUEM=&amp;_app_id=central_doc_viewer&amp;center_on_screen=true&amp;width=950&amp;height=800&amp;_dd2=%26f%3Dsld%26c%3Dtrue%26os%3D60957%26oe%3D60962" xr:uid="{B226ED68-081C-4FA1-BFC5-16B5DE3BD423}"/>
    <hyperlink ref="T25" r:id="rId187" display="fdsup://factset/Doc Viewer Single?float_window=true&amp;positioning_strategy=center_on_screen&amp;_doc_docfn=U2FsdGVkX1+pMAtFXPZCvqlKEd2C5ai+zM8dKtVcVGj6Zw/3RasLJu9dwqG0pvDkHJfzysPDfc7jujK8OJ5u0QYsuze1fbguEwiuk3dZ/sE=&amp;_app_id=central_doc_viewer&amp;center_on_screen=true&amp;width=950&amp;height=800&amp;_dd2=%26f%3Dsld%26c%3Dtrue%26os%3D43921%26oe%3D43925" xr:uid="{AA5D36EE-A515-4F6C-9E43-C3AAE5AFC20E}"/>
    <hyperlink ref="U25" r:id="rId188" display="fdsup://factset/Doc Viewer Single?float_window=true&amp;positioning_strategy=center_on_screen&amp;_doc_docfn=U2FsdGVkX19C1Ik49yy4z5+pr65vlXEvNT8RUqgwWQiVqhRz2IgBfWWGKuZy1Oia1SaXOfQFKfdfhKtBJNJS8+jVhdDbBMHbCE3zGWPXPE0=&amp;_app_id=central_doc_viewer&amp;center_on_screen=true&amp;width=950&amp;height=800&amp;_dd2=%26f%3Dsld%26c%3Dtrue%26os%3D48314%26oe%3D48319" xr:uid="{93391EF3-F368-455B-A32E-4F80DEED039A}"/>
    <hyperlink ref="B26" r:id="rId189" display="fdsup://factset/Doc Viewer Single?float_window=true&amp;positioning_strategy=center_on_screen&amp;_doc_docfn=U2FsdGVkX1+Xu73CnvKgBx3ZfIttrZ4Mgg/jvYNXhXgNj2E0mGcyJMfsdGq23CHRM9dfj8wYl3s3VEeWUiuk1EaC1UQhJVnfnep9DkIwAqo=&amp;_app_id=central_doc_viewer&amp;center_on_screen=true&amp;width=950&amp;height=800&amp;_dd2=%26f%3Dsld%26c%3Dtrue%26os%3D29110%26oe%3D29112" xr:uid="{C20F471C-18DF-4800-995D-12C68002CE46}"/>
    <hyperlink ref="C26" r:id="rId190" display="fdsup://factset/Doc Viewer Single?float_window=true&amp;positioning_strategy=center_on_screen&amp;_doc_docfn=U2FsdGVkX19ftim0nswHhsZGMVGvbF5vHdRcgzezbG3c5o7A7k0JiF3X+u6hrk/qr33dSr3QMNbKpfM/P0APrGs+KI+ghNY0DTjuXWWMNHY=&amp;_app_id=central_doc_viewer&amp;center_on_screen=true&amp;width=950&amp;height=800&amp;_dd2=%26f%3Dsld%26c%3Dtrue%26os%3D769174%26oe%3D769176" xr:uid="{408DF7F9-341B-49AD-82AB-A823E67AC508}"/>
    <hyperlink ref="D26" r:id="rId191" display="fdsup://factset/Doc Viewer Single?float_window=true&amp;positioning_strategy=center_on_screen&amp;_doc_docfn=U2FsdGVkX1/8PM5kXpv2BhZ0gDG0r3IDMBkojz3hAdigWrVyPmQ1/R6j1xDG24DPKO+BfIrkclP1PuJ7M457OcjdEgKvK5d8CIvpwsyM0/0=&amp;_app_id=central_doc_viewer&amp;center_on_screen=true&amp;width=950&amp;height=800&amp;_dd2=%26f%3Dsld%26c%3Dtrue%26os%3D24961%26oe%3D24962" xr:uid="{30C7138D-8243-4880-A0BC-AEF1F87E9AC2}"/>
    <hyperlink ref="E26" r:id="rId192" display="fdsup://factset/Doc Viewer Single?float_window=true&amp;positioning_strategy=center_on_screen&amp;_doc_docfn=U2FsdGVkX1/AFuqpFItIGKFJ8KpUzunk95m5p4O1gxbu4v7L/H7D3cZIbHn9P1ZA6vdZXVbG2pV6y9LC5dCuMkS+Gl5dLhiW+3YtSkg3ypA=&amp;_app_id=central_doc_viewer&amp;center_on_screen=true&amp;width=950&amp;height=800&amp;_dd2=%26f%3Dsld%26c%3Dtrue%26os%3D48217%26oe%3D48218" xr:uid="{4A7E8B5A-41D0-409F-ACC5-7DEB5E9D2A48}"/>
    <hyperlink ref="F26" r:id="rId193" display="fdsup://factset/Doc Viewer Single?float_window=true&amp;positioning_strategy=center_on_screen&amp;_doc_docfn=U2FsdGVkX196yUVe5o6nGaLBWOsPwnwC3jjkzBwEa6ge4PLEmXXO5m5Ll6GZOFZGatOSpYX6dQ30hdah3KYSAzn1jhdT6dOx5bBkGVj1m54=&amp;_app_id=central_doc_viewer&amp;center_on_screen=true&amp;width=950&amp;height=800&amp;_dd2=%26f%3Dsld%26c%3Dtrue%26os%3D48189%26oe%3D48190" xr:uid="{05A16DC9-D2B6-4784-8D6C-89FEB71856EF}"/>
    <hyperlink ref="G26" r:id="rId194" display="fdsup://factset/Doc Viewer Single?float_window=true&amp;positioning_strategy=center_on_screen&amp;_doc_docfn=U2FsdGVkX19QLn9YCPUqTkSXW0OLE/WThMv6Kgbncg1nJA5DDzBtISDzj4+V1sCt96dRjCRbShkh262cnEcLOloJ+g20g6qTXnUQZrPFzWM=&amp;_app_id=central_doc_viewer&amp;center_on_screen=true&amp;width=950&amp;height=800&amp;_dd2=%26f%3Dsld%26c%3Dtrue%26os%3D55359%26oe%3D55362" xr:uid="{CEF4A5A1-B2FC-411E-AD87-CD013A2D6BF9}"/>
    <hyperlink ref="H26" r:id="rId195" display="fdsup://factset/Doc Viewer Single?float_window=true&amp;positioning_strategy=center_on_screen&amp;_doc_docfn=U2FsdGVkX18cA51kHb+Ct3iKEbAyFoPzBat9xDizGGGojR4zHLxKR8RuliZwJCrW82OvZVhxai23qaswZgLKQ2ZxprfJgBFayTyY3nFuYIA=&amp;_app_id=central_doc_viewer&amp;center_on_screen=true&amp;width=950&amp;height=800&amp;_dd2=%26f%3Dsld%26c%3Dtrue%26os%3D43839%26oe%3D43842" xr:uid="{5CE4A0FD-478B-4084-8F00-14CB910B80F0}"/>
    <hyperlink ref="I26" r:id="rId196" display="fdsup://factset/Doc Viewer Single?float_window=true&amp;positioning_strategy=center_on_screen&amp;_doc_docfn=U2FsdGVkX191TZ5Kfd+z/HaC7wa0I3tm+iUNDdfj4ozBHFWOhfD9ahrrjtRw4ZWVE3G4zwqt8mdTeCZpzSFdBUXV1TghDMt2PgRKPDF8r5o=&amp;_app_id=central_doc_viewer&amp;center_on_screen=true&amp;width=950&amp;height=800&amp;_dd2=%26f%3Dsld%26c%3Dtrue%26os%3D55379%26oe%3D55382" xr:uid="{0A7F43C2-C7DC-4100-AAEA-9029A69B0C4B}"/>
    <hyperlink ref="J26" r:id="rId197" display="fdsup://factset/Doc Viewer Single?float_window=true&amp;positioning_strategy=center_on_screen&amp;_doc_docfn=U2FsdGVkX1+ZTzRCLEGU17XojQe9qghGZSBo2AmDW3DOqB6WA/E6li1VBYMyRdhYOA5hydUzYMEPyLOTyoszzJ/9ujz7IoerYa9Fvn4QqCk=&amp;_app_id=central_doc_viewer&amp;center_on_screen=true&amp;width=950&amp;height=800&amp;_dd2=%26f%3Dsld%26c%3Dtrue%26os%3D55389%26oe%3D55392" xr:uid="{83A104C8-0920-4AAC-9B54-FCE4817BA2C3}"/>
    <hyperlink ref="K26" r:id="rId198" display="fdsup://factset/Doc Viewer Single?float_window=true&amp;positioning_strategy=center_on_screen&amp;_doc_docfn=U2FsdGVkX1/ZWXraVQXRxCSFRI1Tg/H51bRYL4eFE8m88kn3f7FNXuFYmXpIUOhJyhOVDaZH6Ur9mcHgi5Wg1UKKoqwWIsr9P5Xj00KEL18=&amp;_app_id=central_doc_viewer&amp;center_on_screen=true&amp;width=950&amp;height=800&amp;_dd2=%26f%3Dsld%26c%3Dtrue%26os%3D65481%26oe%3D65482" xr:uid="{02343B36-2E9F-4868-AE01-ECE9C8FA5769}"/>
    <hyperlink ref="L26" r:id="rId199" display="fdsup://factset/Doc Viewer Single?float_window=true&amp;positioning_strategy=center_on_screen&amp;_doc_docfn=U2FsdGVkX1+KNUHVZR9YhJJE0X2SEOOr9fh/6+s9LLo73Gbdp5jJNWZAV8uQSvc4peYQN8o9+ofqXbMW2c0U2HdPPFBAPTIeaHAquqLzYeI=&amp;_app_id=central_doc_viewer&amp;center_on_screen=true&amp;width=950&amp;height=800&amp;_dd2=%26f%3Dsld%26c%3Dtrue%26os%3D51025%26oe%3D51028" xr:uid="{A8795EF4-115E-4257-8168-729416E8F969}"/>
    <hyperlink ref="M26" r:id="rId200" display="fdsup://factset/Doc Viewer Single?float_window=true&amp;positioning_strategy=center_on_screen&amp;_doc_docfn=U2FsdGVkX1+4vGyt1rvgURuUw3Fd2QohXQwP+tJBc+4BbUF24OdhLFtV0L+6JuPJ/kmedDBeoNwBtWkW8UBm2W4YAiAABpd8AqFQbu9SAqc=&amp;_app_id=central_doc_viewer&amp;center_on_screen=true&amp;width=950&amp;height=800&amp;_dd2=%26f%3Dsld%26c%3Dtrue%26os%3D48221%26oe%3D48224" xr:uid="{9EAB411B-5412-49AB-B543-7448D6C11990}"/>
    <hyperlink ref="N26" r:id="rId201" display="fdsup://factset/Doc Viewer Single?float_window=true&amp;positioning_strategy=center_on_screen&amp;_doc_docfn=U2FsdGVkX1/2NPkAw3i2IQZMS2rlIyI5za8UEBbRikyadgc+nvozwiMukniisvxqgGwhdK9HSJOfZiPeClQmYT+UJmeCIeCMZ4RkPD8BVcg=&amp;_app_id=central_doc_viewer&amp;center_on_screen=true&amp;width=950&amp;height=800&amp;_dd2=%26f%3Dsld%26c%3Dtrue%26os%3D48233%26oe%3D48236" xr:uid="{8DFBA5F8-A60A-4151-8C81-43AF7FE76C9D}"/>
    <hyperlink ref="O26" r:id="rId202" display="fdsup://factset/Doc Viewer Single?float_window=true&amp;positioning_strategy=center_on_screen&amp;_doc_docfn=U2FsdGVkX1+M6c6jFjKgkcH9gKVRHHN9oVbRE75ygDy/ElrFiAPE3NycMz1ywWwYth3cE31Pd5rvBMyILx/4f89/HuEc4QIE2LjvqyHmy98=&amp;_app_id=central_doc_viewer&amp;center_on_screen=true&amp;width=950&amp;height=800&amp;_dd2=%26f%3Dsld%26c%3Dtrue%26os%3D60868%26oe%3D60871" xr:uid="{0CEC13FE-0776-40B3-BF24-9A7516B0C949}"/>
    <hyperlink ref="P26" r:id="rId203" display="fdsup://factset/Doc Viewer Single?float_window=true&amp;positioning_strategy=center_on_screen&amp;_doc_docfn=U2FsdGVkX1/0TUiz/9+MI/Of12cwY8ev1Fg2qRE3T6HxHLTGGJ/cxzh1doK4MshwOgt/+rKPSEGKeWHKZRyducq/yqIPeRqMqqnURU1e5Ho=&amp;_app_id=central_doc_viewer&amp;center_on_screen=true&amp;width=950&amp;height=800&amp;_dd2=%26f%3Dsld%26c%3Dtrue%26os%3D44407%26oe%3D44411" xr:uid="{F1031659-BA5C-408D-9A44-ABEBFEAC5B9C}"/>
    <hyperlink ref="Q26" r:id="rId204" display="fdsup://factset/Doc Viewer Single?float_window=true&amp;positioning_strategy=center_on_screen&amp;_doc_docfn=U2FsdGVkX1/XoGyeJLoWEFPBUQtXrRJJ9cEMpLbeR5cIszYtIq6CdmT3zm+LehqWnapT31jwEx2JAUHfT5MwgMCalqvBnr+7PdrniPYwzPdxfuABX/OLIkfmqCAQy8faK/cmpb/KqgN7+Dy0Qs+IXA==&amp;_app_id=central_doc_viewer&amp;center_on_screen=true&amp;width=950&amp;height=800&amp;_dd2=%26f%3Dsld%26c%3Dtrue%26os%3D309319%26oe%3D309321" xr:uid="{87910635-8CBD-48C9-BDEC-30F04E09B07B}"/>
    <hyperlink ref="R26" r:id="rId205" display="fdsup://factset/Doc Viewer Single?float_window=true&amp;positioning_strategy=center_on_screen&amp;_doc_docfn=U2FsdGVkX18fjafJiAyXMAnR3SAc1xAINW79BpdOt2c8mRrCR6Q6js8TQWrfax9toM1tLNG5K+XVoKaIrIAgcXXDSkTxzKYd5AkLHjMgsiw=&amp;_app_id=central_doc_viewer&amp;center_on_screen=true&amp;width=950&amp;height=800&amp;_dd2=%26f%3Dsld%26c%3Dtrue%26os%3D49221%26oe%3D49225" xr:uid="{9ADDD757-29D8-406C-AC4B-A8C37C267BFB}"/>
    <hyperlink ref="S26" r:id="rId206" display="fdsup://factset/Doc Viewer Single?float_window=true&amp;positioning_strategy=center_on_screen&amp;_doc_docfn=U2FsdGVkX18Jp94qnwDhsPRu0Mhhrc94L0mwMwjzqqkdU+ppClU53fpVHJ40g1HvukGIvGOuG7EZlh/YEwXRcpdEUl9UltUwKvcBgQuxOSU=&amp;_app_id=central_doc_viewer&amp;center_on_screen=true&amp;width=950&amp;height=800&amp;_dd2=%26f%3Dsld%26c%3Dtrue%26os%3D61645%26oe%3D61649" xr:uid="{8A369F31-EC04-4A89-A50C-9776E15FC17B}"/>
    <hyperlink ref="T26" r:id="rId207" display="fdsup://factset/Doc Viewer Single?float_window=true&amp;positioning_strategy=center_on_screen&amp;_doc_docfn=U2FsdGVkX18QEbcIyoqfOT94MiAizmhpjDriQOS4Zv7u38svj9BagHYDqsNbnL5mgRk0XwPFJc3ek8fjeYxLdFu0E27jJQ8O05+wCl1C70k=&amp;_app_id=central_doc_viewer&amp;center_on_screen=true&amp;width=950&amp;height=800&amp;_dd2=%26f%3Dsld%26c%3Dtrue%26os%3D44413%26oe%3D44417" xr:uid="{626D8B97-F168-4225-9FAB-94D75FD4459F}"/>
    <hyperlink ref="U26" r:id="rId208" display="fdsup://factset/Doc Viewer Single?float_window=true&amp;positioning_strategy=center_on_screen&amp;_doc_docfn=U2FsdGVkX1+3FbqRW2A7SfWjj6lFT2Tzri9Hc86+WiH2oZZTtpqjzwoGoIbJRkg1H0DcN8UonzBDdUtzzoY0Ehu1wvOW6YVEbMNOy/1Fqrg=&amp;_app_id=central_doc_viewer&amp;center_on_screen=true&amp;width=950&amp;height=800&amp;_dd2=%26f%3Dsld%26c%3Dtrue%26os%3D49217%26oe%3D49219" xr:uid="{2C4CB70A-E3F4-4653-95B4-C5F3A9DD2DB7}"/>
    <hyperlink ref="B27" r:id="rId209" display="fdsup://factset/Doc Viewer Single?float_window=true&amp;positioning_strategy=center_on_screen&amp;_doc_docfn=U2FsdGVkX1+YDh+XEis7WxgFtZfLKlw6DfHsZEdxWLdLQ4Bnaqpx0dlSeOsbtRGJzyuJbH8TeBF8hcvtld6fdCqs73wH6X/4cSe7xI3gzu0=&amp;_app_id=central_doc_viewer&amp;center_on_screen=true&amp;width=950&amp;height=800&amp;_dd2=%26f%3Dsld%26c%3Dtrue%26os%3D30328%26oe%3D30330" xr:uid="{94E3063F-0175-43AD-BCCE-4B84E3E25E2D}"/>
    <hyperlink ref="C27" r:id="rId210" display="fdsup://factset/Doc Viewer Single?float_window=true&amp;positioning_strategy=center_on_screen&amp;_doc_docfn=U2FsdGVkX19mAhMr7vE0fs/tdgzxJug2x7kuNQfGYiWJpD5iRZKGFOLLO/stFDLS32zZEIybH6cdEzxJIB5B9d1u/cMxrYcNJfOuekpTgwM=&amp;_app_id=central_doc_viewer&amp;center_on_screen=true&amp;width=950&amp;height=800&amp;_dd2=%26f%3Dsld%26c%3Dtrue%26os%3D771342%26oe%3D771344" xr:uid="{21498A4D-6A7C-4057-9B3B-79574DE7E957}"/>
    <hyperlink ref="D27" r:id="rId211" display="fdsup://factset/Doc Viewer Single?float_window=true&amp;positioning_strategy=center_on_screen&amp;_doc_docfn=U2FsdGVkX1/UlScTqBM/c82chqX3fGNTz5ZwC5SuR7mpOpDYIPziylFqIif+y0IruqZ0TSAwCqVU6YZ0AZAEDbhDwnr7s6w7M6EWnHkdfG4=&amp;_app_id=central_doc_viewer&amp;center_on_screen=true&amp;width=950&amp;height=800&amp;_dd2=%26f%3Dsld%26c%3Dtrue%26os%3D25475%26oe%3D25477" xr:uid="{E0CE44D9-F546-4F80-AEE4-A9A5FC80C06E}"/>
    <hyperlink ref="E27" r:id="rId212" display="fdsup://factset/Doc Viewer Single?float_window=true&amp;positioning_strategy=center_on_screen&amp;_doc_docfn=U2FsdGVkX19lxlQl1FhwkHI2CBlFculMHYySzLoXwfBYA1WaLGa38zF6TPCRHEc8DFLRrMzE2uhVyYQ1wV54t5758CROSzEEU47TaoWtTI8=&amp;_app_id=central_doc_viewer&amp;center_on_screen=true&amp;width=950&amp;height=800&amp;_dd2=%26f%3Dsld%26c%3Dtrue%26os%3D49131%26oe%3D49133" xr:uid="{68BEFC93-EFFE-4D25-9AE7-FEAECC9A87B0}"/>
    <hyperlink ref="F27" r:id="rId213" display="fdsup://factset/Doc Viewer Single?float_window=true&amp;positioning_strategy=center_on_screen&amp;_doc_docfn=U2FsdGVkX1/M5Vd4HeakHNOWJ2Th4Umva4yPr5PdayhagBYUxRyRDUUSHrNOzj8w/2FicjyPemB+3js0tGD/Lho+WqAg76cVKIDlG/uTIXM=&amp;_app_id=central_doc_viewer&amp;center_on_screen=true&amp;width=950&amp;height=800&amp;_dd2=%26f%3Dsld%26c%3Dtrue%26os%3D49103%26oe%3D49105" xr:uid="{BBA40DAB-1F29-4390-AE2B-AFC99203A778}"/>
    <hyperlink ref="G27" r:id="rId214" display="fdsup://factset/Doc Viewer Single?float_window=true&amp;positioning_strategy=center_on_screen&amp;_doc_docfn=U2FsdGVkX1+iFnazkOXZnyeSNH0/r5APuzbbp+riTqr7ZzlRXUXejICXJ4cDOTA59iwqsjPZnerL+rplW143L9IIvIcRBYO0BapVDN3bEcA=&amp;_app_id=central_doc_viewer&amp;center_on_screen=true&amp;width=950&amp;height=800&amp;_dd2=%26f%3Dsld%26c%3Dtrue%26os%3D56084%26oe%3D56087" xr:uid="{BDA6073B-14C2-4B6C-9C60-C612A78AC666}"/>
    <hyperlink ref="H27" r:id="rId215" display="fdsup://factset/Doc Viewer Single?float_window=true&amp;positioning_strategy=center_on_screen&amp;_doc_docfn=U2FsdGVkX19E1dU5D2d1Ya2hfIks7GbSKTWGiCTtrkyZrAB+WLnTb87rWdFOUxPQIRO9udT8fDK6ePvQjFmHW8btxBJUsvt7VdUqQUgK/SA=&amp;_app_id=central_doc_viewer&amp;center_on_screen=true&amp;width=950&amp;height=800&amp;_dd2=%26f%3Dsld%26c%3Dtrue%26os%3D44337%26oe%3D44338" xr:uid="{9BA97EA2-3E95-415F-A912-EA964ABEA5DB}"/>
    <hyperlink ref="I27" r:id="rId216" display="fdsup://factset/Doc Viewer Single?float_window=true&amp;positioning_strategy=center_on_screen&amp;_doc_docfn=U2FsdGVkX18vI2sI1daFmntwKQXuLEGFG1y0jdPtm3bzVupghFXVZ+mpuZROGT1S2/07NE9FcXKyW7hdFU5LXlRVOJAEgrxCKg1D2YoQZHE=&amp;_app_id=central_doc_viewer&amp;center_on_screen=true&amp;width=950&amp;height=800&amp;_dd2=%26f%3Dsld%26c%3Dtrue%26os%3D56294%26oe%3D56298" xr:uid="{8C5799E5-A2F0-4641-AB95-92B3C98B2FD1}"/>
    <hyperlink ref="J27" r:id="rId217" display="fdsup://factset/Doc Viewer Single?float_window=true&amp;positioning_strategy=center_on_screen&amp;_doc_docfn=U2FsdGVkX18EZ0/dPFY5uvEVs8Eto+0eNqQqhC3q97NHW9RGDlwWCoe+bUGxkfnnc63c1jV2PpSJSHdVbK3yGxQoYMCBL3sLaauwyM5eqEw=&amp;_app_id=central_doc_viewer&amp;center_on_screen=true&amp;width=950&amp;height=800&amp;_dd2=%26f%3Dsld%26c%3Dtrue%26os%3D56298%26oe%3D56302" xr:uid="{6C26E79D-F855-469D-8547-34A09B7E6CE6}"/>
    <hyperlink ref="K27" r:id="rId218" display="fdsup://factset/Doc Viewer Single?float_window=true&amp;positioning_strategy=center_on_screen&amp;_doc_docfn=U2FsdGVkX1+Hfu+EYabUF4+LEIJi4hWxpTrmDOL0Eii4hjodSN1jcaYyGp31FOqoSFcWiMddhtMJhbHQ7WxVP5EZWv0sjgd9aia+I2pa29M=&amp;_app_id=central_doc_viewer&amp;center_on_screen=true&amp;width=950&amp;height=800&amp;_dd2=%26f%3Dsld%26c%3Dtrue%26os%3D66201%26oe%3D66206" xr:uid="{E4A38D46-385B-4B5F-AAD9-7B255C49D38E}"/>
    <hyperlink ref="L27" r:id="rId219" display="fdsup://factset/Doc Viewer Single?float_window=true&amp;positioning_strategy=center_on_screen&amp;_doc_docfn=U2FsdGVkX1/bBHdCmctx5Bjmy2Vndx/utvo3PAJimuz4yGqaCb2uxXFOFa/17o5G+zHlO/lgg917OpThA0yjVU9vX33TNZiKcwgaXcLUiTo=&amp;_app_id=central_doc_viewer&amp;center_on_screen=true&amp;width=950&amp;height=800&amp;_dd2=%26f%3Dsld%26c%3Dtrue%26os%3D51542%26oe%3D51544" xr:uid="{D6E682AF-A131-4B18-8196-579AE449C03D}"/>
    <hyperlink ref="M27" r:id="rId220" display="fdsup://factset/Doc Viewer Single?float_window=true&amp;positioning_strategy=center_on_screen&amp;_doc_docfn=U2FsdGVkX18qT/weP3fD6iQeFGX0n76shsD4hGCasP4SA84l23Z3Y3T3UmZNdBGMgDMzRbW46F7lRt45grwfgLeZjS0cgJb9UBYjFhu67F8=&amp;_app_id=central_doc_viewer&amp;center_on_screen=true&amp;width=950&amp;height=800&amp;_dd2=%26f%3Dsld%26c%3Dtrue%26os%3D49140%26oe%3D49142" xr:uid="{01846FFE-B419-4B8F-A9D9-352C6DD003D8}"/>
    <hyperlink ref="N27" r:id="rId221" display="fdsup://factset/Doc Viewer Single?float_window=true&amp;positioning_strategy=center_on_screen&amp;_doc_docfn=U2FsdGVkX19h2osOYgmB8xFOy+kdIfliaZgJMYFw5rOJU5YXAqxQSSWI+2AyAHaWoCU15Is9dZLcZBx2VdHQiuA3tsMcFWP2XGaAstV7qTE=&amp;_app_id=central_doc_viewer&amp;center_on_screen=true&amp;width=950&amp;height=800&amp;_dd2=%26f%3Dsld%26c%3Dtrue%26os%3D49151%26oe%3D49152" xr:uid="{9E5CCA29-8224-489A-A5C6-B5369A9F7ECD}"/>
    <hyperlink ref="O27" r:id="rId222" display="fdsup://factset/Doc Viewer Single?float_window=true&amp;positioning_strategy=center_on_screen&amp;_doc_docfn=U2FsdGVkX1/74CqqXniz4jFQsEobqNAXyeipGkNXDRFQbrDui+noLXmVan81rKmV252TMdCVnFPBYt/bkCSz1ROWctEgm3A3Ep4e4WT+uA0=&amp;_app_id=central_doc_viewer&amp;center_on_screen=true&amp;width=950&amp;height=800&amp;_dd2=%26f%3Dsld%26c%3Dtrue%26os%3D61588%26oe%3D61593" xr:uid="{9DD4C6A6-1690-4E95-A822-D0C22E8468F0}"/>
    <hyperlink ref="P27" r:id="rId223" display="fdsup://factset/Doc Viewer Single?float_window=true&amp;positioning_strategy=center_on_screen&amp;_doc_docfn=U2FsdGVkX18G+UHq/8gRjeIqA9zIuJ8tLbDvHlsufRJJxkEPFLUBVrwOhWfCHL2oiyiaBxJ2k/hjmEnpCcR+FMNJkfa0emx4ceJJjKUX/J0=&amp;_app_id=central_doc_viewer&amp;center_on_screen=true&amp;width=950&amp;height=800&amp;_dd2=%26f%3Dsld%26c%3Dtrue%26os%3D44927%26oe%3D44931" xr:uid="{01674A0E-F0B8-4E82-AEA3-51BAAFEB186D}"/>
    <hyperlink ref="Q27" r:id="rId224" display="fdsup://factset/Doc Viewer Single?float_window=true&amp;positioning_strategy=center_on_screen&amp;_doc_docfn=U2FsdGVkX1/YxT3p1NjHNd73YjVeu1wtghjU6g1MBuRq+KGP+0Mn8JZ3XOo8oMms46Ien+qMGYoKL2lo7b/+OuhKPxLwCinL6Dcvg0XXFMrP2YbkpKZnTBfC1ngNUHwoLhWutjBBmfMJMpvwpsiwlQ==&amp;_app_id=central_doc_viewer&amp;center_on_screen=true&amp;width=950&amp;height=800&amp;_dd2=%26f%3Dsld%26c%3Dtrue%26os%3D315848%26oe%3D315850" xr:uid="{C0F8D11C-B2E3-4450-AF89-A5C87E9611F1}"/>
    <hyperlink ref="R27" r:id="rId225" display="fdsup://factset/Doc Viewer Single?float_window=true&amp;positioning_strategy=center_on_screen&amp;_doc_docfn=U2FsdGVkX1+dWzwwGFMtvGtCDX4hGVwIX9DU2gci1eo3Z3QqNNqT2YrTxLo5TyKXJwtzKQk4d8GoCk/OfiwEcdHkU1mXGyBUJYJdo9ndlwo=&amp;_app_id=central_doc_viewer&amp;center_on_screen=true&amp;width=950&amp;height=800&amp;_dd2=%26f%3Dsld%26c%3Dtrue%26os%3D50141%26oe%3D50145" xr:uid="{021334C0-F51C-41D8-A398-A6F10568DBDB}"/>
    <hyperlink ref="S27" r:id="rId226" display="fdsup://factset/Doc Viewer Single?float_window=true&amp;positioning_strategy=center_on_screen&amp;_doc_docfn=U2FsdGVkX1+vTIqZGc4EQ/cDYgN6kunPQrI7eR9wzwXd5moEoNBPCtQlTpNaahWWMUPJnVBYH5lsJQPhPfeuCmRit27MEGvthvhvyFCsfec=&amp;_app_id=central_doc_viewer&amp;center_on_screen=true&amp;width=950&amp;height=800&amp;_dd2=%26f%3Dsld%26c%3Dtrue%26os%3D62367%26oe%3D62371" xr:uid="{71284D36-2065-462D-ACC8-8FFFAF2E07ED}"/>
    <hyperlink ref="T27" r:id="rId227" display="fdsup://factset/Doc Viewer Single?float_window=true&amp;positioning_strategy=center_on_screen&amp;_doc_docfn=U2FsdGVkX1+Rh70B5coFeqN8hL1QRCfUnPh7mnoJ4QqBuLVRZbB4teu/8BJp/HUVKMZOtDAtN6Tcch6DcSgPlHjf/DUv6+/X/+wwfbbTDfA=&amp;_app_id=central_doc_viewer&amp;center_on_screen=true&amp;width=950&amp;height=800&amp;_dd2=%26f%3Dsld%26c%3Dtrue%26os%3D44933%26oe%3D44935" xr:uid="{BA0DD1BC-49FF-4272-BD9F-805DC8823C11}"/>
    <hyperlink ref="U27" r:id="rId228" display="fdsup://factset/Doc Viewer Single?float_window=true&amp;positioning_strategy=center_on_screen&amp;_doc_docfn=U2FsdGVkX18jaUht2uCuNHtqeS+ro8pDypH3JaRQkvsMw16WhIYvHK0IQrgoHs34Pf+cKRjF0jz+lkyfcr2FGSyEuT1H/ExYjvNc7AO0Ob4=&amp;_app_id=central_doc_viewer&amp;center_on_screen=true&amp;width=950&amp;height=800&amp;_dd2=%26f%3Dsld%26c%3Dtrue%26os%3D50138%26oe%3D50141" xr:uid="{94BD1213-8441-46E2-A182-E5DE38AA795E}"/>
    <hyperlink ref="B28" r:id="rId229" display="fdsup://factset/Doc Viewer Single?float_window=true&amp;positioning_strategy=center_on_screen&amp;_doc_docfn=U2FsdGVkX1+gFfcF7zYqrhrFVj0KBrVk2L0r0IMcXuO5dn/Q8vOCkGoU5BOL0lRBDspyN2hIgTVSsF5kGSdNbdu+LTl4lizTHzUqrfPJ3rg=&amp;_app_id=central_doc_viewer&amp;center_on_screen=true&amp;width=950&amp;height=800&amp;_dd2=%26f%3Dsld%26c%3Dtrue%26os%3D31794%26oe%3D31799" xr:uid="{44A76479-CA30-4411-B6CE-8F41A1A91AF2}"/>
    <hyperlink ref="C28" r:id="rId230" display="fdsup://factset/Doc Viewer Single?float_window=true&amp;positioning_strategy=center_on_screen&amp;_doc_docfn=U2FsdGVkX1+D9x8ZX1Twhvh8uQhLHePsn1UBxpNeTAwT26TxIbDpMJs8UwcC4cxjGWubvsjG+ldZPdpQ9oqF6NmDJ6/awwzmGIhHVse2UTc=&amp;_app_id=central_doc_viewer&amp;center_on_screen=true&amp;width=950&amp;height=800&amp;_dd2=%26f%3Dsld%26c%3Dtrue%26os%3D773903%26oe%3D773908" xr:uid="{338938C9-5186-4801-9C0E-A39DEC1A02E4}"/>
    <hyperlink ref="D28" r:id="rId231" display="fdsup://factset/Doc Viewer Single?float_window=true&amp;positioning_strategy=center_on_screen&amp;_doc_docfn=U2FsdGVkX19oOhF2DDwJGuu2bjC/6HPyokRJzcrIRu/k5fGjbdPoXra6upeNJAniNewb8mtQgwPejbhNLDMn+UDjCeF7CNz7TZXPbffWZ/E=&amp;_app_id=central_doc_viewer&amp;center_on_screen=true&amp;width=950&amp;height=800&amp;_dd2=%26f%3Dsld%26c%3Dtrue%26os%3D26066%26oe%3D26069" xr:uid="{C559E4D3-46B1-49FB-AAB3-9E5A4948C77B}"/>
    <hyperlink ref="E28" r:id="rId232" display="fdsup://factset/Doc Viewer Single?float_window=true&amp;positioning_strategy=center_on_screen&amp;_doc_docfn=U2FsdGVkX19nNVJ+BL3dlXAn3QnSJRCo45pbQaijteenwLcxo1/65Kkx6v+2lzMW7GvZM7BKesRKQtO/LPAhMz2kuTd5aTNo8uEUBzMrYgY=&amp;_app_id=central_doc_viewer&amp;center_on_screen=true&amp;width=950&amp;height=800&amp;_dd2=%26f%3Dsld%26c%3Dtrue%26os%3D50291%26oe%3D50294" xr:uid="{3E2B4B0F-1125-4788-A4A3-CDCC8AC064B3}"/>
    <hyperlink ref="F28" r:id="rId233" display="fdsup://factset/Doc Viewer Single?float_window=true&amp;positioning_strategy=center_on_screen&amp;_doc_docfn=U2FsdGVkX1+nZA16g+jlskdphFz8P3no1wmOZEboaDj5JRnTugj0BuH2f/9l+Q59LLuaHkeOtHSXrghaPortVv9y34tIWvtenKaE8Nz7g9w=&amp;_app_id=central_doc_viewer&amp;center_on_screen=true&amp;width=950&amp;height=800&amp;_dd2=%26f%3Dsld%26c%3Dtrue%26os%3D50264%26oe%3D50269" xr:uid="{FCE5C7B5-6446-4DA8-8179-C50E917D85CA}"/>
    <hyperlink ref="G28" r:id="rId234" display="fdsup://factset/Doc Viewer Single?float_window=true&amp;positioning_strategy=center_on_screen&amp;_doc_docfn=U2FsdGVkX1/oNa1RUtJhDccu/wWbbIDaYq5KKDYeNGytiUjCXlECw3ujhMQd36YYBWbOwZlLcWj/Pq8jBKbtQIjxYdJxq9Jd9DLfWusL6dk=&amp;_app_id=central_doc_viewer&amp;center_on_screen=true&amp;width=950&amp;height=800&amp;_dd2=%26f%3Dsld%26c%3Dtrue%26os%3D56878%26oe%3D56883" xr:uid="{C5654031-EE83-4EF9-880B-AECDF3C69C0B}"/>
    <hyperlink ref="H28" r:id="rId235" display="fdsup://factset/Doc Viewer Single?float_window=true&amp;positioning_strategy=center_on_screen&amp;_doc_docfn=U2FsdGVkX18V6EWr368+LO/hcvUr1pLmxjpmF2HBHf5+WGypAGPRls1Z0zCBdKyyFo64ZasKEoIXKfO/jc2uQbfyyRd0/37GL3qx712/uAw=&amp;_app_id=central_doc_viewer&amp;center_on_screen=true&amp;width=950&amp;height=800&amp;_dd2=%26f%3Dsld%26c%3Dtrue%26os%3D44927%26oe%3D44930" xr:uid="{10E41219-00AA-4436-8600-BF669F2B008B}"/>
    <hyperlink ref="I28" r:id="rId236" display="fdsup://factset/Doc Viewer Single?float_window=true&amp;positioning_strategy=center_on_screen&amp;_doc_docfn=U2FsdGVkX1+Z7pZPsHh4kxaeo6ddBQHAj9jE8IskuuPIQWtbkxHfXvw1xT+FpfBToMUu857uypTsS2ln90Fg9Idnh2aYjRCGlG+bQf4WFTk=&amp;_app_id=central_doc_viewer&amp;center_on_screen=true&amp;width=950&amp;height=800&amp;_dd2=%26f%3Dsld%26c%3Dtrue%26os%3D57454%26oe%3D57459" xr:uid="{8E5EDDDA-D717-46EB-9E87-11E59ECE2517}"/>
    <hyperlink ref="J28" r:id="rId237" display="fdsup://factset/Doc Viewer Single?float_window=true&amp;positioning_strategy=center_on_screen&amp;_doc_docfn=U2FsdGVkX1+OYwjVWbBqoY629aBXs4uq4J9qnjfa25tFMR+NeqwK4UfTQfehcfFTaSlNrwWizUwhuD181P0CTcGXdp8UZ0JMoe7+rbU+1V4=&amp;_app_id=central_doc_viewer&amp;center_on_screen=true&amp;width=950&amp;height=800&amp;_dd2=%26f%3Dsld%26c%3Dtrue%26os%3D57461%26oe%3D57466" xr:uid="{C7054E5F-A171-4C20-AD15-13E53EAD585D}"/>
    <hyperlink ref="K28" r:id="rId238" display="fdsup://factset/Doc Viewer Single?float_window=true&amp;positioning_strategy=center_on_screen&amp;_doc_docfn=U2FsdGVkX197tibGM43aspxy8ZulRo/AgkTsEoJdTuzyYpZdhvAQDNS8AUoCvIhqOmphgbBofoP5PLMyUR/fC8rflxseLUM/2tQoYxa/dog=&amp;_app_id=central_doc_viewer&amp;center_on_screen=true&amp;width=950&amp;height=800&amp;_dd2=%26f%3Dsld%26c%3Dtrue%26os%3D66997%26oe%3D67002" xr:uid="{8F1AE87E-49E2-4045-9DD4-C1DD82B31BF0}"/>
    <hyperlink ref="L28" r:id="rId239" display="fdsup://factset/Doc Viewer Single?float_window=true&amp;positioning_strategy=center_on_screen&amp;_doc_docfn=U2FsdGVkX18dx5ZTS4sP7sExrFa4vrOs++SgHEas1G9KqzKMxRyYBqjCnYjpnl44E7EGFv2JEJH2NBvqPO6QNh6VX6ocKLkUhHtK/M+nhdg=&amp;_app_id=central_doc_viewer&amp;center_on_screen=true&amp;width=950&amp;height=800&amp;_dd2=%26f%3Dsld%26c%3Dtrue%26os%3D52132%26oe%3D52137" xr:uid="{14F0ABCE-3BCE-4163-9BEF-D28755A35E72}"/>
    <hyperlink ref="M28" r:id="rId240" display="fdsup://factset/Doc Viewer Single?float_window=true&amp;positioning_strategy=center_on_screen&amp;_doc_docfn=U2FsdGVkX19FExD7EQw5LtZl3rOPj1xfFlZvIetPyby0j1CZQC94bp/uh1d2loWSrZf3XmI85A8oMaldN66WaL66nUv6bvD5byWNqKC9HPY=&amp;_app_id=central_doc_viewer&amp;center_on_screen=true&amp;width=950&amp;height=800&amp;_dd2=%26f%3Dsld%26c%3Dtrue%26os%3D50303%26oe%3D50308" xr:uid="{407A7904-96F9-41B4-8AA7-0FA8F6165A84}"/>
    <hyperlink ref="N28" r:id="rId241" display="fdsup://factset/Doc Viewer Single?float_window=true&amp;positioning_strategy=center_on_screen&amp;_doc_docfn=U2FsdGVkX18UUzatt73pCRA18bXhaJzZjQXZLzvs04qSXhcBOyYTLe9jZAoeaoThwMM19Ei+hzaT88QlQsSXL3ez22QtpLlbfE1a9qLrsuo=&amp;_app_id=central_doc_viewer&amp;center_on_screen=true&amp;width=950&amp;height=800&amp;_dd2=%26f%3Dsld%26c%3Dtrue%26os%3D50268%26oe%3D50273" xr:uid="{ECAA0601-44FE-4F8B-BC85-822DD43C3127}"/>
    <hyperlink ref="O28" r:id="rId242" display="fdsup://factset/Doc Viewer Single?float_window=true&amp;positioning_strategy=center_on_screen&amp;_doc_docfn=U2FsdGVkX1/AtLrA0LD2rwAIBlkAS2QnPQYlBCTVk57E+QBpRgCgscIxqt0309bgLU7XMBK3Vq24ji52UyFpreVcCIeyhkKTJzT7GKZQHPc=&amp;_app_id=central_doc_viewer&amp;center_on_screen=true&amp;width=950&amp;height=800&amp;_dd2=%26f%3Dsld%26c%3Dtrue%26os%3D62372%26oe%3D62377" xr:uid="{BABEF102-F3AB-42F0-8D6C-7F1E1633715E}"/>
    <hyperlink ref="P28" r:id="rId243" display="fdsup://factset/Doc Viewer Single?float_window=true&amp;positioning_strategy=center_on_screen&amp;_doc_docfn=U2FsdGVkX1/mIBj9VuswLjOKPqywpz83ufkpdMf0ynYRttkks8FbVUG9zmYEpOts23sQi0H+kPQH/UFYycfrtukNf+7MfwuQ2epT0mfsYcg=&amp;_app_id=central_doc_viewer&amp;center_on_screen=true&amp;width=950&amp;height=800&amp;_dd2=%26f%3Dsld%26c%3Dtrue%26os%3D45505%26oe%3D45510" xr:uid="{5D1C10B4-5AF0-432E-94F3-7409C012442E}"/>
    <hyperlink ref="Q28" r:id="rId244" display="fdsup://factset/Doc Viewer Single?float_window=true&amp;positioning_strategy=center_on_screen&amp;_doc_docfn=U2FsdGVkX1+46+j02BChg7MWI0TnLN6ocJLSROeaaxp28ocddoKbQ2b6jKX/kgyzNAxOWzPE5FtEBEqOLKRl9q07djKSpKi0AjcvVcL3L8lHgbyAjdhnQrZE290beA/td+pinJYyYylkGGsKonVIjw==&amp;_app_id=central_doc_viewer&amp;center_on_screen=true&amp;width=950&amp;height=800&amp;_dd2=%26f%3Dsld%26c%3Dtrue%26os%3D322658%26oe%3D322663" xr:uid="{557CC2FD-5FE6-4D5B-B8E6-3C9AB5C87052}"/>
    <hyperlink ref="R28" r:id="rId245" display="fdsup://factset/Doc Viewer Single?float_window=true&amp;positioning_strategy=center_on_screen&amp;_doc_docfn=U2FsdGVkX1/Riug/Y/+WkwcaC9L/iCgHlsqKxA7+b0QH0I/4U8OZc66KeyOYiC5x0/ar2ArkWH9Qs/Nd/4ViN/eooN48C5sfrmi6kZQA1s4=&amp;_app_id=central_doc_viewer&amp;center_on_screen=true&amp;width=950&amp;height=800&amp;_dd2=%26f%3Dsld%26c%3Dtrue%26os%3D51254%26oe%3D51259" xr:uid="{E0706A54-6895-43F9-BABE-6E02C7FA54D5}"/>
    <hyperlink ref="S28" r:id="rId246" display="fdsup://factset/Doc Viewer Single?float_window=true&amp;positioning_strategy=center_on_screen&amp;_doc_docfn=U2FsdGVkX1/fjVndmgp1pFZus7iaVvT4UED0Q2TK6KcbqRL39gFQUbE6Ol5DDJ8+2WQFDMtv1EhXFpuvzePwZ7U9xinmQmJi24bF0y6vEJQ=&amp;_app_id=central_doc_viewer&amp;center_on_screen=true&amp;width=950&amp;height=800&amp;_dd2=%26f%3Dsld%26c%3Dtrue%26os%3D63152%26oe%3D63157" xr:uid="{AA58F123-F39E-4ACD-A30B-DA2371D8AD0A}"/>
    <hyperlink ref="T28" r:id="rId247" display="fdsup://factset/Doc Viewer Single?float_window=true&amp;positioning_strategy=center_on_screen&amp;_doc_docfn=U2FsdGVkX1/sYbz59/9dAwI3KnOImx7IpXpYPVBhX0TXRwbmp1kL/vnGfxGeDVWSb3wovkP+MEslVmPUB5anC3gOvYpEfoCBxyiDe88breg=&amp;_app_id=central_doc_viewer&amp;center_on_screen=true&amp;width=950&amp;height=800&amp;_dd2=%26f%3Dsld%26c%3Dtrue%26os%3D45511%26oe%3D45516" xr:uid="{E2BFAA82-905D-4999-B9FC-F11201EF8E51}"/>
    <hyperlink ref="U28" r:id="rId248" display="fdsup://factset/Doc Viewer Single?float_window=true&amp;positioning_strategy=center_on_screen&amp;_doc_docfn=U2FsdGVkX19PJPui/MwXS/CUqdCnznD0ajKAQKWg0NlAyMbhwzJn9Y+F1qV7GLTdCXXc5JylwgCACeAdLV0xviOeRUqE1vO2o4HqIfi/4Hc=&amp;_app_id=central_doc_viewer&amp;center_on_screen=true&amp;width=950&amp;height=800&amp;_dd2=%26f%3Dsld%26c%3Dtrue%26os%3D51254%26oe%3D51259" xr:uid="{129F84F8-901D-4FF8-8CDD-F32048C8ACC7}"/>
    <hyperlink ref="B29" r:id="rId249" display="fdsup://factset/Doc Viewer Single?float_window=true&amp;positioning_strategy=center_on_screen&amp;_doc_docfn=U2FsdGVkX1/msKI+TmVi4NqjyiLcCCeodzLEOu7SwPymYb9gETRLWi+nO2hIRomA0rV1o2oCfJCSG46fHG0sW0IwW/j8Aoy3HVaftxdEdJ8=&amp;_app_id=central_doc_viewer&amp;center_on_screen=true&amp;width=950&amp;height=800&amp;_dd2=%26f%3Dsld%26c%3Dtrue%26os%3D33093%26oe%3D33096" xr:uid="{3E27DE63-CFC3-4911-AD6F-17E410B1D4B0}"/>
    <hyperlink ref="C29" r:id="rId250" display="fdsup://factset/Doc Viewer Single?float_window=true&amp;positioning_strategy=center_on_screen&amp;_doc_docfn=U2FsdGVkX19RMKHakWmQq8O7goxc2EjUm6IOKLBrodG8MmKV6OD06+mQansd+90zhflQVm1DN69bxPVzgToE0Z7L6QbvXagDisgAF/Ep1Jw=&amp;_app_id=central_doc_viewer&amp;center_on_screen=true&amp;width=950&amp;height=800&amp;_dd2=%26f%3Dsld%26c%3Dtrue%26os%3D776011%26oe%3D776015" xr:uid="{214D83D1-E308-4BCC-B205-06CAEFF2E3B7}"/>
    <hyperlink ref="D29" r:id="rId251" display="fdsup://factset/Doc Viewer Single?float_window=true&amp;positioning_strategy=center_on_screen&amp;_doc_docfn=U2FsdGVkX19W07/X8eNa++x6lVVm+5f74mgGvHcUNAxdpmC7dE8F4H48MW8l3SajIg5IVqAiZUasOd/USQXhCGc3kqtZ4TNFgOKmaiQV6eo=&amp;_app_id=central_doc_viewer&amp;center_on_screen=true&amp;width=950&amp;height=800&amp;_dd2=%26f%3Dsld%26c%3Dtrue%26os%3D26662%26oe%3D26665" xr:uid="{432C6E61-AA3F-4D2D-B889-3A50B79B8FDF}"/>
    <hyperlink ref="E29" r:id="rId252" display="fdsup://factset/Doc Viewer Single?float_window=true&amp;positioning_strategy=center_on_screen&amp;_doc_docfn=U2FsdGVkX196o4X9Eawi0AjQMogHCHGa4vDDb4uZI2hZm/D72hzo9hE1cXGjSrVlO0nslVRY3s0qJXiZbvNllS0V7001OVynvZezLl7YOlE=&amp;_app_id=central_doc_viewer&amp;center_on_screen=true&amp;width=950&amp;height=800&amp;_dd2=%26f%3Dsld%26c%3Dtrue%26os%3D51272%26oe%3D51274" xr:uid="{B33DC4CF-95EE-44E1-AA1E-78705DC4AB0D}"/>
    <hyperlink ref="F29" r:id="rId253" display="fdsup://factset/Doc Viewer Single?float_window=true&amp;positioning_strategy=center_on_screen&amp;_doc_docfn=U2FsdGVkX1/deGNmcgHpjkDK1xi2wbh14x24u9h5re/NN4vbqBLW20+Smp5xS6T9+pw6Qv50D07BZ6c8GL//cTrGrTMc6Nmo3ocTNtKpZFA=&amp;_app_id=central_doc_viewer&amp;center_on_screen=true&amp;width=950&amp;height=800&amp;_dd2=%26f%3Dsld%26c%3Dtrue%26os%3D51262%26oe%3D51265" xr:uid="{847AC1C3-DD22-4595-A1EF-B138FF0D237F}"/>
    <hyperlink ref="G29" r:id="rId254" display="fdsup://factset/Doc Viewer Single?float_window=true&amp;positioning_strategy=center_on_screen&amp;_doc_docfn=U2FsdGVkX18F/o3W9oamNtNePGp0fl/pusgp3DGT65zT98s2jeOKcUlk3rRfg02cWpuJMGAlDrHHAaEszx4mZ8nbScU5kkY9DcGG0kVg+30=&amp;_app_id=central_doc_viewer&amp;center_on_screen=true&amp;width=950&amp;height=800&amp;_dd2=%26f%3Dsld%26c%3Dtrue%26os%3D57764%26oe%3D57767" xr:uid="{9A08ED82-5318-4901-9797-1A8608DC6B33}"/>
    <hyperlink ref="H29" r:id="rId255" display="fdsup://factset/Doc Viewer Single?float_window=true&amp;positioning_strategy=center_on_screen&amp;_doc_docfn=U2FsdGVkX19GA48Hqt1GEwD5UVeXVbi4Hq58ysNB/F+otMIazl6fJ0d/bsWWUVn1RJpWRyt29KEU4pPDD9R8R9SBHFfFz7+/uprNlNLDlnk=&amp;_app_id=central_doc_viewer&amp;center_on_screen=true&amp;width=950&amp;height=800&amp;_dd2=%26f%3Dsld%26c%3Dtrue%26os%3D45521%26oe%3D45523" xr:uid="{1A736DE2-A4BD-49C7-93DC-BF2FD6C501E2}"/>
    <hyperlink ref="I29" r:id="rId256" display="fdsup://factset/Doc Viewer Single?float_window=true&amp;positioning_strategy=center_on_screen&amp;_doc_docfn=U2FsdGVkX19oLh8EaRHsErtgfvPPC75F6ZmYdcuxGyStQfbACqh7ZCWRmCwwpGrzd3P5/0keHrCdRaDGv9oCmcIzfCUY6+FKMuisEC40VUU=&amp;_app_id=central_doc_viewer&amp;center_on_screen=true&amp;width=950&amp;height=800&amp;_dd2=%26f%3Dsld%26c%3Dtrue%26os%3D58446%26oe%3D58448" xr:uid="{5D273073-976A-4140-A575-79C3A0035B42}"/>
    <hyperlink ref="J29" r:id="rId257" display="fdsup://factset/Doc Viewer Single?float_window=true&amp;positioning_strategy=center_on_screen&amp;_doc_docfn=U2FsdGVkX1+x/L7tDbeNt/w4vR7rLypaLm4vMDN37fk9eZx0WIr0owfBF6jb83YXHvNDL0OuHlqojXc6FfXH7tj8QNelPIaMXBif29I0Jms=&amp;_app_id=central_doc_viewer&amp;center_on_screen=true&amp;width=950&amp;height=800&amp;_dd2=%26f%3Dsld%26c%3Dtrue%26os%3D58444%26oe%3D58446" xr:uid="{0833917A-738B-4563-A0A9-4F1D87C8A809}"/>
    <hyperlink ref="K29" r:id="rId258" display="fdsup://factset/Doc Viewer Single?float_window=true&amp;positioning_strategy=center_on_screen&amp;_doc_docfn=U2FsdGVkX1+lCIdBYptgu5OhAZrYp45J8dNEP1dVihl1jjINsza30VSGYnZJGhABRJEakmqTJ8hHAli8qDWz+kzONtvYdn5RsJpCfVd8EWw=&amp;_app_id=central_doc_viewer&amp;center_on_screen=true&amp;width=950&amp;height=800&amp;_dd2=%26f%3Dsld%26c%3Dtrue%26os%3D67882%26oe%3D67884" xr:uid="{B744D8C4-126D-4839-A1D8-94B4FB4D971B}"/>
    <hyperlink ref="L29" r:id="rId259" display="fdsup://factset/Doc Viewer Single?float_window=true&amp;positioning_strategy=center_on_screen&amp;_doc_docfn=U2FsdGVkX19obpWvan/B02VFxzKF5LPNOc7LsSTLgz8w+H2S/sPWxt6nUvfiX54l8VszqwuMYtm2tKfMQInQbaBLjAZqLSITlCF38i6L0QY=&amp;_app_id=central_doc_viewer&amp;center_on_screen=true&amp;width=950&amp;height=800&amp;_dd2=%26f%3Dsld%26c%3Dtrue%26os%3D52719%26oe%3D52722" xr:uid="{EB3F4823-2E59-4AB4-8D63-C260DD4B5D31}"/>
    <hyperlink ref="M29" r:id="rId260" display="fdsup://factset/Doc Viewer Single?float_window=true&amp;positioning_strategy=center_on_screen&amp;_doc_docfn=U2FsdGVkX1/9tadx4IIYhGOBLofkYZI++75AwwTLxX9yzOoSi+rZ+sEVsdVlzQk4czls2KmCgvaomPgIKMJ3vQa2X9Ux0oEUZlBHJfw/BfA=&amp;_app_id=central_doc_viewer&amp;center_on_screen=true&amp;width=950&amp;height=800&amp;_dd2=%26f%3Dsld%26c%3Dtrue%26os%3D51299%26oe%3D51302" xr:uid="{DD99F57E-B9AA-44A5-BF13-4B8E29FC4F26}"/>
    <hyperlink ref="N29" r:id="rId261" display="fdsup://factset/Doc Viewer Single?float_window=true&amp;positioning_strategy=center_on_screen&amp;_doc_docfn=U2FsdGVkX1+vFpCxunotYPYDRu6tdqW6JV/TBI7iVIOJMKX8CkE/xVchWSJtDCR01kgNhKHtvKFWth1TSJ61TJQRCGJM0hxhsuqsLyM9gvU=&amp;_app_id=central_doc_viewer&amp;center_on_screen=true&amp;width=950&amp;height=800&amp;_dd2=%26f%3Dsld%26c%3Dtrue%26os%3D51238%26oe%3D51241" xr:uid="{E4D34C83-9D7C-4D54-B421-AB95E7F3CECE}"/>
    <hyperlink ref="O29" r:id="rId262" display="fdsup://factset/Doc Viewer Single?float_window=true&amp;positioning_strategy=center_on_screen&amp;_doc_docfn=U2FsdGVkX19FiH5vTuROMLGV93PIJK7NB5cJ73BmhHpHqEMnfRQm6IGs2gpabsEfw4X4jIkl0ata+x9/pUuXncR2hqbwF4NYX7Pc7+6fngo=&amp;_app_id=central_doc_viewer&amp;center_on_screen=true&amp;width=950&amp;height=800&amp;_dd2=%26f%3Dsld%26c%3Dtrue%26os%3D63216%26oe%3D63219" xr:uid="{894B738A-C346-4539-81E8-5AB9487B0A67}"/>
    <hyperlink ref="P29" r:id="rId263" display="fdsup://factset/Doc Viewer Single?float_window=true&amp;positioning_strategy=center_on_screen&amp;_doc_docfn=U2FsdGVkX19Fyw98csaJ8XV4wqA7US8cYoxnNsy/AdTv2jsSLLlqEqRc+zIOxdaoE9T92CbP8WBcd8syhMJLGyNnhAoNDoV8MYjAJ1TrEjI=&amp;_app_id=central_doc_viewer&amp;center_on_screen=true&amp;width=950&amp;height=800&amp;_dd2=%26f%3Dsld%26c%3Dtrue%26os%3D46079%26oe%3D46082" xr:uid="{B11528BD-CF0F-4AB6-80A1-9A613D93B5EB}"/>
    <hyperlink ref="Q29" r:id="rId264" display="fdsup://factset/Doc Viewer Single?float_window=true&amp;positioning_strategy=center_on_screen&amp;_doc_docfn=U2FsdGVkX18ttmGnwMixhsJKwxkfjVLLV6N3nQLVueMtnAgBH3Hk/7ips9VdbcSNAz9NAEUaQaoOzO1aebZoKs66O9+Vjt5R2KvFsc57hMhgfxOZjWgvxpnOkbGPMilJo/pBO5t7YOqLlszLU0mEVQ==&amp;_app_id=central_doc_viewer&amp;center_on_screen=true&amp;width=950&amp;height=800&amp;_dd2=%26f%3Dsld%26c%3Dtrue%26os%3D329172%26oe%3D329173" xr:uid="{EDC1B1E3-6051-480E-B629-E548E6F9C952}"/>
    <hyperlink ref="R29" r:id="rId265" display="fdsup://factset/Doc Viewer Single?float_window=true&amp;positioning_strategy=center_on_screen&amp;_doc_docfn=U2FsdGVkX1/t/ZrMmQMvBjx1x11BFLuXRrlaKtpQQTRLAns1E6AtHISalWWJ6+xA4V1a6z9aE32uIpM3mvcIciJqOHl0PfgrUPz0694OavE=&amp;_app_id=central_doc_viewer&amp;center_on_screen=true&amp;width=950&amp;height=800&amp;_dd2=%26f%3Dsld%26c%3Dtrue%26os%3D52235%26oe%3D52239" xr:uid="{B4EB1C7D-A268-4E9C-815D-9DCFB3C6CB99}"/>
    <hyperlink ref="S29" r:id="rId266" display="fdsup://factset/Doc Viewer Single?float_window=true&amp;positioning_strategy=center_on_screen&amp;_doc_docfn=U2FsdGVkX1/OV2TaPUeK8U4UZArNUb7H40okcwry9x07/HW6r4FLgeGpUCQDPBtq4PDucd1G8/xatv+AdwQVHqTiI9Au4pTu5GfOp29JE1g=&amp;_app_id=central_doc_viewer&amp;center_on_screen=true&amp;width=950&amp;height=800&amp;_dd2=%26f%3Dsld%26c%3Dtrue%26os%3D64006%26oe%3D64011" xr:uid="{FC02AFD0-1450-46F4-82DE-3B28A63FDB29}"/>
    <hyperlink ref="T29" r:id="rId267" display="fdsup://factset/Doc Viewer Single?float_window=true&amp;positioning_strategy=center_on_screen&amp;_doc_docfn=U2FsdGVkX19Qx0Gqt2IDz089KMH/SeGZ+dPzwbVVbztjHN04bduxlLnbGWlTAg1520RBzIKIBz+T6e0XO2b5dGvKZkgdR7qWRub/EMscxFg=&amp;_app_id=central_doc_viewer&amp;center_on_screen=true&amp;width=950&amp;height=800&amp;_dd2=%26f%3Dsld%26c%3Dtrue%26os%3D46085%26oe%3D46088" xr:uid="{855B27F8-B79A-4311-8F84-E849C858571A}"/>
    <hyperlink ref="U29" r:id="rId268" display="fdsup://factset/Doc Viewer Single?float_window=true&amp;positioning_strategy=center_on_screen&amp;_doc_docfn=U2FsdGVkX1/rD8EIi8NsTvmLr8gFBv7ZH+H/JkUsdD1CykXXdMm9JykGyaX3fz58rrVlAAMBV6nKxtvJYIAk5kudZOo5fTpIxXfHcVlk+7M=&amp;_app_id=central_doc_viewer&amp;center_on_screen=true&amp;width=950&amp;height=800&amp;_dd2=%26f%3Dsld%26c%3Dtrue%26os%3D52238%26oe%3D52241" xr:uid="{193ECE86-C759-4468-8612-2FD4EDDF6B69}"/>
    <hyperlink ref="B32" r:id="rId269" display="fdsup://factset/Doc Viewer Single?float_window=true&amp;positioning_strategy=center_on_screen&amp;_doc_docfn=U2FsdGVkX19NH8x1yRnv2aBdzB3hSFJ2f8xzM+NMHNz19Zen/JKFHVgOV5EGSLulaRZV61V/SIV3YVricwqf/rdBn7bQC1fnl6+9NQsM/Dg=&amp;_app_id=central_doc_viewer&amp;center_on_screen=true&amp;width=950&amp;height=800&amp;_dd2=%26f%3Dsld%26c%3Dtrue%26os%3D34268%26oe%3D34273" xr:uid="{22420F6C-32B7-4AC7-A8C9-880980B7342E}"/>
    <hyperlink ref="C32" r:id="rId270" display="fdsup://factset/Doc Viewer Single?float_window=true&amp;positioning_strategy=center_on_screen&amp;_doc_docfn=U2FsdGVkX19wM0q35gqj/HOU3MmRM9B3CV04d4RrTrU6nJD24UYTaBAlGJ/GK/1y7wEPppYoZJJoN/dqVMPQSKnsbInpwGFZGzSSN7RfsQU=&amp;_app_id=central_doc_viewer&amp;center_on_screen=true&amp;width=950&amp;height=800&amp;_dd2=%26f%3Dsld%26c%3Dtrue%26os%3D778475%26oe%3D778480" xr:uid="{8FADCA84-5404-4154-AC0B-BDCCDE5720E3}"/>
    <hyperlink ref="D32" r:id="rId271" display="fdsup://factset/Doc Viewer Single?float_window=true&amp;positioning_strategy=center_on_screen&amp;_doc_docfn=U2FsdGVkX19bFmRZexek8or/Mw2NMAkTwyRptky9q8CtKyHyWM42gYKEYPQFYyzWVgYd3Tr+MFHAgQHVBuabqsMqjhFcJG1iKdf9RQXHDBo=&amp;_app_id=central_doc_viewer&amp;center_on_screen=true&amp;width=950&amp;height=800&amp;_dd2=%26f%3Dsld%26c%3Dtrue%26os%3D27146%26oe%3D27149" xr:uid="{AB8623CD-D452-42C6-B94A-E0D5BB5EC8D4}"/>
    <hyperlink ref="E32" r:id="rId272" display="fdsup://factset/Doc Viewer Single?float_window=true&amp;positioning_strategy=center_on_screen&amp;_doc_docfn=U2FsdGVkX19K8VTmlLLAqY9j7omydt+7V8gRa7XxfvVUSVwjwJUr85VUL++dTnSy0cqb3zkwDv1m+71KjtXG6R1xnCwXt5HFaceS9UL0KDM=&amp;_app_id=central_doc_viewer&amp;center_on_screen=true&amp;width=950&amp;height=800&amp;_dd2=%26f%3Dsld%26c%3Dtrue%26os%3D52142%26oe%3D52145" xr:uid="{8EA08314-C835-40B8-A663-2FCD20DC56F7}"/>
    <hyperlink ref="F32" r:id="rId273" display="fdsup://factset/Doc Viewer Single?float_window=true&amp;positioning_strategy=center_on_screen&amp;_doc_docfn=U2FsdGVkX18zXhpmMm0gdUdxhaHgGLZCawoVwRSHZCnLE9c9MWRdC71pZ42l7DOPhsvFLdFdsPmlqTCdsIlBda+QvyLHvfyMisRYMliG3qU=&amp;_app_id=central_doc_viewer&amp;center_on_screen=true&amp;width=950&amp;height=800&amp;_dd2=%26f%3Dsld%26c%3Dtrue%26os%3D52132%26oe%3D52137" xr:uid="{019C60A3-C963-471F-BD8F-72A95610316C}"/>
    <hyperlink ref="G32" r:id="rId274" display="fdsup://factset/Doc Viewer Single?float_window=true&amp;positioning_strategy=center_on_screen&amp;_doc_docfn=U2FsdGVkX18F1IE0LO8RUbuQB7NYyRwfM51ZrPGWQlgmV72XxOH4f96knl0a/z3N/mJDcpDx7cr4UC103jvMgzRhC1J1ZhVGTJyLL4zanRo=&amp;_app_id=central_doc_viewer&amp;center_on_screen=true&amp;width=950&amp;height=800&amp;_dd2=%26f%3Dsld%26c%3Dtrue%26os%3D58452%26oe%3D58457" xr:uid="{F130F86E-4B1C-4468-9239-BC9AD9BA9E09}"/>
    <hyperlink ref="H32" r:id="rId275" display="fdsup://factset/Doc Viewer Single?float_window=true&amp;positioning_strategy=center_on_screen&amp;_doc_docfn=U2FsdGVkX1+rFsEhYdZaK+S9cjGoi6mqCAXmPgGATaZnJCdynQMka0XLXay9FWLLXExiOn/LN3zh7+7F46LgERodalnoyYNADrWp9JNyNz4=&amp;_app_id=central_doc_viewer&amp;center_on_screen=true&amp;width=950&amp;height=800&amp;_dd2=%26f%3Dsld%26c%3Dtrue%26os%3D46004%26oe%3D46007" xr:uid="{8D593BB1-141C-4C57-B495-A5B688A085BB}"/>
    <hyperlink ref="I32" r:id="rId276" display="fdsup://factset/Doc Viewer Single?float_window=true&amp;positioning_strategy=center_on_screen&amp;_doc_docfn=U2FsdGVkX19xsY8on7whVnFTVQSqN57y2vRefc10tSOlNJ6x+wPXQJU/BtPKpkvfHoBRyIr60/LU/6Bd9zLFN3WDlSJFlbA+XQ4KXk94rGs=&amp;_app_id=central_doc_viewer&amp;center_on_screen=true&amp;width=950&amp;height=800&amp;_dd2=%26f%3Dsld%26c%3Dtrue%26os%3D59312%26oe%3D59319" xr:uid="{17BD1E40-DECD-445F-BA38-36EAB28C2B93}"/>
    <hyperlink ref="J32" r:id="rId277" display="fdsup://factset/Doc Viewer Single?float_window=true&amp;positioning_strategy=center_on_screen&amp;_doc_docfn=U2FsdGVkX1+9dehoGzA+uxpyrxJr5EfECu0rPEfWoiIZzZxHR9ZRaOajHoO3POKKJJ2ROsweUZiLXOFmksnLPRSz9+1oueEHubZiovQRKJQ=&amp;_app_id=central_doc_viewer&amp;center_on_screen=true&amp;width=950&amp;height=800&amp;_dd2=%26f%3Dsld%26c%3Dtrue%26os%3D59315%26oe%3D59322" xr:uid="{41EA44ED-707E-4A4E-9F80-714AE5B67A41}"/>
    <hyperlink ref="K32" r:id="rId278" display="fdsup://factset/Doc Viewer Single?float_window=true&amp;positioning_strategy=center_on_screen&amp;_doc_docfn=U2FsdGVkX18uqKDCmeuBQVy5viCMwWQSOnK1BwIlFPvX0yTZA83+tej1U8IWqNNPx6WiNEWro05FN6tjy8GpmtSdXUJKniwXSPaTAvlRH1E=&amp;_app_id=central_doc_viewer&amp;center_on_screen=true&amp;width=950&amp;height=800&amp;_dd2=%26f%3Dsld%26c%3Dtrue%26os%3D68569%26oe%3D68576" xr:uid="{C4906D57-0CA8-4D7D-9FB2-5204A7C5DDAE}"/>
    <hyperlink ref="L32" r:id="rId279" display="fdsup://factset/Doc Viewer Single?float_window=true&amp;positioning_strategy=center_on_screen&amp;_doc_docfn=U2FsdGVkX18HIJMWThy4cBcuAstTDbjE+zkwCLR0SXyNix45T/2bRhLfetqmvtoAexKmJNGpPvLMtlS58IFtx01OXkn43rLFlJLQNmlPjWg=&amp;_app_id=central_doc_viewer&amp;center_on_screen=true&amp;width=950&amp;height=800&amp;_dd2=%26f%3Dsld%26c%3Dtrue%26os%3D53204%26oe%3D53211" xr:uid="{B38F36A4-9C79-4C99-BD93-4DE5DCB03252}"/>
    <hyperlink ref="M32" r:id="rId280" display="fdsup://factset/Doc Viewer Single?float_window=true&amp;positioning_strategy=center_on_screen&amp;_doc_docfn=U2FsdGVkX1/jT9exTo5qMFYTvndK85RDDB+aHNcz2A2YYaG1pASaY3TwjaxrAIeQKJPsxSaIQfMbcP0t3GQTO3objbJ9+GEnVwL1mm7ZVkI=&amp;_app_id=central_doc_viewer&amp;center_on_screen=true&amp;width=950&amp;height=800&amp;_dd2=%26f%3Dsld%26c%3Dtrue%26os%3D52169%26oe%3D52176" xr:uid="{B1D04B82-CEFC-45F0-9834-B7FB6B31E594}"/>
    <hyperlink ref="N32" r:id="rId281" display="fdsup://factset/Doc Viewer Single?float_window=true&amp;positioning_strategy=center_on_screen&amp;_doc_docfn=U2FsdGVkX1+iZCXFPkjONGvR8LsMV8uje/A2eTY1K10NgqJTSYKKkmOJVQE4afeLegqsyFWdWV+q1Nfa58McOwgMueS54TdLWeSNzqc5yic=&amp;_app_id=central_doc_viewer&amp;center_on_screen=true&amp;width=950&amp;height=800&amp;_dd2=%26f%3Dsld%26c%3Dtrue%26os%3D52111%26oe%3D52118" xr:uid="{1E048AF4-8A4E-4E19-8FE5-B2EC7A24B138}"/>
    <hyperlink ref="O32" r:id="rId282" display="fdsup://factset/Doc Viewer Single?float_window=true&amp;positioning_strategy=center_on_screen&amp;_doc_docfn=U2FsdGVkX19Z0TckMT06O5dW93TxRhvbZPyANBsoazFaZUDlPcGf/7AkRNMEk7qyB/R3o8YHug7pLiUKrOCeNKSw6F2IqYytIQMOS7qtilQ=&amp;_app_id=central_doc_viewer&amp;center_on_screen=true&amp;width=950&amp;height=800&amp;_dd2=%26f%3Dsld%26c%3Dtrue%26os%3D63900%26oe%3D63907" xr:uid="{15D0B236-526C-48EA-8076-996706167486}"/>
    <hyperlink ref="P32" r:id="rId283" display="fdsup://factset/Doc Viewer Single?float_window=true&amp;positioning_strategy=center_on_screen&amp;_doc_docfn=U2FsdGVkX1/RjzJgHiEqy3irdnnh9alFruGCN7v/lLCJaPcCcradO3goYamU2Ag9pSVW5HA6/EW8Q2mJxaSeR2bW3Y2wOep4JmP1+uxxQ90=&amp;_app_id=central_doc_viewer&amp;center_on_screen=true&amp;width=950&amp;height=800&amp;_dd2=%26f%3Dsld%26c%3Dtrue%26os%3D46566%26oe%3D46573" xr:uid="{123E503F-191B-4FA2-8791-05C182F73921}"/>
    <hyperlink ref="Q32" r:id="rId284" display="fdsup://factset/Doc Viewer Single?float_window=true&amp;positioning_strategy=center_on_screen&amp;_doc_docfn=U2FsdGVkX19kecCcw9T7pg57tuG7NpmwRhrmmWyEPS5le4oofz61cnHqUywY+bzdzpv36wU35AjIT/Oujt8NBRCE8omM4E6i1jfuLArQX7oVCzMRbjbmXBlnGy8Qppj9xlBMmaDohYoAqPUvPiWYDw==&amp;_app_id=central_doc_viewer&amp;center_on_screen=true&amp;width=950&amp;height=800&amp;_dd2=%26f%3Dsld%26c%3Dtrue%26os%3D336376%26oe%3D336381" xr:uid="{B259499B-8470-4C16-879C-AF992B25C17B}"/>
    <hyperlink ref="R32" r:id="rId285" display="fdsup://factset/Doc Viewer Single?float_window=true&amp;positioning_strategy=center_on_screen&amp;_doc_docfn=U2FsdGVkX1+aGlTTGCh58eqNx7KpiP7MTIl5umeMkml496QytqcQaMWksCy8m02rQt1kMQKgsM2GkV/Lb8t+Lz91eDelenHjB20/abeuqpM=&amp;_app_id=central_doc_viewer&amp;center_on_screen=true&amp;width=950&amp;height=800&amp;_dd2=%26f%3Dsld%26c%3Dtrue%26os%3D53108%26oe%3D53113" xr:uid="{8EE1602E-EC32-4C4D-A78F-42147F7E0FB1}"/>
    <hyperlink ref="S32" r:id="rId286" display="fdsup://factset/Doc Viewer Single?float_window=true&amp;positioning_strategy=center_on_screen&amp;_doc_docfn=U2FsdGVkX1//6XjT9lc7lHlPOfQ6mDLedp8w1CLR5PdPShLZsOODddq0BAwsbWNXbnng8VaGDcxCO/eUrWDWpwHRfIw/x1A7yEuYUdDxrjQ=&amp;_app_id=central_doc_viewer&amp;center_on_screen=true&amp;width=950&amp;height=800&amp;_dd2=%26f%3Dsld%26c%3Dtrue%26os%3D64692%26oe%3D64699" xr:uid="{5ED647CA-EB10-4E58-A427-4ABAD112265A}"/>
    <hyperlink ref="T32" r:id="rId287" display="fdsup://factset/Doc Viewer Single?float_window=true&amp;positioning_strategy=center_on_screen&amp;_doc_docfn=U2FsdGVkX19q/ZP57VGLKe3onrFNCSXv1Pi8e54O0zMLs1ipKlhi/MQK7yDkH2qGqJhRIAMcu9om7Po4gL9jAW7wPFchv3iL/HjhYQRICng=&amp;_app_id=central_doc_viewer&amp;center_on_screen=true&amp;width=950&amp;height=800&amp;_dd2=%26f%3Dsld%26c%3Dtrue%26os%3D46572%26oe%3D46577" xr:uid="{709FA2A1-C460-4C22-A9E5-24EFB60F2E3D}"/>
    <hyperlink ref="U32" r:id="rId288" display="fdsup://factset/Doc Viewer Single?float_window=true&amp;positioning_strategy=center_on_screen&amp;_doc_docfn=U2FsdGVkX18IQvjS2u8k6FeZ1TgHiEDRIr4MWQARkIU6rOhASZ2Ul9js2ec9SvWsJVapS5s6eSiAbfcGQq7rRMwwEesGU5Z/YTNgRtpKcDE=&amp;_app_id=central_doc_viewer&amp;center_on_screen=true&amp;width=950&amp;height=800&amp;_dd2=%26f%3Dsld%26c%3Dtrue%26os%3D53106%26oe%3D53113" xr:uid="{6A57F751-92C0-4301-93E1-22503353E21B}"/>
    <hyperlink ref="B34" r:id="rId289" display="fdsup://factset/Doc Viewer Single?float_window=true&amp;positioning_strategy=center_on_screen&amp;_doc_docfn=U2FsdGVkX1++ZYpJ68jrn4Pw5M/vIDbmL//jNDCad6f2cHwXS2JTopWnP2xKhl7kkLSiYStTMfymv0anu/akfDsOgN3VowrLICH09p1/8e8=&amp;_app_id=central_doc_viewer&amp;center_on_screen=true&amp;width=950&amp;height=800&amp;_dd2=%26f%3Dsld%26c%3Dtrue%26os%3D36192%26oe%3D36196" xr:uid="{42A5D9B9-6C8A-48B6-8CFB-BF601E36A818}"/>
    <hyperlink ref="C34" r:id="rId290" display="fdsup://factset/Doc Viewer Single?float_window=true&amp;positioning_strategy=center_on_screen&amp;_doc_docfn=U2FsdGVkX188syrjzvrD4JttU+FjlMEyVIKceL/vF7+ef5URU/G9RYisHNGFK5nmWAD9K2glDaBe/WoYcny58XpM3tVTSEADwbmv2f3bpIE=&amp;_app_id=central_doc_viewer&amp;center_on_screen=true&amp;width=950&amp;height=800&amp;_dd2=%26f%3Dsld%26c%3Dtrue%26os%3D784594%26oe%3D784598" xr:uid="{AAE10062-5ACE-4EC5-AD51-B0EEEEC7086A}"/>
    <hyperlink ref="D34" r:id="rId291" display="fdsup://factset/Doc Viewer Single?float_window=true&amp;positioning_strategy=center_on_screen&amp;_doc_docfn=U2FsdGVkX1/7xVh6mr49qyuujJZVf3Iyh5egaCmVm7LoAzzJQEWjnhA5Bt1o/i9fbi1vuqcC1nneI4z2I73iBxS3ZnYKrHjSKuN2HwPPAK8=&amp;_app_id=central_doc_viewer&amp;center_on_screen=true&amp;width=950&amp;height=800&amp;_dd2=%26f%3Dsld%26c%3Dtrue%26os%3D27912%26oe%3D27916" xr:uid="{F58221CD-2459-421E-B983-A016AF00D38F}"/>
    <hyperlink ref="E34" r:id="rId292" display="fdsup://factset/Doc Viewer Single?float_window=true&amp;positioning_strategy=center_on_screen&amp;_doc_docfn=U2FsdGVkX1+xHkSxdQCHfNHT3/0R8XMx61FoGxzrBlRhUl5mOIjY6sEkgfzJPTQkndTiudjyxkF77yrgNMcTdmocwuE8XlMxuMm8vEUgbRg=&amp;_app_id=central_doc_viewer&amp;center_on_screen=true&amp;width=950&amp;height=800&amp;_dd2=%26f%3Dsld%26c%3Dtrue%26os%3D53448%26oe%3D53452" xr:uid="{3C91096E-9B40-4FDB-9C37-E9BEFEA20068}"/>
    <hyperlink ref="F34" r:id="rId293" display="fdsup://factset/Doc Viewer Single?float_window=true&amp;positioning_strategy=center_on_screen&amp;_doc_docfn=U2FsdGVkX19qAklzBPlLnkxY3FGUeR/wrTIuDWD/UFxzb1EeIH3hw9iE/60HnijhRKFdaugG3PBTf3gOJOctVN58aOLKX9N3+tHjYH6YGOk=&amp;_app_id=central_doc_viewer&amp;center_on_screen=true&amp;width=950&amp;height=800&amp;_dd2=%26f%3Dsld%26c%3Dtrue%26os%3D53440%26oe%3D53444" xr:uid="{57D200CC-BEC3-48D0-8FDF-7621BE2B2888}"/>
    <hyperlink ref="G34" r:id="rId294" display="fdsup://factset/Doc Viewer Single?float_window=true&amp;positioning_strategy=center_on_screen&amp;_doc_docfn=U2FsdGVkX18Ja1D4wx4lJar/MMODa+mHaFDDC4T+/8zo756ojjjDIUQOd9gXIq13hs5IbgsIueaKsrG4d/Fq+xou679CFQLhIcFZ7NeTxy4=&amp;_app_id=central_doc_viewer&amp;center_on_screen=true&amp;width=950&amp;height=800&amp;_dd2=%26f%3Dsld%26c%3Dtrue%26os%3D59477%26oe%3D59481" xr:uid="{EFC8AB29-C038-48B8-B023-7BD77D8B7B94}"/>
    <hyperlink ref="H34" r:id="rId295" display="fdsup://factset/Doc Viewer Single?float_window=true&amp;positioning_strategy=center_on_screen&amp;_doc_docfn=U2FsdGVkX18XEoQPR8KAvuOmoyO5nXDW2mpWLaw8tFM9V/FwEoiRC88JBSuRSyPESiKvG6gWhA2OZpIIYbQwfpk+Rp8HAJqOP6Z/5oyk944=&amp;_app_id=central_doc_viewer&amp;center_on_screen=true&amp;width=950&amp;height=800&amp;_dd2=%26f%3Dsld%26c%3Dtrue%26os%3D46767%26oe%3D46771" xr:uid="{A2642123-665B-4411-8093-F2429CBA0E5A}"/>
    <hyperlink ref="I34" r:id="rId296" display="fdsup://factset/Doc Viewer Single?float_window=true&amp;positioning_strategy=center_on_screen&amp;_doc_docfn=U2FsdGVkX18k1KIixuMPjDmKJMNkOYFKQY4qlvChHsd9NTFlZg7aLshvJlDuk/88QAr7ghGnsq2q1DiWH0YWKsbP+TtjlR74Oe7jmWV3K2U=&amp;_app_id=central_doc_viewer&amp;center_on_screen=true&amp;width=950&amp;height=800&amp;_dd2=%26f%3Dsld%26c%3Dtrue%26os%3D60617%26oe%3D60623" xr:uid="{6D549B36-C47A-4A46-A2FF-BF00D3427251}"/>
    <hyperlink ref="J34" r:id="rId297" display="fdsup://factset/Doc Viewer Single?float_window=true&amp;positioning_strategy=center_on_screen&amp;_doc_docfn=U2FsdGVkX1/SB4bB7ajsYzmTyZeOfKrMtU/Q2I0z9C0fg6alKni2MfBUGEPnUQukFz2w8EoheRvqZSCnFNksJJJelLmz4fOxnswzMu6pieM=&amp;_app_id=central_doc_viewer&amp;center_on_screen=true&amp;width=950&amp;height=800&amp;_dd2=%26f%3Dsld%26c%3Dtrue%26os%3D60623%26oe%3D60629" xr:uid="{A6738D4C-EDD0-4545-BEE8-1DFB414A8F96}"/>
    <hyperlink ref="K34" r:id="rId298" display="fdsup://factset/Doc Viewer Single?float_window=true&amp;positioning_strategy=center_on_screen&amp;_doc_docfn=U2FsdGVkX1+MD53+DBjlDXfPCM/N+fYzfkUClsB30cCM8rgQZb6UIcAgN5MdAoHeRz0EwCnsBd3IGIg+ptx2FBdKFHg30EL/kGNL/FDMogM=&amp;_app_id=central_doc_viewer&amp;center_on_screen=true&amp;width=950&amp;height=800&amp;_dd2=%26f%3Dsld%26c%3Dtrue%26os%3D69594%26oe%3D69600" xr:uid="{06B82D1C-F66C-4B46-8C0B-111E45C4EB0F}"/>
    <hyperlink ref="L34" r:id="rId299" display="fdsup://factset/Doc Viewer Single?float_window=true&amp;positioning_strategy=center_on_screen&amp;_doc_docfn=U2FsdGVkX1+wXlQZuFV6Alcv84eZ6yWIDEKc5/r/LP+BIGPACnRUTMCmCdejYA7XQji+z2QlCtEhRdfonM8gDhlSi35OIjvrjpFR8O8JxxI=&amp;_app_id=central_doc_viewer&amp;center_on_screen=true&amp;width=950&amp;height=800&amp;_dd2=%26f%3Dsld%26c%3Dtrue%26os%3D53969%26oe%3D53975" xr:uid="{A1DF192C-1EEB-46A3-A88D-E4C83601F6D8}"/>
    <hyperlink ref="M34" r:id="rId300" display="fdsup://factset/Doc Viewer Single?float_window=true&amp;positioning_strategy=center_on_screen&amp;_doc_docfn=U2FsdGVkX19hujmQI7InTCpTjpQr1JX2DLk3Y50AKJtMTMXOl7jaHS24dsjOCGrb7knxOgbFh3xG2ip5DpMDeArFjxaNkW3qha645Me835o=&amp;_app_id=central_doc_viewer&amp;center_on_screen=true&amp;width=950&amp;height=800&amp;_dd2=%26f%3Dsld%26c%3Dtrue%26os%3D53477%26oe%3D53483" xr:uid="{81F75ADC-C68E-4552-B19B-94CEDB4EA47E}"/>
    <hyperlink ref="N34" r:id="rId301" display="fdsup://factset/Doc Viewer Single?float_window=true&amp;positioning_strategy=center_on_screen&amp;_doc_docfn=U2FsdGVkX190ute4n+9HnqNU8s6AYl6eHgZHNDU0C3KFto1EQ8M6zTFeGBHzdS2GKQKz6O5QktXhfUO94ZhOqx07noHltEXhuogcUUTf+ts=&amp;_app_id=central_doc_viewer&amp;center_on_screen=true&amp;width=950&amp;height=800&amp;_dd2=%26f%3Dsld%26c%3Dtrue%26os%3D53419%26oe%3D53425" xr:uid="{C3CF451A-008B-48EE-8EEA-EDB3E047CD8B}"/>
    <hyperlink ref="O34" r:id="rId302" display="fdsup://factset/Doc Viewer Single?float_window=true&amp;positioning_strategy=center_on_screen&amp;_doc_docfn=U2FsdGVkX1+8TCv8F8dplh3aoNiXJItNzhVm0n2EOtFSSuQOoFellyk5suzY9fVxhq4lS/WqEF0ULY8ITgseZHPBj9Ig2Wv8qTI21kZR66s=&amp;_app_id=central_doc_viewer&amp;center_on_screen=true&amp;width=950&amp;height=800&amp;_dd2=%26f%3Dsld%26c%3Dtrue%26os%3D64925%26oe%3D64931" xr:uid="{F0F324F8-9243-468C-B671-552EF9DEAA6D}"/>
    <hyperlink ref="P34" r:id="rId303" display="fdsup://factset/Doc Viewer Single?float_window=true&amp;positioning_strategy=center_on_screen&amp;_doc_docfn=U2FsdGVkX1/UYeK/tPdify4jJavC/KJwlh8nOrouJcKTYxA0iqwKYZ4KCKzC/ySpLiBSVukZP0Q07RKeEAUxeOZhI8JmwtL8+ofOMhsDtPs=&amp;_app_id=central_doc_viewer&amp;center_on_screen=true&amp;width=950&amp;height=800&amp;_dd2=%26f%3Dsld%26c%3Dtrue%26os%3D47334%26oe%3D47340" xr:uid="{37FDDC90-CB28-4AF3-8062-7A7E858DDA36}"/>
    <hyperlink ref="Q34" r:id="rId304" display="fdsup://factset/Doc Viewer Single?float_window=true&amp;positioning_strategy=center_on_screen&amp;_doc_docfn=U2FsdGVkX1/swjG8QYhpVmkgmKON72RZEkyrVaZ36NEYbpjsvLnzI98Rl/2/cv6YyqyIJVo5dnsPwMubIjyWZWxnBqCDIwMaHfhYLBAexfgsAqbS7OlxY5LYVTIzd3ll7JUD8vJpE/l/lWemgKrNHw==&amp;_app_id=central_doc_viewer&amp;center_on_screen=true&amp;width=950&amp;height=800&amp;_dd2=%26f%3Dsld%26c%3Dtrue%26os%3D345152%26oe%3D345156" xr:uid="{2DD0871E-4FD8-4E31-AC12-1868D6AA82D6}"/>
    <hyperlink ref="R34" r:id="rId305" display="fdsup://factset/Doc Viewer Single?float_window=true&amp;positioning_strategy=center_on_screen&amp;_doc_docfn=U2FsdGVkX18/49tLNhYftL4M9iJrt4yA5gwQhiOmlW3lcVQKwLTktRqKBW2hO+3ZKZfNWT/OzL2ANdHzO6XMqShMXBU+rNNbeLJFCREKn8k=&amp;_app_id=central_doc_viewer&amp;center_on_screen=true&amp;width=950&amp;height=800&amp;_dd2=%26f%3Dsld%26c%3Dtrue%26os%3D54416%26oe%3D54420" xr:uid="{0244773A-FCE2-4471-B0B2-62A771480D03}"/>
    <hyperlink ref="S34" r:id="rId306" display="fdsup://factset/Doc Viewer Single?float_window=true&amp;positioning_strategy=center_on_screen&amp;_doc_docfn=U2FsdGVkX18zUV0btT/vD4j4mPvgxxvNGPDtdFe2j4t8ZrXiHeVNWjQZvy2pEGNPltdjauJ4Vm5DRAO+QmaJbPVtcSPO9qAIanlZtBv9oTk=&amp;_app_id=central_doc_viewer&amp;center_on_screen=true&amp;width=950&amp;height=800&amp;_dd2=%26f%3Dsld%26c%3Dtrue%26os%3D65717%26oe%3D65723" xr:uid="{7C5922A8-553A-4C95-A41E-D0BEEC4A8BEA}"/>
    <hyperlink ref="T34" r:id="rId307" display="fdsup://factset/Doc Viewer Single?float_window=true&amp;positioning_strategy=center_on_screen&amp;_doc_docfn=U2FsdGVkX1/uyfh+6248ecC3fx8U/v8+7aUQPSybyBeif2Lh2Wj+ZQ1sN+YM04evlufLH5Kv1TTCWHniuk2bUPs5kTwSzc1C/QJni+gOkgU=&amp;_app_id=central_doc_viewer&amp;center_on_screen=true&amp;width=950&amp;height=800&amp;_dd2=%26f%3Dsld%26c%3Dtrue%26os%3D47340%26oe%3D47344" xr:uid="{FE231D43-B8B6-446C-B42E-876D0B3ECABA}"/>
    <hyperlink ref="U34" r:id="rId308" display="fdsup://factset/Doc Viewer Single?float_window=true&amp;positioning_strategy=center_on_screen&amp;_doc_docfn=U2FsdGVkX19sMgCfuqT5HHD0uaTRSghYwN/aH5XqPypwVRNd22Dj3UY3rucDYfuC1EeUFQ8mGMmPGcW8BOhCmCnKLc3cZh4Px0H8QBFKz3w=&amp;_app_id=central_doc_viewer&amp;center_on_screen=true&amp;width=950&amp;height=800&amp;_dd2=%26f%3Dsld%26c%3Dtrue%26os%3D54414%26oe%3D54420" xr:uid="{5696C49A-21B5-400D-8C41-21DDD7EAADA9}"/>
    <hyperlink ref="B37" r:id="rId309" display="fdsup://factset/Doc Viewer Single?float_window=true&amp;positioning_strategy=center_on_screen&amp;_doc_docfn=U2FsdGVkX1/FqwLsQyotT9RAfGLtNBGxE91q8juzdRMuh5a6aCTeZA+EqyQ26de5fUZFbOLotEqY7Ql+97ia7+vtcgbR8roxTe883G0Rfmk=&amp;_app_id=central_doc_viewer&amp;center_on_screen=true&amp;width=950&amp;height=800&amp;_dd2=%26f%3Dsld%26c%3Dtrue%26os%3D37492%26oe%3D37496" xr:uid="{DA4ED06B-92CA-4785-A2FC-27356A362163}"/>
    <hyperlink ref="C37" r:id="rId310" display="fdsup://factset/Doc Viewer Single?float_window=true&amp;positioning_strategy=center_on_screen&amp;_doc_docfn=U2FsdGVkX19HA358PhWVYLwg1/jVO1Hkg+2zOZFVG/4YZSL98AXc5BnQ/A9vtwddXWY26FlxCQL1h1YnxN1lRMxu24UXvBhBu/cZQllo3N8=&amp;_app_id=central_doc_viewer&amp;center_on_screen=true&amp;width=950&amp;height=800&amp;_dd2=%26f%3Dsld%26c%3Dtrue%26os%3D787616%26oe%3D787620" xr:uid="{6FDD6F0D-5EE7-4A33-B28B-B82575C114B8}"/>
    <hyperlink ref="D37" r:id="rId311" display="fdsup://factset/Doc Viewer Single?float_window=true&amp;positioning_strategy=center_on_screen&amp;_doc_docfn=U2FsdGVkX18wENj91lCZzW8jwKoc6wvt2PuLIsAFsaVRx7UaONM7R/7QhvOBeBoTVxW8Lm36dk2gUNpHC9yeD94GtVehj/aeAgX1o//5Wcs=&amp;_app_id=central_doc_viewer&amp;center_on_screen=true&amp;width=950&amp;height=800&amp;_dd2=%26f%3Dsld%26c%3Dtrue%26os%3D28435%26oe%3D28439" xr:uid="{19491686-0CFD-4023-872A-8DD905D632B4}"/>
    <hyperlink ref="E37" r:id="rId312" display="fdsup://factset/Doc Viewer Single?float_window=true&amp;positioning_strategy=center_on_screen&amp;_doc_docfn=U2FsdGVkX19JqLLmbHv1ibECNm5XvzAxyZvWqGu4rxGmDWVNXp70RJcZFPlZwc7wPW6/7SKCAWbDXXuZ3L9lJMePYLkDzxH8xZbYnKOtBis=&amp;_app_id=central_doc_viewer&amp;center_on_screen=true&amp;width=950&amp;height=800&amp;_dd2=%26f%3Dsld%26c%3Dtrue%26os%3D54381%26oe%3D54385" xr:uid="{42C03F47-1711-4744-B885-A7BF039A7770}"/>
    <hyperlink ref="F37" r:id="rId313" display="fdsup://factset/Doc Viewer Single?float_window=true&amp;positioning_strategy=center_on_screen&amp;_doc_docfn=U2FsdGVkX183dUSgz+8ATJR/pFYZLtK7wbt3ppdZCFF5zrvU/9SjX18S64jqyH+18YzPsRoUp0z6wiL4kWBgraOXXk1YHIk5wTOf9lNIRFY=&amp;_app_id=central_doc_viewer&amp;center_on_screen=true&amp;width=950&amp;height=800&amp;_dd2=%26f%3Dsld%26c%3Dtrue%26os%3D54373%26oe%3D54377" xr:uid="{C1A2D302-B499-42A2-AACF-E24DC3A7A37D}"/>
    <hyperlink ref="G37" r:id="rId314" display="fdsup://factset/Doc Viewer Single?float_window=true&amp;positioning_strategy=center_on_screen&amp;_doc_docfn=U2FsdGVkX1/NmHVhUYJmDNofm8LyTpzL/lK/Qm9AxNuKcrArwudjiI5pNKWfBbKMLMdzG1jbZ11rlCu2QPmOUyF6xoT+/RGyZnQGCi4bQdU=&amp;_app_id=central_doc_viewer&amp;center_on_screen=true&amp;width=950&amp;height=800&amp;_dd2=%26f%3Dsld%26c%3Dtrue%26os%3D60199%26oe%3D60203" xr:uid="{4C73CCB1-37C0-4ED0-B06E-BD971930DD22}"/>
    <hyperlink ref="H37" r:id="rId315" display="fdsup://factset/Doc Viewer Single?float_window=true&amp;positioning_strategy=center_on_screen&amp;_doc_docfn=U2FsdGVkX18rdyNMO4szikyv7Pd2b3UpvGZ037wo6GWIJO2EnUjmTHInqHwabcCD6AKX4CJhqtWPzMlfXSKkEf6OJRCTak851tp1jmV/0Mk=&amp;_app_id=central_doc_viewer&amp;center_on_screen=true&amp;width=950&amp;height=800&amp;_dd2=%26f%3Dsld%26c%3Dtrue%26os%3D47290%26oe%3D47294" xr:uid="{B9F0DE17-8460-4C74-83B9-025F7E7DF2E3}"/>
    <hyperlink ref="I37" r:id="rId316" display="fdsup://factset/Doc Viewer Single?float_window=true&amp;positioning_strategy=center_on_screen&amp;_doc_docfn=U2FsdGVkX19qxTyxPzbDMOLEBQ6Tpa5tRWtOo7Qkfh9fjHTojrakOULBoGbOPFtkPly6V+pIvROGkjEOjzHC9d1wDA2tobGaVlXwxNIniN4=&amp;_app_id=central_doc_viewer&amp;center_on_screen=true&amp;width=950&amp;height=800&amp;_dd2=%26f%3Dsld%26c%3Dtrue%26os%3D61550%26oe%3D61556" xr:uid="{E6AFE445-4345-4854-92B5-715104D0A4BA}"/>
    <hyperlink ref="J37" r:id="rId317" display="fdsup://factset/Doc Viewer Single?float_window=true&amp;positioning_strategy=center_on_screen&amp;_doc_docfn=U2FsdGVkX18EW7JSHiHZQh/yxTgccmuY8uxhp6Sq6YyQaQ/A2a3nWGglYF4Ah4pae2k1BcyhC7grWa3/n2AKVCj2EmTfcqJJsorvAFkM6s0=&amp;_app_id=central_doc_viewer&amp;center_on_screen=true&amp;width=950&amp;height=800&amp;_dd2=%26f%3Dsld%26c%3Dtrue%26os%3D61556%26oe%3D61562" xr:uid="{F4B1A5DE-9749-430D-B0B5-F682FDF6A777}"/>
    <hyperlink ref="K37" r:id="rId318" display="fdsup://factset/Doc Viewer Single?float_window=true&amp;positioning_strategy=center_on_screen&amp;_doc_docfn=U2FsdGVkX188S53idRzzFpNvVDw6yzOfVsA0M5v7akO+OsPzuwPtXN1ZZ+orH1p1T8+ANV3n0oaXGzhyyvaDt10/q2vKB9z410CZiH/xeOk=&amp;_app_id=central_doc_viewer&amp;center_on_screen=true&amp;width=950&amp;height=800&amp;_dd2=%26f%3Dsld%26c%3Dtrue%26os%3D70316%26oe%3D70322" xr:uid="{3545850F-915A-4730-8686-8F22E3520CEE}"/>
    <hyperlink ref="L37" r:id="rId319" display="fdsup://factset/Doc Viewer Single?float_window=true&amp;positioning_strategy=center_on_screen&amp;_doc_docfn=U2FsdGVkX1/hBgKswHL/935dFY5LG4o3SVuWEE20iZ09nF5FCfL9qp3EHhhW/9dxFjNtH63limTvlWOsHWOrSwdnhGC+y04FSx2y8/qXyIE=&amp;_app_id=central_doc_viewer&amp;center_on_screen=true&amp;width=950&amp;height=800&amp;_dd2=%26f%3Dsld%26c%3Dtrue%26os%3D54492%26oe%3D54498" xr:uid="{D772FBA3-DCD7-4336-8BF9-DE330D304AF2}"/>
    <hyperlink ref="M37" r:id="rId320" display="fdsup://factset/Doc Viewer Single?float_window=true&amp;positioning_strategy=center_on_screen&amp;_doc_docfn=U2FsdGVkX18h4h38M/oGX+18JeiLOIwpcXc6Wp/FW1EEF7rr8Vldd8S4SmAOHqNjeLtRK+Drs1VyJnTDP8BdOZHWVz272MkQFNLjskLvxXw=&amp;_app_id=central_doc_viewer&amp;center_on_screen=true&amp;width=950&amp;height=800&amp;_dd2=%26f%3Dsld%26c%3Dtrue%26os%3D54410%26oe%3D54416" xr:uid="{0F4387E9-EE2B-4182-B526-36F08FBF1DA0}"/>
    <hyperlink ref="N37" r:id="rId321" display="fdsup://factset/Doc Viewer Single?float_window=true&amp;positioning_strategy=center_on_screen&amp;_doc_docfn=U2FsdGVkX1/hjKDxumCApCn7CQ4bp88hr1UcBuwTQqRFeUfy4F6jeGS7BupZooxnVol0GNQuAWWoBqC3TzVFy08PUIjGbqdSElKeBIiGYaA=&amp;_app_id=central_doc_viewer&amp;center_on_screen=true&amp;width=950&amp;height=800&amp;_dd2=%26f%3Dsld%26c%3Dtrue%26os%3D54352%26oe%3D54358" xr:uid="{B8C848CE-118F-4A10-A73B-4F7927725FFB}"/>
    <hyperlink ref="O37" r:id="rId322" display="fdsup://factset/Doc Viewer Single?float_window=true&amp;positioning_strategy=center_on_screen&amp;_doc_docfn=U2FsdGVkX1+wiPsGY0yJfXGvfZEfkV71Kl0xWDD+mybTs2dNUvcywbb0u7kggj87fUHxhGFlfbWB8sOtjomiDY/OBo1HC5tf+rNBiLJF5XU=&amp;_app_id=central_doc_viewer&amp;center_on_screen=true&amp;width=950&amp;height=800&amp;_dd2=%26f%3Dsld%26c%3Dtrue%26os%3D65647%26oe%3D65653" xr:uid="{62B4FC44-EE33-4DBC-8615-CA2BFB4AB030}"/>
    <hyperlink ref="P37" r:id="rId323" display="fdsup://factset/Doc Viewer Single?float_window=true&amp;positioning_strategy=center_on_screen&amp;_doc_docfn=U2FsdGVkX18US28clGBAdgQu45+GYDhABLtVAmCYtTms+7o8JAigaobDrQ9V5n4vduL/vUh5kcsazAC8zVLZAYEcPmmWlUziJMInAA6Y6wY=&amp;_app_id=central_doc_viewer&amp;center_on_screen=true&amp;width=950&amp;height=800&amp;_dd2=%26f%3Dsld%26c%3Dtrue%26os%3D47857%26oe%3D47863" xr:uid="{281629F9-7B04-442C-9427-09913A6BC9F9}"/>
    <hyperlink ref="Q37" r:id="rId324" display="fdsup://factset/Doc Viewer Single?float_window=true&amp;positioning_strategy=center_on_screen&amp;_doc_docfn=U2FsdGVkX1+9YK/XbFE3aElet9jBXyDrlAlvMYIZvYoKkAURZC42Z69VedeN/igwYlnl3mDHuo/mq5JEhpotguK4T57Ed/cMl6A1p4uCPUyB+js2d4FVe0UO940rZQGr0L+1FAqigsFtyCiqEPcD1Q==&amp;_app_id=central_doc_viewer&amp;center_on_screen=true&amp;width=950&amp;height=800&amp;_dd2=%26f%3Dsld%26c%3Dtrue%26os%3D352624%26oe%3D352628" xr:uid="{6882393D-7064-49D6-96E7-2D14A5B7D598}"/>
    <hyperlink ref="R37" r:id="rId325" display="fdsup://factset/Doc Viewer Single?float_window=true&amp;positioning_strategy=center_on_screen&amp;_doc_docfn=U2FsdGVkX18M5dutVpn6Td4CNfUwjQC8byHP5vaCO1rWV1XsyGxtc9B5Bf/RshdgktPwGRtZP+lBdOI1RAaiGiQXbS7xsbiZRVKyiPBfTLc=&amp;_app_id=central_doc_viewer&amp;center_on_screen=true&amp;width=950&amp;height=800&amp;_dd2=%26f%3Dsld%26c%3Dtrue%26os%3D55349%26oe%3D55353" xr:uid="{9C2C35D5-6B0E-4D33-9EA1-7A4D450CC6E1}"/>
    <hyperlink ref="S37" r:id="rId326" display="fdsup://factset/Doc Viewer Single?float_window=true&amp;positioning_strategy=center_on_screen&amp;_doc_docfn=U2FsdGVkX1/pUnOxVF5CZBOxb6oOB4ORBUKVHvOnE7KjkuwkSyiTL+UV51jRmsigOxjhB6PPKZkrR9xY6FQT7nIg6pUBASjxhT1Uy2klV7E=&amp;_app_id=central_doc_viewer&amp;center_on_screen=true&amp;width=950&amp;height=800&amp;_dd2=%26f%3Dsld%26c%3Dtrue%26os%3D66439%26oe%3D66445" xr:uid="{5BB1C3D5-5368-42FA-A0BA-31BE7188A64F}"/>
    <hyperlink ref="T37" r:id="rId327" display="fdsup://factset/Doc Viewer Single?float_window=true&amp;positioning_strategy=center_on_screen&amp;_doc_docfn=U2FsdGVkX1+wDk1SaKHY41XtDCBjQa+42NbjF0m7y+eVpEF/15BbcI0OgaFPVtqieVlxdJ7vrwlL7kFgxCs/xLB37REju8kipRyiu5IWKp8=&amp;_app_id=central_doc_viewer&amp;center_on_screen=true&amp;width=950&amp;height=800&amp;_dd2=%26f%3Dsld%26c%3Dtrue%26os%3D47863%26oe%3D47867" xr:uid="{E8359741-C33B-495E-9674-E9848F77B200}"/>
    <hyperlink ref="U37" r:id="rId328" display="fdsup://factset/Doc Viewer Single?float_window=true&amp;positioning_strategy=center_on_screen&amp;_doc_docfn=U2FsdGVkX18rhfliGhdRHNROoBG27+F0V7cfcVE5HAi4ZEsds/9o8EJIg6muCLTPsLZECjuh6L/RehStHdV60Ao2yF8rm8DdAlKfUV1DdxU=&amp;_app_id=central_doc_viewer&amp;center_on_screen=true&amp;width=950&amp;height=800&amp;_dd2=%26f%3Dsld%26c%3Dtrue%26os%3D55347%26oe%3D55353" xr:uid="{C9997B50-EE31-4D6F-A3BA-267FFCD0C82C}"/>
    <hyperlink ref="B41" r:id="rId329" display="fdsup://factset/Doc Viewer Single?float_window=true&amp;positioning_strategy=center_on_screen&amp;_doc_docfn=U2FsdGVkX19106t8fN5uY7QNsYQW+3JYEvlVxt5E0Pntl4kPaot3fD8yna9/tMv2OS3d38zp5BcQ90wbHmD88xb6o6pXIFuky6XCpbD5HvE=&amp;_app_id=central_doc_viewer&amp;center_on_screen=true&amp;width=950&amp;height=800&amp;_dd2=%26f%3Dsld%26c%3Dtrue%26os%3D39508%26oe%3D39511" xr:uid="{E6A02A3A-2005-4C98-8CFF-F70924A7210E}"/>
    <hyperlink ref="C41" r:id="rId330" display="fdsup://factset/Doc Viewer Single?float_window=true&amp;positioning_strategy=center_on_screen&amp;_doc_docfn=U2FsdGVkX1/GKX6lwcgVzx35QkeSW2Z56tCOk57amY+Jm+D4Yx4GX1ODaO2WTj5hpzStdhkb2A9LLljMpbWVsqoPta7q4FtI8bUkrWyOlpA=&amp;_app_id=central_doc_viewer&amp;center_on_screen=true&amp;width=950&amp;height=800&amp;_dd2=%26f%3Dsld%26c%3Dtrue%26os%3D793397%26oe%3D793400" xr:uid="{77CDAC2C-FFEB-4147-BE41-7B62C686F61D}"/>
    <hyperlink ref="D41" r:id="rId331" display="fdsup://factset/Doc Viewer Single?float_window=true&amp;positioning_strategy=center_on_screen&amp;_doc_docfn=U2FsdGVkX1+XD/YUoYJVz+pmNLvS5x3QgN/Te9lAHlg3F6u4iDUuus7Y+nubtVDJSmYjavbCdcOX5WRaEaXkInbDHXoK0hQSa682w9inwRc=&amp;_app_id=central_doc_viewer&amp;center_on_screen=true&amp;width=950&amp;height=800&amp;_dd2=%26f%3Dsld%26c%3Dtrue%26os%3D29257%26oe%3D29260" xr:uid="{F50ADF7E-D9D2-485A-B886-AD580F79735A}"/>
    <hyperlink ref="E41" r:id="rId332" display="fdsup://factset/Doc Viewer Single?float_window=true&amp;positioning_strategy=center_on_screen&amp;_doc_docfn=U2FsdGVkX19e/y9ehqanGOh5tlR2YYyIT5wWgqiYpcxhw6AVAj2Gl58JXY/wuHE5krCOsjmSqRjiaOffF4ejqIdu6dA1qF4mTNzkbfxmXO4=&amp;_app_id=central_doc_viewer&amp;center_on_screen=true&amp;width=950&amp;height=800&amp;_dd2=%26f%3Dsld%26c%3Dtrue%26os%3D55785%26oe%3D55788" xr:uid="{6ED3F197-30B5-4202-84AB-6C84AF58CD7D}"/>
    <hyperlink ref="F41" r:id="rId333" display="fdsup://factset/Doc Viewer Single?float_window=true&amp;positioning_strategy=center_on_screen&amp;_doc_docfn=U2FsdGVkX1+00Iy66PYelGF57rB6Bouxa+n8ZQj/L7jfYK1bcebg3buFZGhf95rXfD7B6SrdjSdJ13k3wcTTh4jaZD1OT4gMg1wEBq1Foj8=&amp;_app_id=central_doc_viewer&amp;center_on_screen=true&amp;width=950&amp;height=800&amp;_dd2=%26f%3Dsld%26c%3Dtrue%26os%3D55777%26oe%3D55780" xr:uid="{B4F0637D-4C7A-4B70-85E1-58895EA38E50}"/>
    <hyperlink ref="G41" r:id="rId334" display="fdsup://factset/Doc Viewer Single?float_window=true&amp;positioning_strategy=center_on_screen&amp;_doc_docfn=U2FsdGVkX19zcEdrUPt4of/DMquKy11gtP9UqZH6RI30VBoydrXanyTkNBLnxMvi+uCsroyeoC9Hncc7bXoyDkjhT1KpYVvMP5/b7oqN/0I=&amp;_app_id=central_doc_viewer&amp;center_on_screen=true&amp;width=950&amp;height=800&amp;_dd2=%26f%3Dsld%26c%3Dtrue%26os%3D61293%26oe%3D61296" xr:uid="{B29C28FD-3A6F-443D-BB45-EC2DCEF53826}"/>
    <hyperlink ref="H41" r:id="rId335" display="fdsup://factset/Doc Viewer Single?float_window=true&amp;positioning_strategy=center_on_screen&amp;_doc_docfn=U2FsdGVkX19XyknitiCpPCCaXyHC9AKYAV0jDaS8YLKkDl3LGdtlQat85ALFHazZbRPm0PMSpK+eZNoOpFGgQh965aQE8jUJ3kxmy86kZIs=&amp;_app_id=central_doc_viewer&amp;center_on_screen=true&amp;width=950&amp;height=800&amp;_dd2=%26f%3Dsld%26c%3Dtrue%26os%3D48112%26oe%3D48115" xr:uid="{E5324F8C-B4CB-4023-851C-38225FCE895B}"/>
    <hyperlink ref="I41" r:id="rId336" display="fdsup://factset/Doc Viewer Single?float_window=true&amp;positioning_strategy=center_on_screen&amp;_doc_docfn=U2FsdGVkX18kKNCo521v9MVIcxptOVJawiIsBtA4c6XS1K+/VAjWif6fugJUt6ZS7SZjfBjEF7cEjfJLdb8HDbsiuZeBrtzQk9Tm7dj3chM=&amp;_app_id=central_doc_viewer&amp;center_on_screen=true&amp;width=950&amp;height=800&amp;_dd2=%26f%3Dsld%26c%3Dtrue%26os%3D62954%26oe%3D62957" xr:uid="{9E6F1C1B-F102-4D31-9148-FDE9CF4D1F5C}"/>
    <hyperlink ref="J41" r:id="rId337" display="fdsup://factset/Doc Viewer Single?float_window=true&amp;positioning_strategy=center_on_screen&amp;_doc_docfn=U2FsdGVkX18Wzs6a3yE14Z7JQdODe2F4TU89ijNs14R3caSFYwijAyCEl7IwBRl9XxPY2vfNtAlk8Mn9r/T0dutxWmbLF/z/TZEz3DD0RsA=&amp;_app_id=central_doc_viewer&amp;center_on_screen=true&amp;width=950&amp;height=800&amp;_dd2=%26f%3Dsld%26c%3Dtrue%26os%3D62960%26oe%3D62963" xr:uid="{D283B714-7BA1-4DAE-B303-B758444D2CAF}"/>
    <hyperlink ref="K41" r:id="rId338" display="fdsup://factset/Doc Viewer Single?float_window=true&amp;positioning_strategy=center_on_screen&amp;_doc_docfn=U2FsdGVkX19Rr2iJM9fMJMvgArHjfr8xCGF7HMDA7nvhGz00+LFvDoQ0pWDMcEtvXNefZRZAVcXQNjEPm45w9Xdym3BjkaEPtJGbFzksJCI=&amp;_app_id=central_doc_viewer&amp;center_on_screen=true&amp;width=950&amp;height=800&amp;_dd2=%26f%3Dsld%26c%3Dtrue%26os%3D71410%26oe%3D71413" xr:uid="{A32D5B75-1F9C-4CDE-BFE2-EABFB3ADA7A6}"/>
    <hyperlink ref="L41" r:id="rId339" display="fdsup://factset/Doc Viewer Single?float_window=true&amp;positioning_strategy=center_on_screen&amp;_doc_docfn=U2FsdGVkX19DFdgGRg/P9VFxYoHCl8qJV9us+iQFEGKCsUCsArwywX5c6Q01H9Aj/ShKMDdV9xoFYAHI7zrdEL32q2YEgHf0Y/bMb7mD5lA=&amp;_app_id=central_doc_viewer&amp;center_on_screen=true&amp;width=950&amp;height=800&amp;_dd2=%26f%3Dsld%26c%3Dtrue%26os%3D55314%26oe%3D55317" xr:uid="{1AA1A721-8BE1-472D-B56E-176A2DF84F22}"/>
    <hyperlink ref="M41" r:id="rId340" display="fdsup://factset/Doc Viewer Single?float_window=true&amp;positioning_strategy=center_on_screen&amp;_doc_docfn=U2FsdGVkX1/picjuB9Re+NfegL2Qa0L/3tsHEsxXEXrhaWKI7PDWCcSvqAn9/BhGDi6Px6cqC1t1ZSd8QGxdrG/ld7XULih1623weirN++I=&amp;_app_id=central_doc_viewer&amp;center_on_screen=true&amp;width=950&amp;height=800&amp;_dd2=%26f%3Dsld%26c%3Dtrue%26os%3D55821%26oe%3D55826" xr:uid="{3557648E-2EA4-42F1-8BBA-B8751FCEB727}"/>
    <hyperlink ref="N41" r:id="rId341" display="fdsup://factset/Doc Viewer Single?float_window=true&amp;positioning_strategy=center_on_screen&amp;_doc_docfn=U2FsdGVkX1/s8hV2H+gi5WQSDc69YXSqaHOk3oq5yOTZe3JNcMxoTmunw2mpTvrYZfSSooFM74z4N3heJt6mDXy+pcOrNkMeDwXGrm1KB/0=&amp;_app_id=central_doc_viewer&amp;center_on_screen=true&amp;width=950&amp;height=800&amp;_dd2=%26f%3Dsld%26c%3Dtrue%26os%3D55763%26oe%3D55768" xr:uid="{58945502-19DB-4B9D-BD19-258D26994A74}"/>
    <hyperlink ref="O41" r:id="rId342" display="fdsup://factset/Doc Viewer Single?float_window=true&amp;positioning_strategy=center_on_screen&amp;_doc_docfn=U2FsdGVkX19L+7MS2/3B5K++J2R4kar0Gq9Q1AoBQFWsIWH3OiMGXgAACWCM1tFlBVTahysn61vjufDS92DKxwL0Lb16ExMCY4M0Oj83o7w=&amp;_app_id=central_doc_viewer&amp;center_on_screen=true&amp;width=950&amp;height=800&amp;_dd2=%26f%3Dsld%26c%3Dtrue%26os%3D66742%26oe%3D66747" xr:uid="{BD8DDE50-8193-4CB8-8C0C-1A5BCF7E3E5E}"/>
    <hyperlink ref="P41" r:id="rId343" display="fdsup://factset/Doc Viewer Single?float_window=true&amp;positioning_strategy=center_on_screen&amp;_doc_docfn=U2FsdGVkX1/S8dLiu+Det1mIV4ZtdXhmGd9sbQBjHw7Y7Z4sldQJPQtXzU5PqH2B0wdT9SicFUVWgFzhlKk2ky9lpgS5je1SDG97cRKM8yc=&amp;_app_id=central_doc_viewer&amp;center_on_screen=true&amp;width=950&amp;height=800&amp;_dd2=%26f%3Dsld%26c%3Dtrue%26os%3D48680%26oe%3D48685" xr:uid="{2B688982-5F0A-418A-9F5C-DD9EBD2CA26C}"/>
    <hyperlink ref="Q41" r:id="rId344" display="fdsup://factset/Doc Viewer Single?float_window=true&amp;positioning_strategy=center_on_screen&amp;_doc_docfn=U2FsdGVkX1/wLRVejhudMPFglqI7eOrCoMevx9Ow2dYCpPe+7EyTT8nn+4ArKU45rRDT8EyFuTFkFNKDSOUq7eweUhEtvbM4K/5TpZAe1+3RA2OVq7aXoT5F0124mqat0B0TQYbFgxTaz4xiq5J5Ww==&amp;_app_id=central_doc_viewer&amp;center_on_screen=true&amp;width=950&amp;height=800&amp;_dd2=%26f%3Dsld%26c%3Dtrue%26os%3D360931%26oe%3D360936" xr:uid="{8796EA86-A877-4702-9F16-42FD91A05A63}"/>
    <hyperlink ref="R41" r:id="rId345" display="fdsup://factset/Doc Viewer Single?float_window=true&amp;positioning_strategy=center_on_screen&amp;_doc_docfn=U2FsdGVkX18CwJNer7L1znhT9gqhA877TFBLW8+kM9W9PhtzS1VB9dC3Kn6eHUkrXJB5OXrzFSTxh5/5JdUdkjU6nZibLQuQjRmXvG7K0cQ=&amp;_app_id=central_doc_viewer&amp;center_on_screen=true&amp;width=950&amp;height=800&amp;_dd2=%26f%3Dsld%26c%3Dtrue%26os%3D56760%26oe%3D56765" xr:uid="{9FFC27F6-ADAD-4276-B169-B886F895D159}"/>
    <hyperlink ref="S41" r:id="rId346" display="fdsup://factset/Doc Viewer Single?float_window=true&amp;positioning_strategy=center_on_screen&amp;_doc_docfn=U2FsdGVkX19Yl1Te9dWLyUMlUM5Ms2OrECm/eNwtQT37Sa0S8LU1bPxPq0mlNIBrUO/N/cQwk3+GnbS/4HwWLvTkukYsvzpcx7ObU988o68=&amp;_app_id=central_doc_viewer&amp;center_on_screen=true&amp;width=950&amp;height=800&amp;_dd2=%26f%3Dsld%26c%3Dtrue%26os%3D67534%26oe%3D67539" xr:uid="{F0AA23BA-FED3-4924-B27A-4D9F7A34E3A5}"/>
    <hyperlink ref="T41" r:id="rId347" display="fdsup://factset/Doc Viewer Single?float_window=true&amp;positioning_strategy=center_on_screen&amp;_doc_docfn=U2FsdGVkX18R/JJf+J1cnqF6WLanXo+UMfVoBYBnq7e2DkUSO8WeqoJFXKfvpDTqnQU8BL3DtavosXMsjXbnXhGmuMAMT6R+ya/m6EVAjY8=&amp;_app_id=central_doc_viewer&amp;center_on_screen=true&amp;width=950&amp;height=800&amp;_dd2=%26f%3Dsld%26c%3Dtrue%26os%3D48686%26oe%3D48691" xr:uid="{1D1D514F-9BA3-4DB1-B36B-BB9222186498}"/>
    <hyperlink ref="U41" r:id="rId348" display="fdsup://factset/Doc Viewer Single?float_window=true&amp;positioning_strategy=center_on_screen&amp;_doc_docfn=U2FsdGVkX1/PPugFA9PaAesKDkYvxAM1icIQQTuIftuVDDYA7VZE69Sgd8tvdKTgwnv/SaKx38uNvdFFoG/pBNRc19yhWsU7Rj85L7+fbHQ=&amp;_app_id=central_doc_viewer&amp;center_on_screen=true&amp;width=950&amp;height=800&amp;_dd2=%26f%3Dsld%26c%3Dtrue%26os%3D56758%26oe%3D56763" xr:uid="{47B29036-CCC5-446D-AD5A-F8C9C0CA5507}"/>
    <hyperlink ref="B42" r:id="rId349" display="fdsup://factset/Doc Viewer Single?float_window=true&amp;positioning_strategy=center_on_screen&amp;_doc_docfn=U2FsdGVkX1+MzrCeWq7qHXIYM1wohn0AWVOnbWWvhJEwaEl+V2N7UQJf4X2/KyH7JgHXYtaqxc1wsQYPf59AHuEhXTtDycRNzjUWhGY7DX0=&amp;_app_id=central_doc_viewer&amp;center_on_screen=true&amp;width=950&amp;height=800&amp;_dd2=%26f%3Dsld%26c%3Dtrue%26os%3D40817%26oe%3D40820" xr:uid="{E7DD7298-3D8B-4CE5-999A-9A68A398E7EA}"/>
    <hyperlink ref="C42" r:id="rId350" display="fdsup://factset/Doc Viewer Single?float_window=true&amp;positioning_strategy=center_on_screen&amp;_doc_docfn=U2FsdGVkX18JIVtWNeFPcoDmC+q3oCwwnAA/AKY2LdhFPkrSmv5tc93GIdom/J7gTN/c5ACDb6dq4tjoeUhJ26+kGocjdVdF5UyNvx00VVA=&amp;_app_id=central_doc_viewer&amp;center_on_screen=true&amp;width=950&amp;height=800&amp;_dd2=%26f%3Dsld%26c%3Dtrue%26os%3D795676%26oe%3D795679" xr:uid="{6615AE86-650F-4781-9346-275346C15B96}"/>
    <hyperlink ref="D42" r:id="rId351" display="fdsup://factset/Doc Viewer Single?float_window=true&amp;positioning_strategy=center_on_screen&amp;_doc_docfn=U2FsdGVkX19Hdjn90cPYTzlXrZ6Vl9JJg5rX3lbhYn4i3fwkOgjwqmdxNZ1knyTWRd0SAhDOfOmda6zGoZA8Nj++LsbuUc+QewnoV7Wy4SY=&amp;_app_id=central_doc_viewer&amp;center_on_screen=true&amp;width=950&amp;height=800&amp;_dd2=%26f%3Dsld%26c%3Dtrue%26os%3D29811%26oe%3D29814" xr:uid="{FEC5C5BB-1C1E-4709-B3B1-44468CD26AF2}"/>
    <hyperlink ref="E42" r:id="rId352" display="fdsup://factset/Doc Viewer Single?float_window=true&amp;positioning_strategy=center_on_screen&amp;_doc_docfn=U2FsdGVkX19QEU02O458FrJPitgLneQC0tw/pCQOTqugeUSH4IzoMuHSlyWTChNB3jou1TuhqOHXBoKI6d3BJ+BpnlaDd4M9NMhkaM14Ff0=&amp;_app_id=central_doc_viewer&amp;center_on_screen=true&amp;width=950&amp;height=800&amp;_dd2=%26f%3Dsld%26c%3Dtrue%26os%3D56791%26oe%3D56794" xr:uid="{BB80AF14-A392-49DB-AAAC-B72EE64038E6}"/>
    <hyperlink ref="F42" r:id="rId353" display="fdsup://factset/Doc Viewer Single?float_window=true&amp;positioning_strategy=center_on_screen&amp;_doc_docfn=U2FsdGVkX1/lSCuo7XioYyS9631BvS5qf8icgINaLYS8D2/xPV5vSeVL58PvRne/CwXl7RbL2qWLPxtfJ4f4DjtIqS33CVFk7tCHV4x9NXo=&amp;_app_id=central_doc_viewer&amp;center_on_screen=true&amp;width=950&amp;height=800&amp;_dd2=%26f%3Dsld%26c%3Dtrue%26os%3D56783%26oe%3D56786" xr:uid="{124DB59E-97D3-4548-9704-D6888A69BD68}"/>
    <hyperlink ref="G42" r:id="rId354" display="fdsup://factset/Doc Viewer Single?float_window=true&amp;positioning_strategy=center_on_screen&amp;_doc_docfn=U2FsdGVkX1++IZzpImMPmks/1jB+q+ofJClZvCpJdCpUNVv4IjhH6Ca5/+DwaQogs9Dt97INYL8E03Dog9EuGKeW3lyaW/F0K71F4yx66Kw=&amp;_app_id=central_doc_viewer&amp;center_on_screen=true&amp;width=950&amp;height=800&amp;_dd2=%26f%3Dsld%26c%3Dtrue%26os%3D62071%26oe%3D62074" xr:uid="{712FCFD5-B701-4AFD-9475-24F4DA10DF67}"/>
    <hyperlink ref="H42" r:id="rId355" display="fdsup://factset/Doc Viewer Single?float_window=true&amp;positioning_strategy=center_on_screen&amp;_doc_docfn=U2FsdGVkX19i1Ek7sT1NgYr/9dvOJRefEo/MLxVA2PX6634HioWavRuUX2UBEUsKNQm/d30mzAS1WSsBdNINJZerrIJBAda2ENM9ar+eDao=&amp;_app_id=central_doc_viewer&amp;center_on_screen=true&amp;width=950&amp;height=800&amp;_dd2=%26f%3Dsld%26c%3Dtrue%26os%3D48666%26oe%3D48669" xr:uid="{862A73CA-DFE9-4D1F-8FB1-0F09BF87D8B6}"/>
    <hyperlink ref="I42" r:id="rId356" display="fdsup://factset/Doc Viewer Single?float_window=true&amp;positioning_strategy=center_on_screen&amp;_doc_docfn=U2FsdGVkX18qqE/6cEIHOR24Y5j/QT+XQB2532KA3iHo+dcQ05vx2GWsrWdvI/4wSMWKAx41kMSYYgGezpIorn+HdMqz+4LqGIufg6ICsVc=&amp;_app_id=central_doc_viewer&amp;center_on_screen=true&amp;width=950&amp;height=800&amp;_dd2=%26f%3Dsld%26c%3Dtrue%26os%3D63960%26oe%3D63963" xr:uid="{92DFA3DF-BD47-4FFC-ACEA-B59327B67B40}"/>
    <hyperlink ref="J42" r:id="rId357" display="fdsup://factset/Doc Viewer Single?float_window=true&amp;positioning_strategy=center_on_screen&amp;_doc_docfn=U2FsdGVkX183Bp1Gnte3wo9Z5nQnrrAesQYeimZ1tA7ZfTtdO5VFuzZ5Ur9HsK1XeaLdBEvRcD4eMsRrfS9llV9iE0otJff/pND9UWqmh5w=&amp;_app_id=central_doc_viewer&amp;center_on_screen=true&amp;width=950&amp;height=800&amp;_dd2=%26f%3Dsld%26c%3Dtrue%26os%3D63966%26oe%3D63969" xr:uid="{7C57E972-2FAE-48B5-BDD2-8BB2E4044C93}"/>
    <hyperlink ref="K42" r:id="rId358" display="fdsup://factset/Doc Viewer Single?float_window=true&amp;positioning_strategy=center_on_screen&amp;_doc_docfn=U2FsdGVkX1/bTar2w6hCf0d1x3curm+kEKUsvMs32EWZOSpUL11ajGw4wL4tjveeDEI2Orjvp48gERsFf5p96MMl2sFXJ8sACKkOay+9R4I=&amp;_app_id=central_doc_viewer&amp;center_on_screen=true&amp;width=950&amp;height=800&amp;_dd2=%26f%3Dsld%26c%3Dtrue%26os%3D72188%26oe%3D72191" xr:uid="{784EF942-A1AB-4C73-96DC-54E179D9D041}"/>
    <hyperlink ref="L42" r:id="rId359" display="fdsup://factset/Doc Viewer Single?float_window=true&amp;positioning_strategy=center_on_screen&amp;_doc_docfn=U2FsdGVkX19QkhK9MM0O1SC9WVR5mFLor3c1eNIebOr1mGOukhOQCFWRcmDHCKIngwQ9FpBQ+WUJkLdyVRURL7X6ERfFmiX6aYiUAiQglbQ=&amp;_app_id=central_doc_viewer&amp;center_on_screen=true&amp;width=950&amp;height=800&amp;_dd2=%26f%3Dsld%26c%3Dtrue%26os%3D55868%26oe%3D55871" xr:uid="{ACD9156A-8965-4638-B831-12D7698A60A8}"/>
    <hyperlink ref="M42" r:id="rId360" display="fdsup://factset/Doc Viewer Single?float_window=true&amp;positioning_strategy=center_on_screen&amp;_doc_docfn=U2FsdGVkX18U9LaZcsELHSw9S9zoITCaIKyf+B5SoP8eARF2VnhaIchYdoRKFoyzyi8zRALBRT2ZwptkfxESvF8N0bdjGsAhj40v6Esrz9U=&amp;_app_id=central_doc_viewer&amp;center_on_screen=true&amp;width=950&amp;height=800&amp;_dd2=%26f%3Dsld%26c%3Dtrue%26os%3D56839%26oe%3D56844" xr:uid="{A6A0EBB8-9614-413D-B75C-90C9062ADCB1}"/>
    <hyperlink ref="N42" r:id="rId361" display="fdsup://factset/Doc Viewer Single?float_window=true&amp;positioning_strategy=center_on_screen&amp;_doc_docfn=U2FsdGVkX1/n73ImidUi71srbdsKTxmermoGedxorVpGZChPKjBK8AHROCjeyp/wpFRu8QghxLKkL3zieKVZ7psYF5lyFmCarjo6BArfks0=&amp;_app_id=central_doc_viewer&amp;center_on_screen=true&amp;width=950&amp;height=800&amp;_dd2=%26f%3Dsld%26c%3Dtrue%26os%3D56781%26oe%3D56786" xr:uid="{7D159319-527F-4BA4-8779-A3BD6DA09A85}"/>
    <hyperlink ref="O42" r:id="rId362" display="fdsup://factset/Doc Viewer Single?float_window=true&amp;positioning_strategy=center_on_screen&amp;_doc_docfn=U2FsdGVkX19Gx9SJ0ylQaIj2ZRvnm0F9xN4a96i3CZdel8niGWs6GWCeo/YnhN67CsPcAZyFUA1lwyG5IXuYdth8NGsbPZXDrb3Kv1Sa3VY=&amp;_app_id=central_doc_viewer&amp;center_on_screen=true&amp;width=950&amp;height=800&amp;_dd2=%26f%3Dsld%26c%3Dtrue%26os%3D67529%26oe%3D67534" xr:uid="{D2C0306F-2A8B-4261-88A9-B3FC81F2B9E0}"/>
    <hyperlink ref="P42" r:id="rId363" display="fdsup://factset/Doc Viewer Single?float_window=true&amp;positioning_strategy=center_on_screen&amp;_doc_docfn=U2FsdGVkX18crfsBCl5Q9J9WE99fvc/3br2O11Gm2ybFHAHhtKaCMfjI+0XZXBLZSe1hlAHMqKibWZDIdPbcVFyJoRJvOIfHZ04aIhT2n8I=&amp;_app_id=central_doc_viewer&amp;center_on_screen=true&amp;width=950&amp;height=800&amp;_dd2=%26f%3Dsld%26c%3Dtrue%26os%3D49240%26oe%3D49245" xr:uid="{6A153565-A194-4C95-A44C-A5955CC60EDB}"/>
    <hyperlink ref="Q42" r:id="rId364" display="fdsup://factset/Doc Viewer Single?float_window=true&amp;positioning_strategy=center_on_screen&amp;_doc_docfn=U2FsdGVkX1/I8/AMKCrewgZzb0uv8BPJ3lEQPsIIFqEDu0Vk/0OynlP3opr4u/eAx7jDt5ydCHoYUL18r+Vzf0cqztTWfAnlQj1mq6HxKqNAQLCopc5F1U6//VnO0sHlPpOA9dVE9+FCiwIo0vLOWQ==&amp;_app_id=central_doc_viewer&amp;center_on_screen=true&amp;width=950&amp;height=800&amp;_dd2=%26f%3Dsld%26c%3Dtrue%26os%3D367779%26oe%3D367784" xr:uid="{EC6BD5E5-653F-455B-8E4E-346DFF8DC206}"/>
    <hyperlink ref="R42" r:id="rId365" display="fdsup://factset/Doc Viewer Single?float_window=true&amp;positioning_strategy=center_on_screen&amp;_doc_docfn=U2FsdGVkX1+LZ0rDniCXco6gsbBllSVnlS22VrnzPJ4bygoQZaW1S6PRXP/kOO8/XjnQIBLT3mezM2zTqsT2MAZoIc/8W9fvo7M0wSZiitQ=&amp;_app_id=central_doc_viewer&amp;center_on_screen=true&amp;width=950&amp;height=800&amp;_dd2=%26f%3Dsld%26c%3Dtrue%26os%3D57778%26oe%3D57783" xr:uid="{F708F0CD-AD1C-47FC-8505-36745AAB30AA}"/>
    <hyperlink ref="S42" r:id="rId366" display="fdsup://factset/Doc Viewer Single?float_window=true&amp;positioning_strategy=center_on_screen&amp;_doc_docfn=U2FsdGVkX1/qfh7xSOHLF/LzGaHwJtZDDnq1FgUmljxw6lQHDP65hgeLB8BBfKMkHTzTLrppRC96xJchlsCqC9bseRiKkawLm29MC0Qc5+0=&amp;_app_id=central_doc_viewer&amp;center_on_screen=true&amp;width=950&amp;height=800&amp;_dd2=%26f%3Dsld%26c%3Dtrue%26os%3D68321%26oe%3D68326" xr:uid="{2370E2CA-471B-423C-A070-87FA392EE3E7}"/>
    <hyperlink ref="T42" r:id="rId367" display="fdsup://factset/Doc Viewer Single?float_window=true&amp;positioning_strategy=center_on_screen&amp;_doc_docfn=U2FsdGVkX1+gJeMR3UEMpN3spO2goB6QIXO6ZXB/iU26Vi6ZfpXkvQe09RZfhWsWjPJcbYRcFEVUAbZ5YTQ0dOMDytT3Rfl8aVPY74Kc4ms=&amp;_app_id=central_doc_viewer&amp;center_on_screen=true&amp;width=950&amp;height=800&amp;_dd2=%26f%3Dsld%26c%3Dtrue%26os%3D49246%26oe%3D49251" xr:uid="{BC69546A-7EF4-4EE8-9BDA-A1CDF7FAC9E1}"/>
    <hyperlink ref="U42" r:id="rId368" display="fdsup://factset/Doc Viewer Single?float_window=true&amp;positioning_strategy=center_on_screen&amp;_doc_docfn=U2FsdGVkX1+2gOamZ3tWJ0fiX3XrhZNjGuR4IS0ZFZfSU8VcbGXT0J/JLrVTkWi6vm/tNpb5DynLM06rCRqawfhaVWxXAirrwh5dqmWQDt4=&amp;_app_id=central_doc_viewer&amp;center_on_screen=true&amp;width=950&amp;height=800&amp;_dd2=%26f%3Dsld%26c%3Dtrue%26os%3D57776%26oe%3D57781" xr:uid="{94364E74-3398-46FF-AABF-3FFC9D848236}"/>
  </hyperlinks>
  <pageMargins left="0.75" right="0.75" top="1" bottom="1" header="0.5" footer="0.5"/>
  <pageSetup orientation="portrait" r:id="rId3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DCC2-A301-4225-B5E9-964E024D5907}">
  <sheetPr>
    <outlinePr summaryBelow="0" summaryRight="0"/>
  </sheetPr>
  <dimension ref="A1:K32"/>
  <sheetViews>
    <sheetView workbookViewId="0"/>
  </sheetViews>
  <sheetFormatPr defaultColWidth="9.15625" defaultRowHeight="15" customHeight="1" outlineLevelRow="1" x14ac:dyDescent="0.4"/>
  <cols>
    <col min="1" max="1" width="53.68359375" style="1" customWidth="1"/>
    <col min="2" max="11" width="8" style="1" customWidth="1"/>
    <col min="12" max="16384" width="9.15625" style="1"/>
  </cols>
  <sheetData>
    <row r="1" spans="1:11" ht="15" customHeight="1" x14ac:dyDescent="0.4">
      <c r="A1" s="33" t="s">
        <v>44</v>
      </c>
    </row>
    <row r="2" spans="1:11" ht="15" customHeight="1" x14ac:dyDescent="0.4">
      <c r="A2" s="32" t="s">
        <v>189</v>
      </c>
    </row>
    <row r="3" spans="1:1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4">
      <c r="A7" s="30" t="s">
        <v>188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4">
      <c r="A8" s="30"/>
      <c r="B8" s="30" t="s">
        <v>187</v>
      </c>
      <c r="C8" s="30" t="s">
        <v>186</v>
      </c>
      <c r="D8" s="30" t="s">
        <v>185</v>
      </c>
      <c r="E8" s="30" t="s">
        <v>184</v>
      </c>
      <c r="F8" s="30" t="s">
        <v>183</v>
      </c>
      <c r="G8" s="30" t="s">
        <v>182</v>
      </c>
      <c r="H8" s="30" t="s">
        <v>181</v>
      </c>
      <c r="I8" s="30" t="s">
        <v>180</v>
      </c>
      <c r="J8" s="30" t="s">
        <v>179</v>
      </c>
      <c r="K8" s="30" t="s">
        <v>178</v>
      </c>
    </row>
    <row r="9" spans="1:11" ht="15" customHeight="1" x14ac:dyDescent="0.4">
      <c r="A9" s="18" t="s">
        <v>145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5" customHeight="1" outlineLevel="1" x14ac:dyDescent="0.4">
      <c r="A10" s="5" t="s">
        <v>177</v>
      </c>
      <c r="B10" s="20">
        <v>4117.7233329999999</v>
      </c>
      <c r="C10" s="20">
        <v>4646.0749999999998</v>
      </c>
      <c r="D10" s="20">
        <v>4959.8379999999997</v>
      </c>
      <c r="E10" s="20">
        <v>6652.6666670000004</v>
      </c>
      <c r="F10" s="20">
        <v>9468</v>
      </c>
      <c r="G10" s="20">
        <v>11951.333333</v>
      </c>
      <c r="H10" s="20">
        <v>10618</v>
      </c>
      <c r="I10" s="20">
        <v>16042.333333</v>
      </c>
      <c r="J10" s="20">
        <v>26034</v>
      </c>
      <c r="K10" s="20">
        <v>27504.666667000001</v>
      </c>
    </row>
    <row r="11" spans="1:11" ht="15" customHeight="1" outlineLevel="1" x14ac:dyDescent="0.4">
      <c r="A11" s="8" t="s">
        <v>176</v>
      </c>
      <c r="B11" s="24">
        <v>2256.5496659999999</v>
      </c>
      <c r="C11" s="24">
        <v>2572.69</v>
      </c>
      <c r="D11" s="24">
        <v>2781.5343330000001</v>
      </c>
      <c r="E11" s="24">
        <v>3903.3333339999999</v>
      </c>
      <c r="F11" s="24">
        <v>5656</v>
      </c>
      <c r="G11" s="24">
        <v>7369</v>
      </c>
      <c r="H11" s="24">
        <v>6498.6666660000001</v>
      </c>
      <c r="I11" s="24">
        <v>10015.333334000001</v>
      </c>
      <c r="J11" s="24">
        <v>16859.999999</v>
      </c>
      <c r="K11" s="24">
        <v>15744.666667</v>
      </c>
    </row>
    <row r="12" spans="1:11" ht="15" customHeight="1" outlineLevel="1" x14ac:dyDescent="0.4">
      <c r="A12" s="5" t="s">
        <v>150</v>
      </c>
      <c r="B12" s="20">
        <v>501.77667000000002</v>
      </c>
      <c r="C12" s="20">
        <v>771.88367000000005</v>
      </c>
      <c r="D12" s="20">
        <v>916.43499999999995</v>
      </c>
      <c r="E12" s="20">
        <v>1829.3333299999999</v>
      </c>
      <c r="F12" s="20">
        <v>3094.6666700000001</v>
      </c>
      <c r="G12" s="20">
        <v>4063.6666700000001</v>
      </c>
      <c r="H12" s="20">
        <v>2614</v>
      </c>
      <c r="I12" s="20">
        <v>4437.3333300000004</v>
      </c>
      <c r="J12" s="20">
        <v>9569.6666700000005</v>
      </c>
      <c r="K12" s="20">
        <v>6149</v>
      </c>
    </row>
    <row r="13" spans="1:11" ht="15" customHeight="1" outlineLevel="1" x14ac:dyDescent="0.4">
      <c r="A13" s="8" t="s">
        <v>175</v>
      </c>
      <c r="B13" s="24">
        <v>742.11234000000002</v>
      </c>
      <c r="C13" s="24">
        <v>992.33299999999997</v>
      </c>
      <c r="D13" s="24">
        <v>1116.10167</v>
      </c>
      <c r="E13" s="24">
        <v>2016</v>
      </c>
      <c r="F13" s="24">
        <v>3291.6666700000001</v>
      </c>
      <c r="G13" s="24">
        <v>4316.3333400000001</v>
      </c>
      <c r="H13" s="24">
        <v>2985.6666700000001</v>
      </c>
      <c r="I13" s="24">
        <v>5474</v>
      </c>
      <c r="J13" s="24">
        <v>10736.333339999999</v>
      </c>
      <c r="K13" s="24">
        <v>7654</v>
      </c>
    </row>
    <row r="14" spans="1:11" ht="15" customHeight="1" outlineLevel="1" x14ac:dyDescent="0.4">
      <c r="A14" s="5" t="s">
        <v>174</v>
      </c>
      <c r="B14" s="20">
        <v>449.008667</v>
      </c>
      <c r="C14" s="20">
        <v>615.18333299999995</v>
      </c>
      <c r="D14" s="20">
        <v>608.37599999999998</v>
      </c>
      <c r="E14" s="20">
        <v>1496.666667</v>
      </c>
      <c r="F14" s="20">
        <v>2891.6666660000001</v>
      </c>
      <c r="G14" s="20">
        <v>4325.6666670000004</v>
      </c>
      <c r="H14" s="20">
        <v>2667.333333</v>
      </c>
      <c r="I14" s="20">
        <v>4163</v>
      </c>
      <c r="J14" s="20">
        <v>9237.6666669999995</v>
      </c>
      <c r="K14" s="20">
        <v>4897.6666670000004</v>
      </c>
    </row>
    <row r="15" spans="1:11" ht="15" customHeight="1" x14ac:dyDescent="0.4">
      <c r="A15" s="18" t="s">
        <v>173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5" customHeight="1" outlineLevel="1" x14ac:dyDescent="0.4">
      <c r="A16" s="5" t="s">
        <v>172</v>
      </c>
      <c r="B16" s="20">
        <v>4125.5246669999997</v>
      </c>
      <c r="C16" s="20">
        <v>4495.8249999999998</v>
      </c>
      <c r="D16" s="20">
        <v>4934</v>
      </c>
      <c r="E16" s="20">
        <v>6755.6666670000004</v>
      </c>
      <c r="F16" s="20">
        <v>6845.3333339999999</v>
      </c>
      <c r="G16" s="20">
        <v>7478.3333329999996</v>
      </c>
      <c r="H16" s="20">
        <v>10521</v>
      </c>
      <c r="I16" s="20">
        <v>11087</v>
      </c>
      <c r="J16" s="20">
        <v>20571.333333999999</v>
      </c>
      <c r="K16" s="20">
        <v>13245</v>
      </c>
    </row>
    <row r="17" spans="1:11" ht="15" customHeight="1" outlineLevel="1" x14ac:dyDescent="0.4">
      <c r="A17" s="8" t="s">
        <v>171</v>
      </c>
      <c r="B17" s="24">
        <v>6737.7203330000002</v>
      </c>
      <c r="C17" s="24">
        <v>7096.2016670000003</v>
      </c>
      <c r="D17" s="24">
        <v>7304.6666660000001</v>
      </c>
      <c r="E17" s="24">
        <v>9764.6666669999995</v>
      </c>
      <c r="F17" s="24">
        <v>10770.666667</v>
      </c>
      <c r="G17" s="24">
        <v>13413.666665999999</v>
      </c>
      <c r="H17" s="24">
        <v>16813.333332999999</v>
      </c>
      <c r="I17" s="24">
        <v>28154.333332999999</v>
      </c>
      <c r="J17" s="24">
        <v>43002</v>
      </c>
      <c r="K17" s="24">
        <v>40950.666666999998</v>
      </c>
    </row>
    <row r="18" spans="1:11" ht="15" customHeight="1" outlineLevel="1" x14ac:dyDescent="0.4">
      <c r="A18" s="5" t="s">
        <v>170</v>
      </c>
      <c r="B18" s="20">
        <v>921.58833400000003</v>
      </c>
      <c r="C18" s="20">
        <v>1396.364</v>
      </c>
      <c r="D18" s="20">
        <v>1479</v>
      </c>
      <c r="E18" s="20">
        <v>2881.333333</v>
      </c>
      <c r="F18" s="20">
        <v>2007.9999989999999</v>
      </c>
      <c r="G18" s="20">
        <v>1988.6666660000001</v>
      </c>
      <c r="H18" s="20">
        <v>2611.333333</v>
      </c>
      <c r="I18" s="20">
        <v>7705.6666679999998</v>
      </c>
      <c r="J18" s="20">
        <v>11687</v>
      </c>
      <c r="K18" s="20">
        <v>11819.333333</v>
      </c>
    </row>
    <row r="19" spans="1:11" ht="15" customHeight="1" outlineLevel="1" x14ac:dyDescent="0.4">
      <c r="A19" s="8" t="s">
        <v>169</v>
      </c>
      <c r="B19" s="23">
        <v>-3203.9363330000001</v>
      </c>
      <c r="C19" s="23">
        <v>-3099.4609999999998</v>
      </c>
      <c r="D19" s="23">
        <v>-3455</v>
      </c>
      <c r="E19" s="23">
        <v>-3874.3333339999999</v>
      </c>
      <c r="F19" s="23">
        <v>-4837.3333350000003</v>
      </c>
      <c r="G19" s="23">
        <v>-5489.6666670000004</v>
      </c>
      <c r="H19" s="23">
        <v>-7909.6666670000004</v>
      </c>
      <c r="I19" s="23">
        <v>-3381.3333320000002</v>
      </c>
      <c r="J19" s="23">
        <v>-8884.3333340000008</v>
      </c>
      <c r="K19" s="23">
        <v>-1425.666667</v>
      </c>
    </row>
    <row r="20" spans="1:11" ht="15" customHeight="1" outlineLevel="1" x14ac:dyDescent="0.4">
      <c r="A20" s="5" t="s">
        <v>168</v>
      </c>
      <c r="B20" s="20">
        <v>2326.572666</v>
      </c>
      <c r="C20" s="20">
        <v>2749.349334</v>
      </c>
      <c r="D20" s="20">
        <v>2837</v>
      </c>
      <c r="E20" s="20">
        <v>4133.6666660000001</v>
      </c>
      <c r="F20" s="20">
        <v>3672.333333</v>
      </c>
      <c r="G20" s="20">
        <v>4027.333333</v>
      </c>
      <c r="H20" s="20">
        <v>4939.3333329999996</v>
      </c>
      <c r="I20" s="20">
        <v>11781</v>
      </c>
      <c r="J20" s="20">
        <v>17328</v>
      </c>
      <c r="K20" s="20">
        <v>19100.333333999999</v>
      </c>
    </row>
    <row r="21" spans="1:11" ht="15" customHeight="1" outlineLevel="1" x14ac:dyDescent="0.4">
      <c r="A21" s="8" t="s">
        <v>167</v>
      </c>
      <c r="B21" s="24">
        <v>4411.1476670000002</v>
      </c>
      <c r="C21" s="24">
        <v>4346.8523329999998</v>
      </c>
      <c r="D21" s="24">
        <v>4467.6666660000001</v>
      </c>
      <c r="E21" s="24">
        <v>5631</v>
      </c>
      <c r="F21" s="24">
        <v>7098.3333329999996</v>
      </c>
      <c r="G21" s="24">
        <v>9386.3333330000005</v>
      </c>
      <c r="H21" s="24">
        <v>11874</v>
      </c>
      <c r="I21" s="24">
        <v>16373.333333</v>
      </c>
      <c r="J21" s="24">
        <v>25674</v>
      </c>
      <c r="K21" s="24">
        <v>21850.333332999999</v>
      </c>
    </row>
    <row r="22" spans="1:11" ht="15" customHeight="1" x14ac:dyDescent="0.4">
      <c r="A22" s="9" t="s">
        <v>166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" customHeight="1" outlineLevel="1" x14ac:dyDescent="0.4">
      <c r="A23" s="8" t="s">
        <v>165</v>
      </c>
      <c r="B23" s="24">
        <v>851.91166699999997</v>
      </c>
      <c r="C23" s="24">
        <v>891.65033400000004</v>
      </c>
      <c r="D23" s="24">
        <v>1152.2429999999999</v>
      </c>
      <c r="E23" s="24">
        <v>1601.9999989999999</v>
      </c>
      <c r="F23" s="24">
        <v>3289.6666679999998</v>
      </c>
      <c r="G23" s="24">
        <v>3896.3333320000002</v>
      </c>
      <c r="H23" s="24">
        <v>4572.0000010000003</v>
      </c>
      <c r="I23" s="24">
        <v>5621.3333329999996</v>
      </c>
      <c r="J23" s="24">
        <v>8786</v>
      </c>
      <c r="K23" s="24">
        <v>5902.6666660000001</v>
      </c>
    </row>
    <row r="24" spans="1:11" ht="15" customHeight="1" outlineLevel="1" x14ac:dyDescent="0.4">
      <c r="A24" s="5" t="s">
        <v>164</v>
      </c>
      <c r="B24" s="59">
        <v>-248.98066600000001</v>
      </c>
      <c r="C24" s="59">
        <v>-134.15733399999999</v>
      </c>
      <c r="D24" s="59">
        <v>-91.348332999999997</v>
      </c>
      <c r="E24" s="59">
        <v>-164</v>
      </c>
      <c r="F24" s="59">
        <v>-471.33333299999998</v>
      </c>
      <c r="G24" s="59">
        <v>-671</v>
      </c>
      <c r="H24" s="59">
        <v>-508.33333399999998</v>
      </c>
      <c r="I24" s="59">
        <v>-1082</v>
      </c>
      <c r="J24" s="59">
        <v>-979.33333300000004</v>
      </c>
      <c r="K24" s="59">
        <v>-1754.333333</v>
      </c>
    </row>
    <row r="25" spans="1:11" ht="15" customHeight="1" outlineLevel="1" x14ac:dyDescent="0.4">
      <c r="A25" s="8" t="s">
        <v>163</v>
      </c>
      <c r="B25" s="23">
        <v>-486.55033300000002</v>
      </c>
      <c r="C25" s="23">
        <v>-987.52099999999996</v>
      </c>
      <c r="D25" s="23">
        <v>-435.05900000000003</v>
      </c>
      <c r="E25" s="23">
        <v>-739.66666699999996</v>
      </c>
      <c r="F25" s="24">
        <v>1161.666667</v>
      </c>
      <c r="G25" s="23">
        <v>-4118.3333329999996</v>
      </c>
      <c r="H25" s="24">
        <v>6208.6666660000001</v>
      </c>
      <c r="I25" s="23">
        <v>-18682.333332999999</v>
      </c>
      <c r="J25" s="23">
        <v>-10344.333333</v>
      </c>
      <c r="K25" s="24">
        <v>6847.3333329999996</v>
      </c>
    </row>
    <row r="26" spans="1:11" ht="15" customHeight="1" outlineLevel="1" x14ac:dyDescent="0.4">
      <c r="A26" s="5" t="s">
        <v>162</v>
      </c>
      <c r="B26" s="59">
        <v>-73.928666000000007</v>
      </c>
      <c r="C26" s="59">
        <v>-396.55166700000001</v>
      </c>
      <c r="D26" s="59">
        <v>-625.86033299999997</v>
      </c>
      <c r="E26" s="20">
        <v>407.33333299999998</v>
      </c>
      <c r="F26" s="59">
        <v>-2673.333333</v>
      </c>
      <c r="G26" s="59">
        <v>-2618.3333339999999</v>
      </c>
      <c r="H26" s="59">
        <v>-1023.333333</v>
      </c>
      <c r="I26" s="20">
        <v>3857</v>
      </c>
      <c r="J26" s="20">
        <v>1999.333333</v>
      </c>
      <c r="K26" s="59">
        <v>-11313.333333</v>
      </c>
    </row>
    <row r="27" spans="1:11" ht="15" customHeight="1" outlineLevel="1" x14ac:dyDescent="0.4">
      <c r="A27" s="8" t="s">
        <v>161</v>
      </c>
      <c r="B27" s="24">
        <v>602.93100000000004</v>
      </c>
      <c r="C27" s="24">
        <v>757.49300000000005</v>
      </c>
      <c r="D27" s="24">
        <v>1060.8946699999999</v>
      </c>
      <c r="E27" s="24">
        <v>1438</v>
      </c>
      <c r="F27" s="24">
        <v>2818.3333400000001</v>
      </c>
      <c r="G27" s="24">
        <v>3225.3333299999999</v>
      </c>
      <c r="H27" s="24">
        <v>4063.6666700000001</v>
      </c>
      <c r="I27" s="24">
        <v>4539.3333300000004</v>
      </c>
      <c r="J27" s="24">
        <v>7806.6666699999996</v>
      </c>
      <c r="K27" s="24">
        <v>4148.3333300000004</v>
      </c>
    </row>
    <row r="28" spans="1:11" ht="15" customHeight="1" x14ac:dyDescent="0.4">
      <c r="A28" s="9" t="s">
        <v>160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outlineLevel="1" x14ac:dyDescent="0.4">
      <c r="A29" s="8" t="s">
        <v>159</v>
      </c>
      <c r="B29" s="7">
        <v>81.69</v>
      </c>
      <c r="C29" s="7">
        <v>93.451400000000007</v>
      </c>
      <c r="D29" s="7">
        <v>118.294</v>
      </c>
      <c r="E29" s="7">
        <v>146</v>
      </c>
      <c r="F29" s="7">
        <v>238.96</v>
      </c>
      <c r="G29" s="7">
        <v>432.65666700000003</v>
      </c>
      <c r="H29" s="7">
        <v>604.66</v>
      </c>
      <c r="I29" s="7">
        <v>972.60333300000002</v>
      </c>
      <c r="J29" s="7">
        <v>1430.3133330000001</v>
      </c>
      <c r="K29" s="7">
        <v>2081.1633339999998</v>
      </c>
    </row>
    <row r="30" spans="1:11" ht="15" customHeight="1" outlineLevel="1" x14ac:dyDescent="0.4">
      <c r="A30" s="5" t="s">
        <v>158</v>
      </c>
      <c r="B30" s="4">
        <v>282.59591699999999</v>
      </c>
      <c r="C30" s="4">
        <v>245.52241699999999</v>
      </c>
      <c r="D30" s="4">
        <v>262.10924999999997</v>
      </c>
      <c r="E30" s="4">
        <v>150.33333300000001</v>
      </c>
      <c r="F30" s="4">
        <v>237.16666699999999</v>
      </c>
      <c r="G30" s="4">
        <v>646.58333300000004</v>
      </c>
      <c r="H30" s="4">
        <v>765.5</v>
      </c>
      <c r="I30" s="4">
        <v>861.91666699999996</v>
      </c>
      <c r="J30" s="4">
        <v>989.16666699999996</v>
      </c>
      <c r="K30" s="4">
        <v>1211.75</v>
      </c>
    </row>
    <row r="31" spans="1:11" ht="15" customHeight="1" outlineLevel="1" x14ac:dyDescent="0.4">
      <c r="A31" s="8" t="s">
        <v>157</v>
      </c>
      <c r="B31" s="7">
        <v>1.9446669999999999</v>
      </c>
      <c r="C31" s="7">
        <v>0</v>
      </c>
      <c r="D31" s="7">
        <v>942</v>
      </c>
      <c r="E31" s="7">
        <v>534.66666599999996</v>
      </c>
      <c r="F31" s="7">
        <v>22.666665999999999</v>
      </c>
      <c r="G31" s="7">
        <v>1</v>
      </c>
      <c r="H31" s="7">
        <v>0</v>
      </c>
      <c r="I31" s="7">
        <v>0</v>
      </c>
      <c r="J31" s="7">
        <v>0</v>
      </c>
      <c r="K31" s="7">
        <v>416.33333299999998</v>
      </c>
    </row>
    <row r="32" spans="1:11" ht="15" customHeight="1" x14ac:dyDescent="0.4">
      <c r="A32" s="2" t="s">
        <v>45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5A9-29E7-4E33-84D0-DD67A5DE0D8B}">
  <sheetPr>
    <outlinePr summaryBelow="0" summaryRight="0"/>
  </sheetPr>
  <dimension ref="A1:P12"/>
  <sheetViews>
    <sheetView workbookViewId="0"/>
  </sheetViews>
  <sheetFormatPr defaultColWidth="9.15625" defaultRowHeight="15" customHeight="1" x14ac:dyDescent="0.4"/>
  <cols>
    <col min="1" max="1" width="19.68359375" style="1" customWidth="1"/>
    <col min="2" max="10" width="7.68359375" style="1" customWidth="1"/>
    <col min="11" max="16" width="8.83984375" style="1" customWidth="1"/>
    <col min="17" max="16384" width="9.15625" style="1"/>
  </cols>
  <sheetData>
    <row r="1" spans="1:16" ht="15" customHeight="1" x14ac:dyDescent="0.4">
      <c r="A1" s="33" t="s">
        <v>249</v>
      </c>
    </row>
    <row r="2" spans="1:16" ht="15" customHeight="1" x14ac:dyDescent="0.4">
      <c r="A2" s="1" t="s">
        <v>248</v>
      </c>
    </row>
    <row r="3" spans="1:16" ht="15" customHeight="1" x14ac:dyDescent="0.4">
      <c r="A3" s="30"/>
      <c r="B3" s="30" t="s">
        <v>247</v>
      </c>
      <c r="C3" s="30" t="s">
        <v>246</v>
      </c>
      <c r="D3" s="30" t="s">
        <v>245</v>
      </c>
      <c r="E3" s="30" t="s">
        <v>244</v>
      </c>
      <c r="F3" s="30" t="s">
        <v>243</v>
      </c>
      <c r="G3" s="30" t="s">
        <v>242</v>
      </c>
      <c r="H3" s="30" t="s">
        <v>241</v>
      </c>
      <c r="I3" s="30" t="s">
        <v>240</v>
      </c>
      <c r="J3" s="30" t="s">
        <v>239</v>
      </c>
      <c r="K3" s="30" t="s">
        <v>238</v>
      </c>
      <c r="L3" s="30" t="s">
        <v>237</v>
      </c>
      <c r="M3" s="30" t="s">
        <v>236</v>
      </c>
      <c r="N3" s="30" t="s">
        <v>235</v>
      </c>
      <c r="O3" s="30" t="s">
        <v>234</v>
      </c>
      <c r="P3" s="30" t="s">
        <v>233</v>
      </c>
    </row>
    <row r="4" spans="1:16" ht="15" customHeight="1" x14ac:dyDescent="0.4">
      <c r="A4" s="30"/>
      <c r="B4" s="30" t="s">
        <v>232</v>
      </c>
      <c r="C4" s="30" t="s">
        <v>231</v>
      </c>
      <c r="D4" s="30" t="s">
        <v>230</v>
      </c>
      <c r="E4" s="30" t="s">
        <v>229</v>
      </c>
      <c r="F4" s="30" t="s">
        <v>228</v>
      </c>
      <c r="G4" s="30" t="s">
        <v>227</v>
      </c>
      <c r="H4" s="30" t="s">
        <v>226</v>
      </c>
      <c r="I4" s="30" t="s">
        <v>225</v>
      </c>
      <c r="J4" s="30" t="s">
        <v>224</v>
      </c>
      <c r="K4" s="30" t="s">
        <v>223</v>
      </c>
      <c r="L4" s="30" t="s">
        <v>222</v>
      </c>
      <c r="M4" s="30" t="s">
        <v>221</v>
      </c>
      <c r="N4" s="30" t="s">
        <v>220</v>
      </c>
      <c r="O4" s="30" t="s">
        <v>219</v>
      </c>
      <c r="P4" s="30" t="s">
        <v>218</v>
      </c>
    </row>
    <row r="5" spans="1:16" ht="15" customHeight="1" x14ac:dyDescent="0.4">
      <c r="A5" s="10" t="s">
        <v>177</v>
      </c>
      <c r="B5" s="24">
        <v>4634.67</v>
      </c>
      <c r="C5" s="24">
        <v>4982.1000000000004</v>
      </c>
      <c r="D5" s="24">
        <v>6750.23</v>
      </c>
      <c r="E5" s="24">
        <v>9474.25</v>
      </c>
      <c r="F5" s="24">
        <v>11546</v>
      </c>
      <c r="G5" s="24">
        <v>10985.8</v>
      </c>
      <c r="H5" s="24">
        <v>16189.9</v>
      </c>
      <c r="I5" s="24">
        <v>26040.5</v>
      </c>
      <c r="J5" s="24">
        <v>26968.9</v>
      </c>
      <c r="K5" s="24">
        <v>51794.5</v>
      </c>
      <c r="L5" s="24">
        <v>77970.100000000006</v>
      </c>
      <c r="M5" s="24">
        <v>93531.8</v>
      </c>
      <c r="N5" s="24">
        <v>111484</v>
      </c>
      <c r="O5" s="24">
        <v>139956</v>
      </c>
      <c r="P5" s="24">
        <v>135485</v>
      </c>
    </row>
    <row r="6" spans="1:16" ht="15" customHeight="1" x14ac:dyDescent="0.4">
      <c r="A6" s="12" t="s">
        <v>217</v>
      </c>
      <c r="B6" s="12" t="s">
        <v>4</v>
      </c>
      <c r="C6" s="12" t="s">
        <v>4</v>
      </c>
      <c r="D6" s="20">
        <v>2771.62</v>
      </c>
      <c r="E6" s="20">
        <v>3800.81</v>
      </c>
      <c r="F6" s="20">
        <v>4432.8100000000004</v>
      </c>
      <c r="G6" s="20">
        <v>4128.87</v>
      </c>
      <c r="H6" s="20">
        <v>5589.81</v>
      </c>
      <c r="I6" s="20">
        <v>8671.2800000000007</v>
      </c>
      <c r="J6" s="20">
        <v>10833.8</v>
      </c>
      <c r="K6" s="20">
        <v>15402.7</v>
      </c>
      <c r="L6" s="20">
        <v>21618</v>
      </c>
      <c r="M6" s="20">
        <v>25211.8</v>
      </c>
      <c r="N6" s="20">
        <v>31549.200000000001</v>
      </c>
      <c r="O6" s="20">
        <v>42559.5</v>
      </c>
      <c r="P6" s="20">
        <v>35257.5</v>
      </c>
    </row>
    <row r="7" spans="1:16" ht="15" customHeight="1" x14ac:dyDescent="0.4">
      <c r="A7" s="10" t="s">
        <v>176</v>
      </c>
      <c r="B7" s="24">
        <v>2571.3000000000002</v>
      </c>
      <c r="C7" s="24">
        <v>2825.06</v>
      </c>
      <c r="D7" s="24">
        <v>3983.46</v>
      </c>
      <c r="E7" s="24">
        <v>5693.91</v>
      </c>
      <c r="F7" s="24">
        <v>7115.03</v>
      </c>
      <c r="G7" s="24">
        <v>6855.99</v>
      </c>
      <c r="H7" s="24">
        <v>10599.1</v>
      </c>
      <c r="I7" s="24">
        <v>16918</v>
      </c>
      <c r="J7" s="24">
        <v>16093.2</v>
      </c>
      <c r="K7" s="24">
        <v>36471.699999999997</v>
      </c>
      <c r="L7" s="24">
        <v>56013.599999999999</v>
      </c>
      <c r="M7" s="24">
        <v>65797.100000000006</v>
      </c>
      <c r="N7" s="24">
        <v>81773.2</v>
      </c>
      <c r="O7" s="24">
        <v>102365</v>
      </c>
      <c r="P7" s="24">
        <v>100671</v>
      </c>
    </row>
    <row r="8" spans="1:16" ht="15" customHeight="1" x14ac:dyDescent="0.4">
      <c r="A8" s="12" t="s">
        <v>175</v>
      </c>
      <c r="B8" s="20">
        <v>964.26099999999997</v>
      </c>
      <c r="C8" s="20">
        <v>1110.1400000000001</v>
      </c>
      <c r="D8" s="20">
        <v>2072.3200000000002</v>
      </c>
      <c r="E8" s="20">
        <v>3317.95</v>
      </c>
      <c r="F8" s="20">
        <v>4546.04</v>
      </c>
      <c r="G8" s="20">
        <v>4160.8999999999996</v>
      </c>
      <c r="H8" s="20">
        <v>7579.04</v>
      </c>
      <c r="I8" s="20">
        <v>13356.4</v>
      </c>
      <c r="J8" s="20">
        <v>10862.7</v>
      </c>
      <c r="K8" s="20">
        <v>28572.6</v>
      </c>
      <c r="L8" s="20">
        <v>45645.1</v>
      </c>
      <c r="M8" s="20">
        <v>55242.7</v>
      </c>
      <c r="N8" s="12" t="s">
        <v>4</v>
      </c>
      <c r="O8" s="12" t="s">
        <v>4</v>
      </c>
      <c r="P8" s="12" t="s">
        <v>4</v>
      </c>
    </row>
    <row r="9" spans="1:16" ht="15" customHeight="1" x14ac:dyDescent="0.4">
      <c r="A9" s="10" t="s">
        <v>216</v>
      </c>
      <c r="B9" s="24">
        <v>736.68</v>
      </c>
      <c r="C9" s="24">
        <v>1093.92</v>
      </c>
      <c r="D9" s="24">
        <v>2128.4299999999998</v>
      </c>
      <c r="E9" s="24">
        <v>3497.92</v>
      </c>
      <c r="F9" s="24">
        <v>4339.8999999999996</v>
      </c>
      <c r="G9" s="24">
        <v>3792.99</v>
      </c>
      <c r="H9" s="24">
        <v>6545.01</v>
      </c>
      <c r="I9" s="24">
        <v>12189.4</v>
      </c>
      <c r="J9" s="24">
        <v>9350.08</v>
      </c>
      <c r="K9" s="24">
        <v>28181.8</v>
      </c>
      <c r="L9" s="24">
        <v>45402.400000000001</v>
      </c>
      <c r="M9" s="24">
        <v>54401</v>
      </c>
      <c r="N9" s="24">
        <v>65999.600000000006</v>
      </c>
      <c r="O9" s="24">
        <v>83947.3</v>
      </c>
      <c r="P9" s="24">
        <v>81477.7</v>
      </c>
    </row>
    <row r="10" spans="1:16" ht="15" customHeight="1" x14ac:dyDescent="0.4">
      <c r="A10" s="12" t="s">
        <v>215</v>
      </c>
      <c r="B10" s="20">
        <v>925.00900000000001</v>
      </c>
      <c r="C10" s="20">
        <v>1126.8399999999999</v>
      </c>
      <c r="D10" s="20">
        <v>2140.86</v>
      </c>
      <c r="E10" s="20">
        <v>3502.6</v>
      </c>
      <c r="F10" s="20">
        <v>4415.28</v>
      </c>
      <c r="G10" s="20">
        <v>3913.42</v>
      </c>
      <c r="H10" s="20">
        <v>6444.79</v>
      </c>
      <c r="I10" s="20">
        <v>11998</v>
      </c>
      <c r="J10" s="20">
        <v>9338.76</v>
      </c>
      <c r="K10" s="20">
        <v>28338.9</v>
      </c>
      <c r="L10" s="20">
        <v>46221.8</v>
      </c>
      <c r="M10" s="20">
        <v>55873.7</v>
      </c>
      <c r="N10" s="20">
        <v>58609.8</v>
      </c>
      <c r="O10" s="20">
        <v>79021.399999999994</v>
      </c>
      <c r="P10" s="20">
        <v>81570.399999999994</v>
      </c>
    </row>
    <row r="11" spans="1:16" ht="15" customHeight="1" x14ac:dyDescent="0.4">
      <c r="A11" s="10" t="s">
        <v>214</v>
      </c>
      <c r="B11" s="24">
        <v>119.622</v>
      </c>
      <c r="C11" s="24">
        <v>207.28800000000001</v>
      </c>
      <c r="D11" s="24">
        <v>368.82</v>
      </c>
      <c r="E11" s="24">
        <v>523.83199999999999</v>
      </c>
      <c r="F11" s="24">
        <v>363.137</v>
      </c>
      <c r="G11" s="24">
        <v>285.69</v>
      </c>
      <c r="H11" s="24">
        <v>395.39299999999997</v>
      </c>
      <c r="I11" s="24">
        <v>1163.58</v>
      </c>
      <c r="J11" s="24">
        <v>727.05200000000002</v>
      </c>
      <c r="K11" s="24">
        <v>3764.53</v>
      </c>
      <c r="L11" s="24">
        <v>6324.45</v>
      </c>
      <c r="M11" s="24">
        <v>7022.39</v>
      </c>
      <c r="N11" s="24">
        <v>9113.91</v>
      </c>
      <c r="O11" s="24">
        <v>11739.4</v>
      </c>
      <c r="P11" s="24">
        <v>11847.9</v>
      </c>
    </row>
    <row r="12" spans="1:16" ht="15" customHeight="1" x14ac:dyDescent="0.4">
      <c r="A12" s="12" t="s">
        <v>174</v>
      </c>
      <c r="B12" s="20">
        <v>614.399</v>
      </c>
      <c r="C12" s="20">
        <v>615.40899999999999</v>
      </c>
      <c r="D12" s="20">
        <v>1577.04</v>
      </c>
      <c r="E12" s="20">
        <v>2929.32</v>
      </c>
      <c r="F12" s="20">
        <v>4048.08</v>
      </c>
      <c r="G12" s="20">
        <v>2910.23</v>
      </c>
      <c r="H12" s="20">
        <v>4202.55</v>
      </c>
      <c r="I12" s="20">
        <v>9290.67</v>
      </c>
      <c r="J12" s="20">
        <v>4825.2700000000004</v>
      </c>
      <c r="K12" s="20">
        <v>22418.2</v>
      </c>
      <c r="L12" s="20">
        <v>37474.1</v>
      </c>
      <c r="M12" s="20">
        <v>43799.3</v>
      </c>
      <c r="N12" s="20">
        <v>54043.4</v>
      </c>
      <c r="O12" s="20">
        <v>73509.8</v>
      </c>
      <c r="P12" s="12" t="s">
        <v>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F62-939E-41F5-A97E-C662E8770FD0}">
  <sheetPr>
    <outlinePr summaryBelow="0" summaryRight="0"/>
  </sheetPr>
  <dimension ref="A1:K92"/>
  <sheetViews>
    <sheetView workbookViewId="0"/>
  </sheetViews>
  <sheetFormatPr defaultColWidth="9.15625" defaultRowHeight="15" customHeight="1" outlineLevelRow="4" x14ac:dyDescent="0.4"/>
  <cols>
    <col min="1" max="1" width="100.68359375" style="1" customWidth="1"/>
    <col min="2" max="11" width="10.41796875" style="1" customWidth="1"/>
    <col min="12" max="16384" width="9.15625" style="1"/>
  </cols>
  <sheetData>
    <row r="1" spans="1:11" ht="15" customHeight="1" x14ac:dyDescent="0.4">
      <c r="A1" s="33" t="s">
        <v>44</v>
      </c>
    </row>
    <row r="2" spans="1:11" ht="15" customHeight="1" x14ac:dyDescent="0.4">
      <c r="A2" s="32" t="s">
        <v>123</v>
      </c>
    </row>
    <row r="3" spans="1:11" ht="15" customHeight="1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1" ht="15" customHeight="1" x14ac:dyDescent="0.4">
      <c r="A5" s="30" t="s">
        <v>43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ht="15" customHeight="1" x14ac:dyDescent="0.4">
      <c r="A6" s="30" t="s">
        <v>42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15" customHeight="1" x14ac:dyDescent="0.4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4">
      <c r="A8" s="30"/>
      <c r="B8" s="30" t="s">
        <v>40</v>
      </c>
      <c r="C8" s="30" t="s">
        <v>39</v>
      </c>
      <c r="D8" s="30" t="s">
        <v>38</v>
      </c>
      <c r="E8" s="30" t="s">
        <v>37</v>
      </c>
      <c r="F8" s="30" t="s">
        <v>36</v>
      </c>
      <c r="G8" s="30" t="s">
        <v>35</v>
      </c>
      <c r="H8" s="30" t="s">
        <v>34</v>
      </c>
      <c r="I8" s="30" t="s">
        <v>33</v>
      </c>
      <c r="J8" s="30" t="s">
        <v>32</v>
      </c>
      <c r="K8" s="30" t="s">
        <v>31</v>
      </c>
    </row>
    <row r="9" spans="1:11" ht="15" customHeight="1" x14ac:dyDescent="0.4">
      <c r="A9" s="18" t="s">
        <v>122</v>
      </c>
      <c r="B9" s="27">
        <v>835.14599599999997</v>
      </c>
      <c r="C9" s="27">
        <v>905.65600600000005</v>
      </c>
      <c r="D9" s="27">
        <v>1175</v>
      </c>
      <c r="E9" s="27">
        <v>1672</v>
      </c>
      <c r="F9" s="27">
        <v>3502</v>
      </c>
      <c r="G9" s="27">
        <v>3743</v>
      </c>
      <c r="H9" s="27">
        <v>4761</v>
      </c>
      <c r="I9" s="27">
        <v>5822</v>
      </c>
      <c r="J9" s="27">
        <v>9108</v>
      </c>
      <c r="K9" s="27">
        <v>5641</v>
      </c>
    </row>
    <row r="10" spans="1:11" ht="15" customHeight="1" outlineLevel="1" x14ac:dyDescent="0.55000000000000004">
      <c r="A10" s="5" t="s">
        <v>8</v>
      </c>
      <c r="B10" s="19">
        <v>439.98998999999998</v>
      </c>
      <c r="C10" s="19">
        <v>630.58697500000005</v>
      </c>
      <c r="D10" s="19">
        <v>614</v>
      </c>
      <c r="E10" s="19">
        <v>1666</v>
      </c>
      <c r="F10" s="19">
        <v>3047</v>
      </c>
      <c r="G10" s="19">
        <v>4141</v>
      </c>
      <c r="H10" s="19">
        <v>2796</v>
      </c>
      <c r="I10" s="19">
        <v>4332</v>
      </c>
      <c r="J10" s="19">
        <v>9752</v>
      </c>
      <c r="K10" s="19">
        <v>4368</v>
      </c>
    </row>
    <row r="11" spans="1:11" ht="15" customHeight="1" outlineLevel="1" x14ac:dyDescent="0.4">
      <c r="A11" s="15" t="s">
        <v>121</v>
      </c>
      <c r="B11" s="28">
        <v>395.15597500000001</v>
      </c>
      <c r="C11" s="28">
        <v>275.06900000000002</v>
      </c>
      <c r="D11" s="28">
        <v>561</v>
      </c>
      <c r="E11" s="28">
        <v>6</v>
      </c>
      <c r="F11" s="28">
        <v>455</v>
      </c>
      <c r="G11" s="28">
        <v>-398</v>
      </c>
      <c r="H11" s="28">
        <v>1965</v>
      </c>
      <c r="I11" s="28">
        <v>1490</v>
      </c>
      <c r="J11" s="28">
        <v>-644</v>
      </c>
      <c r="K11" s="28">
        <v>1273</v>
      </c>
    </row>
    <row r="12" spans="1:11" ht="15" customHeight="1" outlineLevel="2" x14ac:dyDescent="0.55000000000000004">
      <c r="A12" s="13" t="s">
        <v>120</v>
      </c>
      <c r="B12" s="19">
        <v>136.29499799999999</v>
      </c>
      <c r="C12" s="19">
        <v>157.841003</v>
      </c>
      <c r="D12" s="19">
        <v>204</v>
      </c>
      <c r="E12" s="19">
        <v>247</v>
      </c>
      <c r="F12" s="19">
        <v>391</v>
      </c>
      <c r="G12" s="19">
        <v>557</v>
      </c>
      <c r="H12" s="19">
        <v>844</v>
      </c>
      <c r="I12" s="19">
        <v>1397</v>
      </c>
      <c r="J12" s="19">
        <v>2004</v>
      </c>
      <c r="K12" s="19">
        <v>2709</v>
      </c>
    </row>
    <row r="13" spans="1:11" ht="15" customHeight="1" outlineLevel="2" x14ac:dyDescent="0.55000000000000004">
      <c r="A13" s="11" t="s">
        <v>119</v>
      </c>
      <c r="B13" s="21">
        <v>239.14799500000001</v>
      </c>
      <c r="C13" s="21">
        <v>220.125</v>
      </c>
      <c r="D13" s="21">
        <v>197</v>
      </c>
      <c r="E13" s="21">
        <v>187</v>
      </c>
      <c r="F13" s="21">
        <v>199</v>
      </c>
      <c r="G13" s="21">
        <v>262</v>
      </c>
      <c r="H13" s="21">
        <v>381</v>
      </c>
      <c r="I13" s="21">
        <v>1098</v>
      </c>
      <c r="J13" s="21">
        <v>1174</v>
      </c>
      <c r="K13" s="21">
        <v>1544</v>
      </c>
    </row>
    <row r="14" spans="1:11" ht="15" customHeight="1" outlineLevel="2" x14ac:dyDescent="0.55000000000000004">
      <c r="A14" s="13" t="s">
        <v>118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9">
        <v>1353</v>
      </c>
    </row>
    <row r="15" spans="1:11" ht="15" customHeight="1" outlineLevel="2" x14ac:dyDescent="0.4">
      <c r="A15" s="41" t="s">
        <v>117</v>
      </c>
      <c r="B15" s="28">
        <v>28.318000999999999</v>
      </c>
      <c r="C15" s="28">
        <v>35.516998000000001</v>
      </c>
      <c r="D15" s="28">
        <v>87</v>
      </c>
      <c r="E15" s="28">
        <v>33</v>
      </c>
      <c r="F15" s="28">
        <v>20</v>
      </c>
      <c r="G15" s="27">
        <v>-45</v>
      </c>
      <c r="H15" s="27">
        <v>5</v>
      </c>
      <c r="I15" s="27">
        <v>-20</v>
      </c>
      <c r="J15" s="28">
        <v>-53</v>
      </c>
      <c r="K15" s="28">
        <v>38</v>
      </c>
    </row>
    <row r="16" spans="1:11" ht="15" customHeight="1" outlineLevel="3" x14ac:dyDescent="0.4">
      <c r="A16" s="40" t="s">
        <v>116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</row>
    <row r="17" spans="1:11" ht="15" customHeight="1" outlineLevel="3" x14ac:dyDescent="0.55000000000000004">
      <c r="A17" s="39" t="s">
        <v>22</v>
      </c>
      <c r="B17" s="10" t="s">
        <v>4</v>
      </c>
      <c r="C17" s="10" t="s">
        <v>4</v>
      </c>
      <c r="D17" s="21">
        <v>45</v>
      </c>
      <c r="E17" s="21">
        <v>0</v>
      </c>
      <c r="F17" s="21">
        <v>0</v>
      </c>
      <c r="G17" s="10" t="s">
        <v>4</v>
      </c>
      <c r="H17" s="10" t="s">
        <v>4</v>
      </c>
      <c r="I17" s="10" t="s">
        <v>4</v>
      </c>
      <c r="J17" s="10" t="s">
        <v>4</v>
      </c>
      <c r="K17" s="10" t="s">
        <v>4</v>
      </c>
    </row>
    <row r="18" spans="1:11" ht="15" customHeight="1" outlineLevel="3" x14ac:dyDescent="0.55000000000000004">
      <c r="A18" s="40" t="s">
        <v>115</v>
      </c>
      <c r="B18" s="19">
        <v>4.5999999999999996</v>
      </c>
      <c r="C18" s="19">
        <v>27.966999000000001</v>
      </c>
      <c r="D18" s="19">
        <v>29</v>
      </c>
      <c r="E18" s="19">
        <v>25</v>
      </c>
      <c r="F18" s="19">
        <v>3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</row>
    <row r="19" spans="1:11" ht="15" customHeight="1" outlineLevel="3" x14ac:dyDescent="0.55000000000000004">
      <c r="A19" s="39" t="s">
        <v>114</v>
      </c>
      <c r="B19" s="10" t="s">
        <v>4</v>
      </c>
      <c r="C19" s="22">
        <v>-16.548999999999999</v>
      </c>
      <c r="D19" s="22">
        <v>-6</v>
      </c>
      <c r="E19" s="22">
        <v>-3</v>
      </c>
      <c r="F19" s="22">
        <v>-1</v>
      </c>
      <c r="G19" s="10" t="s">
        <v>4</v>
      </c>
      <c r="H19" s="10" t="s">
        <v>4</v>
      </c>
      <c r="I19" s="10" t="s">
        <v>4</v>
      </c>
      <c r="J19" s="22">
        <v>-100</v>
      </c>
      <c r="K19" s="21">
        <v>45</v>
      </c>
    </row>
    <row r="20" spans="1:11" ht="15" customHeight="1" outlineLevel="3" x14ac:dyDescent="0.4">
      <c r="A20" s="46" t="s">
        <v>67</v>
      </c>
      <c r="B20" s="29">
        <v>23.718</v>
      </c>
      <c r="C20" s="29">
        <v>24.099001000000001</v>
      </c>
      <c r="D20" s="29">
        <v>19</v>
      </c>
      <c r="E20" s="29">
        <v>11</v>
      </c>
      <c r="F20" s="29">
        <v>18</v>
      </c>
      <c r="G20" s="9" t="s">
        <v>4</v>
      </c>
      <c r="H20" s="9" t="s">
        <v>4</v>
      </c>
      <c r="I20" s="9" t="s">
        <v>4</v>
      </c>
      <c r="J20" s="29">
        <v>47</v>
      </c>
      <c r="K20" s="29">
        <v>-7</v>
      </c>
    </row>
    <row r="21" spans="1:11" ht="15" customHeight="1" outlineLevel="4" x14ac:dyDescent="0.4">
      <c r="A21" s="42" t="s">
        <v>113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</row>
    <row r="22" spans="1:11" ht="15" customHeight="1" outlineLevel="4" x14ac:dyDescent="0.4">
      <c r="A22" s="43" t="s">
        <v>112</v>
      </c>
      <c r="B22" s="12" t="s">
        <v>4</v>
      </c>
      <c r="C22" s="12" t="s">
        <v>4</v>
      </c>
      <c r="D22" s="12" t="s">
        <v>4</v>
      </c>
      <c r="E22" s="12" t="s">
        <v>4</v>
      </c>
      <c r="F22" s="12" t="s">
        <v>4</v>
      </c>
      <c r="G22" s="12" t="s">
        <v>4</v>
      </c>
      <c r="H22" s="12" t="s">
        <v>4</v>
      </c>
      <c r="I22" s="12" t="s">
        <v>4</v>
      </c>
      <c r="J22" s="12" t="s">
        <v>4</v>
      </c>
      <c r="K22" s="12" t="s">
        <v>4</v>
      </c>
    </row>
    <row r="23" spans="1:11" ht="15" customHeight="1" outlineLevel="4" x14ac:dyDescent="0.4">
      <c r="A23" s="42" t="s">
        <v>111</v>
      </c>
      <c r="B23" s="10" t="s">
        <v>4</v>
      </c>
      <c r="C23" s="10" t="s">
        <v>4</v>
      </c>
      <c r="D23" s="10" t="s">
        <v>4</v>
      </c>
      <c r="E23" s="10" t="s">
        <v>4</v>
      </c>
      <c r="F23" s="10" t="s">
        <v>4</v>
      </c>
      <c r="G23" s="10" t="s">
        <v>4</v>
      </c>
      <c r="H23" s="10" t="s">
        <v>4</v>
      </c>
      <c r="I23" s="10" t="s">
        <v>4</v>
      </c>
      <c r="J23" s="10" t="s">
        <v>4</v>
      </c>
      <c r="K23" s="10" t="s">
        <v>4</v>
      </c>
    </row>
    <row r="24" spans="1:11" ht="15" customHeight="1" outlineLevel="4" x14ac:dyDescent="0.4">
      <c r="A24" s="43" t="s">
        <v>110</v>
      </c>
      <c r="B24" s="12" t="s">
        <v>4</v>
      </c>
      <c r="C24" s="12" t="s">
        <v>4</v>
      </c>
      <c r="D24" s="12" t="s">
        <v>4</v>
      </c>
      <c r="E24" s="12" t="s">
        <v>4</v>
      </c>
      <c r="F24" s="12" t="s">
        <v>4</v>
      </c>
      <c r="G24" s="12" t="s">
        <v>4</v>
      </c>
      <c r="H24" s="12" t="s">
        <v>4</v>
      </c>
      <c r="I24" s="12" t="s">
        <v>4</v>
      </c>
      <c r="J24" s="12" t="s">
        <v>4</v>
      </c>
      <c r="K24" s="12" t="s">
        <v>4</v>
      </c>
    </row>
    <row r="25" spans="1:11" ht="15" customHeight="1" outlineLevel="2" x14ac:dyDescent="0.55000000000000004">
      <c r="A25" s="11" t="s">
        <v>109</v>
      </c>
      <c r="B25" s="21">
        <v>15.43</v>
      </c>
      <c r="C25" s="21">
        <v>82.569000000000003</v>
      </c>
      <c r="D25" s="21">
        <v>134</v>
      </c>
      <c r="E25" s="21">
        <v>197</v>
      </c>
      <c r="F25" s="22">
        <v>-359</v>
      </c>
      <c r="G25" s="22">
        <v>-315</v>
      </c>
      <c r="H25" s="21">
        <v>18</v>
      </c>
      <c r="I25" s="22">
        <v>-282</v>
      </c>
      <c r="J25" s="22">
        <v>-406</v>
      </c>
      <c r="K25" s="22">
        <v>-2164</v>
      </c>
    </row>
    <row r="26" spans="1:11" ht="15" customHeight="1" outlineLevel="2" x14ac:dyDescent="0.55000000000000004">
      <c r="A26" s="13" t="s">
        <v>108</v>
      </c>
      <c r="B26" s="12" t="s">
        <v>4</v>
      </c>
      <c r="C26" s="12" t="s">
        <v>4</v>
      </c>
      <c r="D26" s="12" t="s">
        <v>4</v>
      </c>
      <c r="E26" s="19">
        <v>21</v>
      </c>
      <c r="F26" s="19">
        <v>19</v>
      </c>
      <c r="G26" s="19">
        <v>0</v>
      </c>
      <c r="H26" s="19">
        <v>0</v>
      </c>
      <c r="I26" s="12" t="s">
        <v>4</v>
      </c>
      <c r="J26" s="12" t="s">
        <v>4</v>
      </c>
      <c r="K26" s="12" t="s">
        <v>4</v>
      </c>
    </row>
    <row r="27" spans="1:11" ht="15" customHeight="1" outlineLevel="2" x14ac:dyDescent="0.4">
      <c r="A27" s="11" t="s">
        <v>107</v>
      </c>
      <c r="B27" s="10" t="s">
        <v>4</v>
      </c>
      <c r="C27" s="10" t="s">
        <v>4</v>
      </c>
      <c r="D27" s="10" t="s">
        <v>4</v>
      </c>
      <c r="E27" s="10" t="s">
        <v>4</v>
      </c>
      <c r="F27" s="10" t="s">
        <v>4</v>
      </c>
      <c r="G27" s="10" t="s">
        <v>4</v>
      </c>
      <c r="H27" s="10" t="s">
        <v>4</v>
      </c>
      <c r="I27" s="10" t="s">
        <v>4</v>
      </c>
      <c r="J27" s="10" t="s">
        <v>4</v>
      </c>
      <c r="K27" s="10" t="s">
        <v>4</v>
      </c>
    </row>
    <row r="28" spans="1:11" ht="15" customHeight="1" outlineLevel="2" x14ac:dyDescent="0.4">
      <c r="A28" s="13" t="s">
        <v>106</v>
      </c>
      <c r="B28" s="25">
        <v>-10.471</v>
      </c>
      <c r="C28" s="12" t="s">
        <v>4</v>
      </c>
      <c r="D28" s="12" t="s">
        <v>4</v>
      </c>
      <c r="E28" s="12" t="s">
        <v>4</v>
      </c>
      <c r="F28" s="12" t="s">
        <v>4</v>
      </c>
      <c r="G28" s="12" t="s">
        <v>4</v>
      </c>
      <c r="H28" s="12" t="s">
        <v>4</v>
      </c>
      <c r="I28" s="12" t="s">
        <v>4</v>
      </c>
      <c r="J28" s="12" t="s">
        <v>4</v>
      </c>
      <c r="K28" s="12" t="s">
        <v>4</v>
      </c>
    </row>
    <row r="29" spans="1:11" ht="15" customHeight="1" outlineLevel="2" x14ac:dyDescent="0.4">
      <c r="A29" s="11" t="s">
        <v>5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</row>
    <row r="30" spans="1:11" ht="15" customHeight="1" outlineLevel="2" x14ac:dyDescent="0.4">
      <c r="A30" s="13" t="s">
        <v>105</v>
      </c>
      <c r="B30" s="12" t="s">
        <v>4</v>
      </c>
      <c r="C30" s="12" t="s">
        <v>4</v>
      </c>
      <c r="D30" s="12" t="s">
        <v>4</v>
      </c>
      <c r="E30" s="12" t="s">
        <v>4</v>
      </c>
      <c r="F30" s="12" t="s">
        <v>4</v>
      </c>
      <c r="G30" s="12" t="s">
        <v>4</v>
      </c>
      <c r="H30" s="12" t="s">
        <v>4</v>
      </c>
      <c r="I30" s="12" t="s">
        <v>4</v>
      </c>
      <c r="J30" s="12" t="s">
        <v>4</v>
      </c>
      <c r="K30" s="12" t="s">
        <v>4</v>
      </c>
    </row>
    <row r="31" spans="1:11" ht="15" customHeight="1" outlineLevel="2" x14ac:dyDescent="0.55000000000000004">
      <c r="A31" s="11" t="s">
        <v>104</v>
      </c>
      <c r="B31" s="22">
        <v>-25.801000999999999</v>
      </c>
      <c r="C31" s="22">
        <v>-18.455998999999998</v>
      </c>
      <c r="D31" s="22">
        <v>-10</v>
      </c>
      <c r="E31" s="21">
        <v>0</v>
      </c>
      <c r="F31" s="21">
        <v>0</v>
      </c>
      <c r="G31" s="10" t="s">
        <v>4</v>
      </c>
      <c r="H31" s="10" t="s">
        <v>4</v>
      </c>
      <c r="I31" s="10" t="s">
        <v>4</v>
      </c>
      <c r="J31" s="10" t="s">
        <v>4</v>
      </c>
      <c r="K31" s="10" t="s">
        <v>4</v>
      </c>
    </row>
    <row r="32" spans="1:11" ht="15" customHeight="1" outlineLevel="2" x14ac:dyDescent="0.4">
      <c r="A32" s="45" t="s">
        <v>103</v>
      </c>
      <c r="B32" s="26">
        <v>12.237000999999999</v>
      </c>
      <c r="C32" s="26">
        <v>-202.527008</v>
      </c>
      <c r="D32" s="26">
        <v>-51</v>
      </c>
      <c r="E32" s="26">
        <v>-679</v>
      </c>
      <c r="F32" s="26">
        <v>185</v>
      </c>
      <c r="G32" s="26">
        <v>-857</v>
      </c>
      <c r="H32" s="26">
        <v>717</v>
      </c>
      <c r="I32" s="26">
        <v>-703</v>
      </c>
      <c r="J32" s="26">
        <v>-3363</v>
      </c>
      <c r="K32" s="26">
        <v>-2207</v>
      </c>
    </row>
    <row r="33" spans="1:11" ht="15" customHeight="1" outlineLevel="3" x14ac:dyDescent="0.55000000000000004">
      <c r="A33" s="39" t="s">
        <v>102</v>
      </c>
      <c r="B33" s="21">
        <v>28.851998999999999</v>
      </c>
      <c r="C33" s="22">
        <v>-49.324001000000003</v>
      </c>
      <c r="D33" s="22">
        <v>-32</v>
      </c>
      <c r="E33" s="22">
        <v>-321</v>
      </c>
      <c r="F33" s="22">
        <v>-440</v>
      </c>
      <c r="G33" s="22">
        <v>-149</v>
      </c>
      <c r="H33" s="22">
        <v>-233</v>
      </c>
      <c r="I33" s="22">
        <v>-550</v>
      </c>
      <c r="J33" s="22">
        <v>-2215</v>
      </c>
      <c r="K33" s="21">
        <v>822</v>
      </c>
    </row>
    <row r="34" spans="1:11" ht="15" customHeight="1" outlineLevel="3" x14ac:dyDescent="0.55000000000000004">
      <c r="A34" s="40" t="s">
        <v>101</v>
      </c>
      <c r="B34" s="19">
        <v>24.650998999999999</v>
      </c>
      <c r="C34" s="25">
        <v>-94.984001000000006</v>
      </c>
      <c r="D34" s="19">
        <v>66</v>
      </c>
      <c r="E34" s="25">
        <v>-375</v>
      </c>
      <c r="F34" s="19">
        <v>0</v>
      </c>
      <c r="G34" s="25">
        <v>-776</v>
      </c>
      <c r="H34" s="19">
        <v>597</v>
      </c>
      <c r="I34" s="25">
        <v>-524</v>
      </c>
      <c r="J34" s="25">
        <v>-774</v>
      </c>
      <c r="K34" s="25">
        <v>-2554</v>
      </c>
    </row>
    <row r="35" spans="1:11" ht="15" customHeight="1" outlineLevel="3" x14ac:dyDescent="0.4">
      <c r="A35" s="44" t="s">
        <v>100</v>
      </c>
      <c r="B35" s="28">
        <v>11.552</v>
      </c>
      <c r="C35" s="27">
        <v>4.4269999999999996</v>
      </c>
      <c r="D35" s="27">
        <v>-16</v>
      </c>
      <c r="E35" s="27">
        <v>-18</v>
      </c>
      <c r="F35" s="27">
        <v>21</v>
      </c>
      <c r="G35" s="27">
        <v>-55</v>
      </c>
      <c r="H35" s="27">
        <v>77</v>
      </c>
      <c r="I35" s="27">
        <v>-394</v>
      </c>
      <c r="J35" s="27">
        <v>-1715</v>
      </c>
      <c r="K35" s="27">
        <v>-1517</v>
      </c>
    </row>
    <row r="36" spans="1:11" ht="15" customHeight="1" outlineLevel="4" x14ac:dyDescent="0.55000000000000004">
      <c r="A36" s="43" t="s">
        <v>99</v>
      </c>
      <c r="B36" s="19">
        <v>6.7290000000000001</v>
      </c>
      <c r="C36" s="12" t="s">
        <v>4</v>
      </c>
      <c r="D36" s="12" t="s">
        <v>4</v>
      </c>
      <c r="E36" s="12" t="s">
        <v>4</v>
      </c>
      <c r="F36" s="12" t="s">
        <v>4</v>
      </c>
      <c r="G36" s="12" t="s">
        <v>4</v>
      </c>
      <c r="H36" s="12" t="s">
        <v>4</v>
      </c>
      <c r="I36" s="12" t="s">
        <v>4</v>
      </c>
      <c r="J36" s="12" t="s">
        <v>4</v>
      </c>
      <c r="K36" s="12" t="s">
        <v>4</v>
      </c>
    </row>
    <row r="37" spans="1:11" ht="15" customHeight="1" outlineLevel="4" x14ac:dyDescent="0.55000000000000004">
      <c r="A37" s="42" t="s">
        <v>98</v>
      </c>
      <c r="B37" s="21">
        <v>4.8230000000000004</v>
      </c>
      <c r="C37" s="10" t="s">
        <v>4</v>
      </c>
      <c r="D37" s="10" t="s">
        <v>4</v>
      </c>
      <c r="E37" s="10" t="s">
        <v>4</v>
      </c>
      <c r="F37" s="10" t="s">
        <v>4</v>
      </c>
      <c r="G37" s="10" t="s">
        <v>4</v>
      </c>
      <c r="H37" s="10" t="s">
        <v>4</v>
      </c>
      <c r="I37" s="10" t="s">
        <v>4</v>
      </c>
      <c r="J37" s="10" t="s">
        <v>4</v>
      </c>
      <c r="K37" s="10" t="s">
        <v>4</v>
      </c>
    </row>
    <row r="38" spans="1:11" ht="15" customHeight="1" outlineLevel="3" x14ac:dyDescent="0.55000000000000004">
      <c r="A38" s="40" t="s">
        <v>97</v>
      </c>
      <c r="B38" s="25">
        <v>-20.382000000000001</v>
      </c>
      <c r="C38" s="25">
        <v>-26.895</v>
      </c>
      <c r="D38" s="25">
        <v>-11</v>
      </c>
      <c r="E38" s="19">
        <v>184</v>
      </c>
      <c r="F38" s="19">
        <v>90</v>
      </c>
      <c r="G38" s="25">
        <v>-135</v>
      </c>
      <c r="H38" s="19">
        <v>194</v>
      </c>
      <c r="I38" s="19">
        <v>363</v>
      </c>
      <c r="J38" s="19">
        <v>568</v>
      </c>
      <c r="K38" s="25">
        <v>-551</v>
      </c>
    </row>
    <row r="39" spans="1:11" ht="15" customHeight="1" outlineLevel="3" x14ac:dyDescent="0.4">
      <c r="A39" s="44" t="s">
        <v>96</v>
      </c>
      <c r="B39" s="27">
        <v>-32.436000999999997</v>
      </c>
      <c r="C39" s="28">
        <v>-35.751002999999997</v>
      </c>
      <c r="D39" s="28">
        <v>-58</v>
      </c>
      <c r="E39" s="28">
        <v>-149</v>
      </c>
      <c r="F39" s="28">
        <v>514</v>
      </c>
      <c r="G39" s="28">
        <v>258</v>
      </c>
      <c r="H39" s="28">
        <v>82</v>
      </c>
      <c r="I39" s="28">
        <v>402</v>
      </c>
      <c r="J39" s="28">
        <v>773</v>
      </c>
      <c r="K39" s="28">
        <v>1593</v>
      </c>
    </row>
    <row r="40" spans="1:11" ht="15" customHeight="1" outlineLevel="4" x14ac:dyDescent="0.55000000000000004">
      <c r="A40" s="43" t="s">
        <v>95</v>
      </c>
      <c r="B40" s="12" t="s">
        <v>4</v>
      </c>
      <c r="C40" s="19">
        <v>5.3220000000000001</v>
      </c>
      <c r="D40" s="19">
        <v>39</v>
      </c>
      <c r="E40" s="25">
        <v>-135</v>
      </c>
      <c r="F40" s="19">
        <v>33</v>
      </c>
      <c r="G40" s="19">
        <v>256</v>
      </c>
      <c r="H40" s="19">
        <v>54</v>
      </c>
      <c r="I40" s="19">
        <v>239</v>
      </c>
      <c r="J40" s="19">
        <v>581</v>
      </c>
      <c r="K40" s="19">
        <v>1341</v>
      </c>
    </row>
    <row r="41" spans="1:11" ht="15" customHeight="1" outlineLevel="4" x14ac:dyDescent="0.55000000000000004">
      <c r="A41" s="42" t="s">
        <v>94</v>
      </c>
      <c r="B41" s="10" t="s">
        <v>4</v>
      </c>
      <c r="C41" s="22">
        <v>-41.073002000000002</v>
      </c>
      <c r="D41" s="22">
        <v>-97</v>
      </c>
      <c r="E41" s="22">
        <v>-14</v>
      </c>
      <c r="F41" s="21">
        <v>481</v>
      </c>
      <c r="G41" s="21">
        <v>2</v>
      </c>
      <c r="H41" s="21">
        <v>28</v>
      </c>
      <c r="I41" s="21">
        <v>163</v>
      </c>
      <c r="J41" s="21">
        <v>192</v>
      </c>
      <c r="K41" s="21">
        <v>252</v>
      </c>
    </row>
    <row r="42" spans="1:11" ht="15" customHeight="1" x14ac:dyDescent="0.4">
      <c r="A42" s="9" t="s">
        <v>93</v>
      </c>
      <c r="B42" s="29">
        <v>-805.93701199999998</v>
      </c>
      <c r="C42" s="29">
        <v>-727.04797399999995</v>
      </c>
      <c r="D42" s="29">
        <v>-400</v>
      </c>
      <c r="E42" s="29">
        <v>-793</v>
      </c>
      <c r="F42" s="29">
        <v>1278</v>
      </c>
      <c r="G42" s="29">
        <v>-4097</v>
      </c>
      <c r="H42" s="29">
        <v>6145</v>
      </c>
      <c r="I42" s="29">
        <v>-19675</v>
      </c>
      <c r="J42" s="29">
        <v>-9830</v>
      </c>
      <c r="K42" s="29">
        <v>7375</v>
      </c>
    </row>
    <row r="43" spans="1:11" ht="15" customHeight="1" outlineLevel="1" x14ac:dyDescent="0.4">
      <c r="A43" s="15" t="s">
        <v>92</v>
      </c>
      <c r="B43" s="28">
        <v>2511.9670409999999</v>
      </c>
      <c r="C43" s="28">
        <v>2236.780029</v>
      </c>
      <c r="D43" s="28">
        <v>3138</v>
      </c>
      <c r="E43" s="28">
        <v>2515</v>
      </c>
      <c r="F43" s="28">
        <v>1941</v>
      </c>
      <c r="G43" s="28">
        <v>7660</v>
      </c>
      <c r="H43" s="28">
        <v>8109</v>
      </c>
      <c r="I43" s="28">
        <v>9319</v>
      </c>
      <c r="J43" s="28">
        <v>16220</v>
      </c>
      <c r="K43" s="28">
        <v>21231</v>
      </c>
    </row>
    <row r="44" spans="1:11" ht="15" customHeight="1" outlineLevel="2" x14ac:dyDescent="0.55000000000000004">
      <c r="A44" s="13" t="s">
        <v>91</v>
      </c>
      <c r="B44" s="19">
        <v>585.15002400000003</v>
      </c>
      <c r="C44" s="19">
        <v>864.79797399999995</v>
      </c>
      <c r="D44" s="19">
        <v>1036</v>
      </c>
      <c r="E44" s="19">
        <v>969</v>
      </c>
      <c r="F44" s="19">
        <v>1078</v>
      </c>
      <c r="G44" s="19">
        <v>7232</v>
      </c>
      <c r="H44" s="19">
        <v>4744</v>
      </c>
      <c r="I44" s="19">
        <v>8792</v>
      </c>
      <c r="J44" s="19">
        <v>15197</v>
      </c>
      <c r="K44" s="19">
        <v>19425</v>
      </c>
    </row>
    <row r="45" spans="1:11" ht="15" customHeight="1" outlineLevel="2" x14ac:dyDescent="0.55000000000000004">
      <c r="A45" s="11" t="s">
        <v>90</v>
      </c>
      <c r="B45" s="21">
        <v>1926.8170170000001</v>
      </c>
      <c r="C45" s="21">
        <v>1371.9820560000001</v>
      </c>
      <c r="D45" s="21">
        <v>2102</v>
      </c>
      <c r="E45" s="21">
        <v>1546</v>
      </c>
      <c r="F45" s="21">
        <v>863</v>
      </c>
      <c r="G45" s="21">
        <v>428</v>
      </c>
      <c r="H45" s="21">
        <v>3365</v>
      </c>
      <c r="I45" s="21">
        <v>527</v>
      </c>
      <c r="J45" s="21">
        <v>1023</v>
      </c>
      <c r="K45" s="21">
        <v>1806</v>
      </c>
    </row>
    <row r="46" spans="1:11" ht="15" customHeight="1" outlineLevel="1" x14ac:dyDescent="0.55000000000000004">
      <c r="A46" s="5" t="s">
        <v>89</v>
      </c>
      <c r="B46" s="25">
        <v>-17.145</v>
      </c>
      <c r="C46" s="19">
        <v>0</v>
      </c>
      <c r="D46" s="19">
        <v>0</v>
      </c>
      <c r="E46" s="12" t="s">
        <v>4</v>
      </c>
      <c r="F46" s="12" t="s">
        <v>4</v>
      </c>
      <c r="G46" s="12" t="s">
        <v>4</v>
      </c>
      <c r="H46" s="12" t="s">
        <v>4</v>
      </c>
      <c r="I46" s="12" t="s">
        <v>4</v>
      </c>
      <c r="J46" s="12" t="s">
        <v>4</v>
      </c>
      <c r="K46" s="12" t="s">
        <v>4</v>
      </c>
    </row>
    <row r="47" spans="1:11" ht="15" customHeight="1" outlineLevel="1" x14ac:dyDescent="0.4">
      <c r="A47" s="8" t="s">
        <v>88</v>
      </c>
      <c r="B47" s="22">
        <v>-3065.4040530000002</v>
      </c>
      <c r="C47" s="22">
        <v>-2861.8090820000002</v>
      </c>
      <c r="D47" s="22">
        <v>-3477</v>
      </c>
      <c r="E47" s="22">
        <v>-3134</v>
      </c>
      <c r="F47" s="22">
        <v>-36</v>
      </c>
      <c r="G47" s="22">
        <v>-11148</v>
      </c>
      <c r="H47" s="22">
        <v>-1461</v>
      </c>
      <c r="I47" s="22">
        <v>-19308</v>
      </c>
      <c r="J47" s="22">
        <v>-24787</v>
      </c>
      <c r="K47" s="22">
        <v>-11897</v>
      </c>
    </row>
    <row r="48" spans="1:11" ht="15" customHeight="1" outlineLevel="1" x14ac:dyDescent="0.4">
      <c r="A48" s="5" t="s">
        <v>87</v>
      </c>
      <c r="B48" s="25">
        <v>-255.18600499999999</v>
      </c>
      <c r="C48" s="25">
        <v>-122.38099699999999</v>
      </c>
      <c r="D48" s="25">
        <v>-86</v>
      </c>
      <c r="E48" s="25">
        <v>-176</v>
      </c>
      <c r="F48" s="25">
        <v>-593</v>
      </c>
      <c r="G48" s="25">
        <v>-600</v>
      </c>
      <c r="H48" s="25">
        <v>-489</v>
      </c>
      <c r="I48" s="25">
        <v>-1128</v>
      </c>
      <c r="J48" s="25">
        <v>-976</v>
      </c>
      <c r="K48" s="25">
        <v>-1833</v>
      </c>
    </row>
    <row r="49" spans="1:11" ht="15" customHeight="1" outlineLevel="1" x14ac:dyDescent="0.4">
      <c r="A49" s="15" t="s">
        <v>86</v>
      </c>
      <c r="B49" s="18" t="s">
        <v>4</v>
      </c>
      <c r="C49" s="18" t="s">
        <v>4</v>
      </c>
      <c r="D49" s="18" t="s">
        <v>4</v>
      </c>
      <c r="E49" s="18" t="s">
        <v>4</v>
      </c>
      <c r="F49" s="27">
        <v>-36</v>
      </c>
      <c r="G49" s="27">
        <v>-9</v>
      </c>
      <c r="H49" s="27">
        <v>-14</v>
      </c>
      <c r="I49" s="28">
        <v>-8558</v>
      </c>
      <c r="J49" s="28">
        <v>-287</v>
      </c>
      <c r="K49" s="28">
        <v>-126</v>
      </c>
    </row>
    <row r="50" spans="1:11" ht="15" customHeight="1" outlineLevel="2" x14ac:dyDescent="0.4">
      <c r="A50" s="13" t="s">
        <v>85</v>
      </c>
      <c r="B50" s="12" t="s">
        <v>4</v>
      </c>
      <c r="C50" s="12" t="s">
        <v>4</v>
      </c>
      <c r="D50" s="12" t="s">
        <v>4</v>
      </c>
      <c r="E50" s="12" t="s">
        <v>4</v>
      </c>
      <c r="F50" s="12" t="s">
        <v>4</v>
      </c>
      <c r="G50" s="12" t="s">
        <v>4</v>
      </c>
      <c r="H50" s="12" t="s">
        <v>4</v>
      </c>
      <c r="I50" s="25">
        <v>-8524</v>
      </c>
      <c r="J50" s="25">
        <v>-263</v>
      </c>
      <c r="K50" s="25">
        <v>-49</v>
      </c>
    </row>
    <row r="51" spans="1:11" ht="15" customHeight="1" outlineLevel="2" x14ac:dyDescent="0.4">
      <c r="A51" s="11" t="s">
        <v>84</v>
      </c>
      <c r="B51" s="10" t="s">
        <v>4</v>
      </c>
      <c r="C51" s="10" t="s">
        <v>4</v>
      </c>
      <c r="D51" s="10" t="s">
        <v>4</v>
      </c>
      <c r="E51" s="10" t="s">
        <v>4</v>
      </c>
      <c r="F51" s="10" t="s">
        <v>4</v>
      </c>
      <c r="G51" s="10" t="s">
        <v>4</v>
      </c>
      <c r="H51" s="10" t="s">
        <v>4</v>
      </c>
      <c r="I51" s="22">
        <v>-34</v>
      </c>
      <c r="J51" s="22">
        <v>-24</v>
      </c>
      <c r="K51" s="22">
        <v>-77</v>
      </c>
    </row>
    <row r="52" spans="1:11" ht="15" customHeight="1" outlineLevel="1" x14ac:dyDescent="0.55000000000000004">
      <c r="A52" s="5" t="s">
        <v>83</v>
      </c>
      <c r="B52" s="12" t="s">
        <v>4</v>
      </c>
      <c r="C52" s="12" t="s">
        <v>4</v>
      </c>
      <c r="D52" s="19">
        <v>24</v>
      </c>
      <c r="E52" s="19">
        <v>0</v>
      </c>
      <c r="F52" s="19">
        <v>0</v>
      </c>
      <c r="G52" s="12" t="s">
        <v>4</v>
      </c>
      <c r="H52" s="12" t="s">
        <v>4</v>
      </c>
      <c r="I52" s="12" t="s">
        <v>4</v>
      </c>
      <c r="J52" s="12" t="s">
        <v>4</v>
      </c>
      <c r="K52" s="12" t="s">
        <v>4</v>
      </c>
    </row>
    <row r="53" spans="1:11" ht="15" customHeight="1" outlineLevel="1" x14ac:dyDescent="0.4">
      <c r="A53" s="8" t="s">
        <v>67</v>
      </c>
      <c r="B53" s="22">
        <v>-4.95</v>
      </c>
      <c r="C53" s="22">
        <v>-0.5</v>
      </c>
      <c r="D53" s="22">
        <v>-6</v>
      </c>
      <c r="E53" s="22">
        <v>-5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</row>
    <row r="54" spans="1:11" ht="15" customHeight="1" outlineLevel="1" x14ac:dyDescent="0.55000000000000004">
      <c r="A54" s="5" t="s">
        <v>82</v>
      </c>
      <c r="B54" s="19">
        <v>24.780999999999999</v>
      </c>
      <c r="C54" s="19">
        <v>20.861999999999998</v>
      </c>
      <c r="D54" s="19">
        <v>7</v>
      </c>
      <c r="E54" s="19">
        <v>7</v>
      </c>
      <c r="F54" s="19">
        <v>2</v>
      </c>
      <c r="G54" s="19">
        <v>0</v>
      </c>
      <c r="H54" s="19">
        <v>0</v>
      </c>
      <c r="I54" s="12" t="s">
        <v>4</v>
      </c>
      <c r="J54" s="12" t="s">
        <v>4</v>
      </c>
      <c r="K54" s="12" t="s">
        <v>4</v>
      </c>
    </row>
    <row r="55" spans="1:11" ht="15" customHeight="1" x14ac:dyDescent="0.4">
      <c r="A55" s="18" t="s">
        <v>81</v>
      </c>
      <c r="B55" s="27">
        <v>389.59201000000002</v>
      </c>
      <c r="C55" s="27">
        <v>-833.54101600000001</v>
      </c>
      <c r="D55" s="27">
        <v>-676</v>
      </c>
      <c r="E55" s="27">
        <v>291</v>
      </c>
      <c r="F55" s="27">
        <v>-2544</v>
      </c>
      <c r="G55" s="27">
        <v>-2866</v>
      </c>
      <c r="H55" s="27">
        <v>-792</v>
      </c>
      <c r="I55" s="27">
        <v>3804</v>
      </c>
      <c r="J55" s="27">
        <v>1865</v>
      </c>
      <c r="K55" s="27">
        <v>-11617</v>
      </c>
    </row>
    <row r="56" spans="1:11" ht="15" customHeight="1" outlineLevel="1" x14ac:dyDescent="0.4">
      <c r="A56" s="5" t="s">
        <v>80</v>
      </c>
      <c r="B56" s="12" t="s">
        <v>4</v>
      </c>
      <c r="C56" s="12" t="s">
        <v>4</v>
      </c>
      <c r="D56" s="12" t="s">
        <v>4</v>
      </c>
      <c r="E56" s="12" t="s">
        <v>4</v>
      </c>
      <c r="F56" s="12" t="s">
        <v>4</v>
      </c>
      <c r="G56" s="12" t="s">
        <v>4</v>
      </c>
      <c r="H56" s="12" t="s">
        <v>4</v>
      </c>
      <c r="I56" s="12" t="s">
        <v>4</v>
      </c>
      <c r="J56" s="12" t="s">
        <v>4</v>
      </c>
      <c r="K56" s="12" t="s">
        <v>4</v>
      </c>
    </row>
    <row r="57" spans="1:11" ht="15" customHeight="1" outlineLevel="1" x14ac:dyDescent="0.55000000000000004">
      <c r="A57" s="8" t="s">
        <v>79</v>
      </c>
      <c r="B57" s="21">
        <v>1477.5</v>
      </c>
      <c r="C57" s="21">
        <v>0</v>
      </c>
      <c r="D57" s="21">
        <v>0</v>
      </c>
      <c r="E57" s="21">
        <v>1988</v>
      </c>
      <c r="F57" s="10" t="s">
        <v>4</v>
      </c>
      <c r="G57" s="10" t="s">
        <v>4</v>
      </c>
      <c r="H57" s="10" t="s">
        <v>4</v>
      </c>
      <c r="I57" s="10" t="s">
        <v>4</v>
      </c>
      <c r="J57" s="10" t="s">
        <v>4</v>
      </c>
      <c r="K57" s="10" t="s">
        <v>4</v>
      </c>
    </row>
    <row r="58" spans="1:11" ht="15" customHeight="1" outlineLevel="1" x14ac:dyDescent="0.55000000000000004">
      <c r="A58" s="5" t="s">
        <v>78</v>
      </c>
      <c r="B58" s="25">
        <v>-167.10000600000001</v>
      </c>
      <c r="C58" s="19">
        <v>0</v>
      </c>
      <c r="D58" s="19">
        <v>0</v>
      </c>
      <c r="E58" s="12" t="s">
        <v>4</v>
      </c>
      <c r="F58" s="12" t="s">
        <v>4</v>
      </c>
      <c r="G58" s="12" t="s">
        <v>4</v>
      </c>
      <c r="H58" s="12" t="s">
        <v>4</v>
      </c>
      <c r="I58" s="12" t="s">
        <v>4</v>
      </c>
      <c r="J58" s="12" t="s">
        <v>4</v>
      </c>
      <c r="K58" s="12" t="s">
        <v>4</v>
      </c>
    </row>
    <row r="59" spans="1:11" ht="15" customHeight="1" outlineLevel="1" x14ac:dyDescent="0.55000000000000004">
      <c r="A59" s="8" t="s">
        <v>77</v>
      </c>
      <c r="B59" s="21">
        <v>59.099997999999999</v>
      </c>
      <c r="C59" s="21">
        <v>0</v>
      </c>
      <c r="D59" s="21">
        <v>0</v>
      </c>
      <c r="E59" s="10" t="s">
        <v>4</v>
      </c>
      <c r="F59" s="10" t="s">
        <v>4</v>
      </c>
      <c r="G59" s="10" t="s">
        <v>4</v>
      </c>
      <c r="H59" s="10" t="s">
        <v>4</v>
      </c>
      <c r="I59" s="10" t="s">
        <v>4</v>
      </c>
      <c r="J59" s="10" t="s">
        <v>4</v>
      </c>
      <c r="K59" s="10" t="s">
        <v>4</v>
      </c>
    </row>
    <row r="60" spans="1:11" ht="15" customHeight="1" outlineLevel="1" x14ac:dyDescent="0.4">
      <c r="A60" s="17" t="s">
        <v>76</v>
      </c>
      <c r="B60" s="29">
        <v>70.169998000000007</v>
      </c>
      <c r="C60" s="29">
        <v>153.47200000000001</v>
      </c>
      <c r="D60" s="29">
        <v>120</v>
      </c>
      <c r="E60" s="29">
        <v>-9</v>
      </c>
      <c r="F60" s="26">
        <v>-473</v>
      </c>
      <c r="G60" s="26">
        <v>-895</v>
      </c>
      <c r="H60" s="26">
        <v>-402</v>
      </c>
      <c r="I60" s="26">
        <v>-748</v>
      </c>
      <c r="J60" s="26">
        <v>-1623</v>
      </c>
      <c r="K60" s="26">
        <v>-11159</v>
      </c>
    </row>
    <row r="61" spans="1:11" ht="15" customHeight="1" outlineLevel="2" x14ac:dyDescent="0.55000000000000004">
      <c r="A61" s="11" t="s">
        <v>75</v>
      </c>
      <c r="B61" s="10" t="s">
        <v>4</v>
      </c>
      <c r="C61" s="10" t="s">
        <v>4</v>
      </c>
      <c r="D61" s="10" t="s">
        <v>4</v>
      </c>
      <c r="E61" s="10" t="s">
        <v>4</v>
      </c>
      <c r="F61" s="21">
        <v>139</v>
      </c>
      <c r="G61" s="21">
        <v>137</v>
      </c>
      <c r="H61" s="21">
        <v>149</v>
      </c>
      <c r="I61" s="21">
        <v>194</v>
      </c>
      <c r="J61" s="21">
        <v>281</v>
      </c>
      <c r="K61" s="21">
        <v>355</v>
      </c>
    </row>
    <row r="62" spans="1:11" ht="15" customHeight="1" outlineLevel="2" x14ac:dyDescent="0.4">
      <c r="A62" s="13" t="s">
        <v>68</v>
      </c>
      <c r="B62" s="12" t="s">
        <v>4</v>
      </c>
      <c r="C62" s="12" t="s">
        <v>4</v>
      </c>
      <c r="D62" s="12" t="s">
        <v>4</v>
      </c>
      <c r="E62" s="12" t="s">
        <v>4</v>
      </c>
      <c r="F62" s="12" t="s">
        <v>4</v>
      </c>
      <c r="G62" s="12" t="s">
        <v>4</v>
      </c>
      <c r="H62" s="12" t="s">
        <v>4</v>
      </c>
      <c r="I62" s="12" t="s">
        <v>4</v>
      </c>
      <c r="J62" s="12" t="s">
        <v>4</v>
      </c>
      <c r="K62" s="25">
        <v>-10039</v>
      </c>
    </row>
    <row r="63" spans="1:11" ht="15" customHeight="1" outlineLevel="2" x14ac:dyDescent="0.4">
      <c r="A63" s="11" t="s">
        <v>74</v>
      </c>
      <c r="B63" s="10" t="s">
        <v>4</v>
      </c>
      <c r="C63" s="10" t="s">
        <v>4</v>
      </c>
      <c r="D63" s="10" t="s">
        <v>4</v>
      </c>
      <c r="E63" s="10" t="s">
        <v>4</v>
      </c>
      <c r="F63" s="22">
        <v>-612</v>
      </c>
      <c r="G63" s="22">
        <v>-1032</v>
      </c>
      <c r="H63" s="22">
        <v>-551</v>
      </c>
      <c r="I63" s="22">
        <v>-942</v>
      </c>
      <c r="J63" s="22">
        <v>-1904</v>
      </c>
      <c r="K63" s="22">
        <v>-1475</v>
      </c>
    </row>
    <row r="64" spans="1:11" ht="15" customHeight="1" outlineLevel="1" x14ac:dyDescent="0.4">
      <c r="A64" s="5" t="s">
        <v>73</v>
      </c>
      <c r="B64" s="12" t="s">
        <v>4</v>
      </c>
      <c r="C64" s="12" t="s">
        <v>4</v>
      </c>
      <c r="D64" s="12" t="s">
        <v>4</v>
      </c>
      <c r="E64" s="12" t="s">
        <v>4</v>
      </c>
      <c r="F64" s="12" t="s">
        <v>4</v>
      </c>
      <c r="G64" s="12" t="s">
        <v>4</v>
      </c>
      <c r="H64" s="12" t="s">
        <v>4</v>
      </c>
      <c r="I64" s="12" t="s">
        <v>4</v>
      </c>
      <c r="J64" s="12" t="s">
        <v>4</v>
      </c>
      <c r="K64" s="12" t="s">
        <v>4</v>
      </c>
    </row>
    <row r="65" spans="1:11" ht="15" customHeight="1" outlineLevel="1" x14ac:dyDescent="0.4">
      <c r="A65" s="8" t="s">
        <v>72</v>
      </c>
      <c r="B65" s="22">
        <v>-181.33599899999999</v>
      </c>
      <c r="C65" s="22">
        <v>-186.45199600000001</v>
      </c>
      <c r="D65" s="22">
        <v>-213</v>
      </c>
      <c r="E65" s="22">
        <v>-261</v>
      </c>
      <c r="F65" s="22">
        <v>-341</v>
      </c>
      <c r="G65" s="22">
        <v>-371</v>
      </c>
      <c r="H65" s="22">
        <v>-390</v>
      </c>
      <c r="I65" s="22">
        <v>-395</v>
      </c>
      <c r="J65" s="22">
        <v>-399</v>
      </c>
      <c r="K65" s="22">
        <v>-398</v>
      </c>
    </row>
    <row r="66" spans="1:11" ht="15" customHeight="1" outlineLevel="1" x14ac:dyDescent="0.4">
      <c r="A66" s="5" t="s">
        <v>71</v>
      </c>
      <c r="B66" s="12" t="s">
        <v>4</v>
      </c>
      <c r="C66" s="12" t="s">
        <v>4</v>
      </c>
      <c r="D66" s="12" t="s">
        <v>4</v>
      </c>
      <c r="E66" s="12" t="s">
        <v>4</v>
      </c>
      <c r="F66" s="12" t="s">
        <v>4</v>
      </c>
      <c r="G66" s="12" t="s">
        <v>4</v>
      </c>
      <c r="H66" s="12" t="s">
        <v>4</v>
      </c>
      <c r="I66" s="25">
        <v>-17</v>
      </c>
      <c r="J66" s="25">
        <v>-83</v>
      </c>
      <c r="K66" s="25">
        <v>-58</v>
      </c>
    </row>
    <row r="67" spans="1:11" ht="15" customHeight="1" outlineLevel="1" x14ac:dyDescent="0.55000000000000004">
      <c r="A67" s="8" t="s">
        <v>70</v>
      </c>
      <c r="B67" s="10" t="s">
        <v>4</v>
      </c>
      <c r="C67" s="10" t="s">
        <v>4</v>
      </c>
      <c r="D67" s="10" t="s">
        <v>4</v>
      </c>
      <c r="E67" s="10" t="s">
        <v>4</v>
      </c>
      <c r="F67" s="21">
        <v>0</v>
      </c>
      <c r="G67" s="21">
        <v>0</v>
      </c>
      <c r="H67" s="10" t="s">
        <v>4</v>
      </c>
      <c r="I67" s="21">
        <v>4968</v>
      </c>
      <c r="J67" s="21">
        <v>4977</v>
      </c>
      <c r="K67" s="21">
        <v>0</v>
      </c>
    </row>
    <row r="68" spans="1:11" ht="15" customHeight="1" outlineLevel="1" x14ac:dyDescent="0.55000000000000004">
      <c r="A68" s="5" t="s">
        <v>69</v>
      </c>
      <c r="B68" s="12" t="s">
        <v>4</v>
      </c>
      <c r="C68" s="12" t="s">
        <v>4</v>
      </c>
      <c r="D68" s="12" t="s">
        <v>4</v>
      </c>
      <c r="E68" s="25">
        <v>-673</v>
      </c>
      <c r="F68" s="25">
        <v>-812</v>
      </c>
      <c r="G68" s="25">
        <v>-16</v>
      </c>
      <c r="H68" s="19">
        <v>0</v>
      </c>
      <c r="I68" s="19">
        <v>0</v>
      </c>
      <c r="J68" s="25">
        <v>-1000</v>
      </c>
      <c r="K68" s="19">
        <v>0</v>
      </c>
    </row>
    <row r="69" spans="1:11" ht="15" customHeight="1" outlineLevel="1" x14ac:dyDescent="0.55000000000000004">
      <c r="A69" s="8" t="s">
        <v>68</v>
      </c>
      <c r="B69" s="22">
        <v>-887.30401600000005</v>
      </c>
      <c r="C69" s="22">
        <v>-813.59997599999997</v>
      </c>
      <c r="D69" s="22">
        <v>-587</v>
      </c>
      <c r="E69" s="22">
        <v>-739</v>
      </c>
      <c r="F69" s="22">
        <v>-909</v>
      </c>
      <c r="G69" s="22">
        <v>-1579</v>
      </c>
      <c r="H69" s="21">
        <v>0</v>
      </c>
      <c r="I69" s="21">
        <v>0</v>
      </c>
      <c r="J69" s="10" t="s">
        <v>4</v>
      </c>
      <c r="K69" s="10" t="s">
        <v>4</v>
      </c>
    </row>
    <row r="70" spans="1:11" ht="15" customHeight="1" outlineLevel="1" x14ac:dyDescent="0.4">
      <c r="A70" s="17" t="s">
        <v>67</v>
      </c>
      <c r="B70" s="26">
        <v>18.562000000000001</v>
      </c>
      <c r="C70" s="26">
        <v>13.039</v>
      </c>
      <c r="D70" s="26">
        <v>4</v>
      </c>
      <c r="E70" s="26">
        <v>-15</v>
      </c>
      <c r="F70" s="26">
        <v>-9</v>
      </c>
      <c r="G70" s="29">
        <v>-5</v>
      </c>
      <c r="H70" s="29">
        <v>0</v>
      </c>
      <c r="I70" s="29">
        <v>-4</v>
      </c>
      <c r="J70" s="29">
        <v>-7</v>
      </c>
      <c r="K70" s="29">
        <v>-2</v>
      </c>
    </row>
    <row r="71" spans="1:11" ht="15" customHeight="1" outlineLevel="2" x14ac:dyDescent="0.55000000000000004">
      <c r="A71" s="11" t="s">
        <v>66</v>
      </c>
      <c r="B71" s="10" t="s">
        <v>4</v>
      </c>
      <c r="C71" s="10" t="s">
        <v>4</v>
      </c>
      <c r="D71" s="10" t="s">
        <v>4</v>
      </c>
      <c r="E71" s="22">
        <v>-8</v>
      </c>
      <c r="F71" s="21">
        <v>0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</row>
    <row r="72" spans="1:11" ht="15" customHeight="1" outlineLevel="2" x14ac:dyDescent="0.55000000000000004">
      <c r="A72" s="13" t="s">
        <v>65</v>
      </c>
      <c r="B72" s="19">
        <v>25.801000999999999</v>
      </c>
      <c r="C72" s="19">
        <v>18.455998999999998</v>
      </c>
      <c r="D72" s="19">
        <v>10</v>
      </c>
      <c r="E72" s="19">
        <v>0</v>
      </c>
      <c r="F72" s="19">
        <v>0</v>
      </c>
      <c r="G72" s="12" t="s">
        <v>4</v>
      </c>
      <c r="H72" s="12" t="s">
        <v>4</v>
      </c>
      <c r="I72" s="12" t="s">
        <v>4</v>
      </c>
      <c r="J72" s="12" t="s">
        <v>4</v>
      </c>
      <c r="K72" s="12" t="s">
        <v>4</v>
      </c>
    </row>
    <row r="73" spans="1:11" ht="15" customHeight="1" outlineLevel="2" x14ac:dyDescent="0.4">
      <c r="A73" s="41" t="s">
        <v>64</v>
      </c>
      <c r="B73" s="28">
        <v>-7.2389999999999999</v>
      </c>
      <c r="C73" s="28">
        <v>-5.4169999999999998</v>
      </c>
      <c r="D73" s="28">
        <v>-6</v>
      </c>
      <c r="E73" s="27">
        <v>-7</v>
      </c>
      <c r="F73" s="27">
        <v>-9</v>
      </c>
      <c r="G73" s="18" t="s">
        <v>4</v>
      </c>
      <c r="H73" s="18" t="s">
        <v>4</v>
      </c>
      <c r="I73" s="18" t="s">
        <v>4</v>
      </c>
      <c r="J73" s="18" t="s">
        <v>4</v>
      </c>
      <c r="K73" s="18" t="s">
        <v>4</v>
      </c>
    </row>
    <row r="74" spans="1:11" ht="15" customHeight="1" outlineLevel="3" x14ac:dyDescent="0.4">
      <c r="A74" s="40" t="s">
        <v>63</v>
      </c>
      <c r="B74" s="25">
        <v>-2.2389999999999999</v>
      </c>
      <c r="C74" s="25">
        <v>-2.9169999999999998</v>
      </c>
      <c r="D74" s="25">
        <v>-3</v>
      </c>
      <c r="E74" s="12" t="s">
        <v>4</v>
      </c>
      <c r="F74" s="12" t="s">
        <v>4</v>
      </c>
      <c r="G74" s="12" t="s">
        <v>4</v>
      </c>
      <c r="H74" s="12" t="s">
        <v>4</v>
      </c>
      <c r="I74" s="12" t="s">
        <v>4</v>
      </c>
      <c r="J74" s="12" t="s">
        <v>4</v>
      </c>
      <c r="K74" s="12" t="s">
        <v>4</v>
      </c>
    </row>
    <row r="75" spans="1:11" ht="15" customHeight="1" outlineLevel="3" x14ac:dyDescent="0.4">
      <c r="A75" s="39" t="s">
        <v>62</v>
      </c>
      <c r="B75" s="22">
        <v>-5</v>
      </c>
      <c r="C75" s="22">
        <v>-2.5</v>
      </c>
      <c r="D75" s="22">
        <v>-3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</row>
    <row r="76" spans="1:11" ht="15" customHeight="1" x14ac:dyDescent="0.55000000000000004">
      <c r="A76" s="12" t="s">
        <v>61</v>
      </c>
      <c r="B76" s="19">
        <v>418.800995</v>
      </c>
      <c r="C76" s="25">
        <v>-654.93298300000004</v>
      </c>
      <c r="D76" s="19">
        <v>99</v>
      </c>
      <c r="E76" s="19">
        <v>1170</v>
      </c>
      <c r="F76" s="19">
        <v>2236</v>
      </c>
      <c r="G76" s="25">
        <v>-3220</v>
      </c>
      <c r="H76" s="19">
        <v>10114</v>
      </c>
      <c r="I76" s="25">
        <v>-10049</v>
      </c>
      <c r="J76" s="19">
        <v>1143</v>
      </c>
      <c r="K76" s="19">
        <v>1399</v>
      </c>
    </row>
    <row r="77" spans="1:11" ht="15" customHeight="1" x14ac:dyDescent="0.55000000000000004">
      <c r="A77" s="10" t="s">
        <v>60</v>
      </c>
      <c r="B77" s="21">
        <v>732.78601100000003</v>
      </c>
      <c r="C77" s="21">
        <v>1151.5870359999999</v>
      </c>
      <c r="D77" s="21">
        <v>497</v>
      </c>
      <c r="E77" s="21">
        <v>596</v>
      </c>
      <c r="F77" s="21">
        <v>1766</v>
      </c>
      <c r="G77" s="21">
        <v>4002</v>
      </c>
      <c r="H77" s="21">
        <v>782</v>
      </c>
      <c r="I77" s="21">
        <v>10896</v>
      </c>
      <c r="J77" s="21">
        <v>847</v>
      </c>
      <c r="K77" s="21">
        <v>1990</v>
      </c>
    </row>
    <row r="78" spans="1:11" ht="15" customHeight="1" x14ac:dyDescent="0.55000000000000004">
      <c r="A78" s="12" t="s">
        <v>59</v>
      </c>
      <c r="B78" s="19">
        <v>1151.5870359999999</v>
      </c>
      <c r="C78" s="19">
        <v>496.65399200000002</v>
      </c>
      <c r="D78" s="19">
        <v>596</v>
      </c>
      <c r="E78" s="19">
        <v>1766</v>
      </c>
      <c r="F78" s="19">
        <v>4002</v>
      </c>
      <c r="G78" s="19">
        <v>782</v>
      </c>
      <c r="H78" s="19">
        <v>10896</v>
      </c>
      <c r="I78" s="19">
        <v>847</v>
      </c>
      <c r="J78" s="19">
        <v>1990</v>
      </c>
      <c r="K78" s="19">
        <v>3389</v>
      </c>
    </row>
    <row r="79" spans="1:11" ht="15" customHeight="1" x14ac:dyDescent="0.4">
      <c r="A79" s="18" t="s">
        <v>58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" customHeight="1" outlineLevel="1" x14ac:dyDescent="0.4">
      <c r="A80" s="17" t="s">
        <v>57</v>
      </c>
      <c r="B80" s="9" t="s">
        <v>4</v>
      </c>
      <c r="C80" s="9" t="s">
        <v>4</v>
      </c>
      <c r="D80" s="9" t="s">
        <v>4</v>
      </c>
      <c r="E80" s="9" t="s">
        <v>4</v>
      </c>
      <c r="F80" s="9" t="s">
        <v>4</v>
      </c>
      <c r="G80" s="9" t="s">
        <v>4</v>
      </c>
      <c r="H80" s="9" t="s">
        <v>4</v>
      </c>
      <c r="I80" s="9" t="s">
        <v>4</v>
      </c>
      <c r="J80" s="9" t="s">
        <v>4</v>
      </c>
      <c r="K80" s="9" t="s">
        <v>4</v>
      </c>
    </row>
    <row r="81" spans="1:11" ht="15" customHeight="1" outlineLevel="2" x14ac:dyDescent="0.4">
      <c r="A81" s="11" t="s">
        <v>56</v>
      </c>
      <c r="B81" s="10" t="s">
        <v>4</v>
      </c>
      <c r="C81" s="10" t="s">
        <v>4</v>
      </c>
      <c r="D81" s="10" t="s">
        <v>4</v>
      </c>
      <c r="E81" s="10" t="s">
        <v>4</v>
      </c>
      <c r="F81" s="10" t="s">
        <v>4</v>
      </c>
      <c r="G81" s="10" t="s">
        <v>4</v>
      </c>
      <c r="H81" s="10" t="s">
        <v>4</v>
      </c>
      <c r="I81" s="10" t="s">
        <v>4</v>
      </c>
      <c r="J81" s="10" t="s">
        <v>4</v>
      </c>
      <c r="K81" s="10" t="s">
        <v>4</v>
      </c>
    </row>
    <row r="82" spans="1:11" ht="15" customHeight="1" outlineLevel="2" x14ac:dyDescent="0.4">
      <c r="A82" s="13" t="s">
        <v>55</v>
      </c>
      <c r="B82" s="12" t="s">
        <v>4</v>
      </c>
      <c r="C82" s="12" t="s">
        <v>4</v>
      </c>
      <c r="D82" s="12" t="s">
        <v>4</v>
      </c>
      <c r="E82" s="12" t="s">
        <v>4</v>
      </c>
      <c r="F82" s="12" t="s">
        <v>4</v>
      </c>
      <c r="G82" s="12" t="s">
        <v>4</v>
      </c>
      <c r="H82" s="12" t="s">
        <v>4</v>
      </c>
      <c r="I82" s="12" t="s">
        <v>4</v>
      </c>
      <c r="J82" s="12" t="s">
        <v>4</v>
      </c>
      <c r="K82" s="12" t="s">
        <v>4</v>
      </c>
    </row>
    <row r="83" spans="1:11" ht="15" customHeight="1" x14ac:dyDescent="0.4">
      <c r="A83" s="18" t="s">
        <v>54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" customHeight="1" outlineLevel="1" x14ac:dyDescent="0.4">
      <c r="A84" s="5" t="s">
        <v>53</v>
      </c>
      <c r="B84" s="38">
        <v>-14.615</v>
      </c>
      <c r="C84" s="38">
        <v>-14.47</v>
      </c>
      <c r="D84" s="38">
        <v>-14</v>
      </c>
      <c r="E84" s="38">
        <v>-14</v>
      </c>
      <c r="F84" s="38">
        <v>-22</v>
      </c>
      <c r="G84" s="38">
        <v>-61</v>
      </c>
      <c r="H84" s="38">
        <v>-176</v>
      </c>
      <c r="I84" s="38">
        <v>-249</v>
      </c>
      <c r="J84" s="38">
        <v>-396</v>
      </c>
      <c r="K84" s="38">
        <v>-1404</v>
      </c>
    </row>
    <row r="85" spans="1:11" ht="15" customHeight="1" outlineLevel="1" x14ac:dyDescent="0.4">
      <c r="A85" s="8" t="s">
        <v>52</v>
      </c>
      <c r="B85" s="37">
        <v>-2.5179999999999998</v>
      </c>
      <c r="C85" s="37">
        <v>-17.207999999999998</v>
      </c>
      <c r="D85" s="37">
        <v>-17</v>
      </c>
      <c r="E85" s="37">
        <v>-13</v>
      </c>
      <c r="F85" s="37">
        <v>-55</v>
      </c>
      <c r="G85" s="37">
        <v>-55</v>
      </c>
      <c r="H85" s="37">
        <v>-54</v>
      </c>
      <c r="I85" s="37">
        <v>-138</v>
      </c>
      <c r="J85" s="37">
        <v>-246</v>
      </c>
      <c r="K85" s="37">
        <v>-254</v>
      </c>
    </row>
    <row r="86" spans="1:11" ht="15" customHeight="1" outlineLevel="1" x14ac:dyDescent="0.4">
      <c r="A86" s="17" t="s">
        <v>51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" customHeight="1" outlineLevel="2" x14ac:dyDescent="0.55000000000000004">
      <c r="A87" s="11" t="s">
        <v>50</v>
      </c>
      <c r="B87" s="35">
        <v>-5.1040000000000001</v>
      </c>
      <c r="C87" s="34">
        <v>2.9670000000000001</v>
      </c>
      <c r="D87" s="10" t="s">
        <v>4</v>
      </c>
      <c r="E87" s="10" t="s">
        <v>4</v>
      </c>
      <c r="F87" s="10" t="s">
        <v>4</v>
      </c>
      <c r="G87" s="10" t="s">
        <v>4</v>
      </c>
      <c r="H87" s="10" t="s">
        <v>4</v>
      </c>
      <c r="I87" s="10" t="s">
        <v>4</v>
      </c>
      <c r="J87" s="10" t="s">
        <v>4</v>
      </c>
      <c r="K87" s="10" t="s">
        <v>4</v>
      </c>
    </row>
    <row r="88" spans="1:11" ht="15" customHeight="1" outlineLevel="2" x14ac:dyDescent="0.55000000000000004">
      <c r="A88" s="13" t="s">
        <v>49</v>
      </c>
      <c r="B88" s="36">
        <v>3.327</v>
      </c>
      <c r="C88" s="36">
        <v>9.6050000000000004</v>
      </c>
      <c r="D88" s="36">
        <v>19</v>
      </c>
      <c r="E88" s="36">
        <v>16</v>
      </c>
      <c r="F88" s="36">
        <v>36</v>
      </c>
      <c r="G88" s="36">
        <v>76</v>
      </c>
      <c r="H88" s="12" t="s">
        <v>4</v>
      </c>
      <c r="I88" s="12" t="s">
        <v>4</v>
      </c>
      <c r="J88" s="12" t="s">
        <v>4</v>
      </c>
      <c r="K88" s="12" t="s">
        <v>4</v>
      </c>
    </row>
    <row r="89" spans="1:11" ht="15" customHeight="1" outlineLevel="2" x14ac:dyDescent="0.55000000000000004">
      <c r="A89" s="11" t="s">
        <v>48</v>
      </c>
      <c r="B89" s="10" t="s">
        <v>4</v>
      </c>
      <c r="C89" s="35">
        <v>-25</v>
      </c>
      <c r="D89" s="34">
        <v>0</v>
      </c>
      <c r="E89" s="34">
        <v>0</v>
      </c>
      <c r="F89" s="10" t="s">
        <v>4</v>
      </c>
      <c r="G89" s="10" t="s">
        <v>4</v>
      </c>
      <c r="H89" s="10" t="s">
        <v>4</v>
      </c>
      <c r="I89" s="10" t="s">
        <v>4</v>
      </c>
      <c r="J89" s="10" t="s">
        <v>4</v>
      </c>
      <c r="K89" s="10" t="s">
        <v>4</v>
      </c>
    </row>
    <row r="90" spans="1:11" ht="15" customHeight="1" outlineLevel="2" x14ac:dyDescent="0.4">
      <c r="A90" s="13" t="s">
        <v>47</v>
      </c>
      <c r="B90" s="12" t="s">
        <v>4</v>
      </c>
      <c r="C90" s="12" t="s">
        <v>4</v>
      </c>
      <c r="D90" s="12" t="s">
        <v>4</v>
      </c>
      <c r="E90" s="12" t="s">
        <v>4</v>
      </c>
      <c r="F90" s="12" t="s">
        <v>4</v>
      </c>
      <c r="G90" s="12" t="s">
        <v>4</v>
      </c>
      <c r="H90" s="12" t="s">
        <v>4</v>
      </c>
      <c r="I90" s="12" t="s">
        <v>4</v>
      </c>
      <c r="J90" s="12" t="s">
        <v>4</v>
      </c>
      <c r="K90" s="12" t="s">
        <v>4</v>
      </c>
    </row>
    <row r="91" spans="1:11" ht="15" customHeight="1" outlineLevel="2" x14ac:dyDescent="0.4">
      <c r="A91" s="11" t="s">
        <v>46</v>
      </c>
      <c r="B91" s="10" t="s">
        <v>4</v>
      </c>
      <c r="C91" s="10" t="s">
        <v>4</v>
      </c>
      <c r="D91" s="10" t="s">
        <v>4</v>
      </c>
      <c r="E91" s="10" t="s">
        <v>4</v>
      </c>
      <c r="F91" s="10" t="s">
        <v>4</v>
      </c>
      <c r="G91" s="10" t="s">
        <v>4</v>
      </c>
      <c r="H91" s="10" t="s">
        <v>4</v>
      </c>
      <c r="I91" s="10" t="s">
        <v>4</v>
      </c>
      <c r="J91" s="10" t="s">
        <v>4</v>
      </c>
      <c r="K91" s="10" t="s">
        <v>4</v>
      </c>
    </row>
    <row r="92" spans="1:11" ht="15" customHeight="1" x14ac:dyDescent="0.4">
      <c r="A92" s="2" t="s">
        <v>45</v>
      </c>
    </row>
  </sheetData>
  <hyperlinks>
    <hyperlink ref="B9" r:id="rId1" display="fdsup://factset/Doc Viewer Single?float_window=true&amp;positioning_strategy=center_on_screen&amp;_doc_docfn=U2FsdGVkX1/bk08J3mRdVnMOGN6k/Qrytv5yAc4Xm+w0KsORQSYrVPVXJq7PudmJAfHJjW6DB13+U2TPh5jtt0XSYvIPbTqHPSmoVq3dR9M=&amp;_app_id=central_doc_viewer&amp;center_on_screen=true&amp;width=950&amp;height=800&amp;_dd2=%26f%3Dsld%26c%3Dtrue%26os%3D1152937%26oe%3D1152944" xr:uid="{F8F9BDFD-1F9E-4ED9-B5E3-B7443394D37D}"/>
    <hyperlink ref="C9" r:id="rId2" display="fdsup://factset/Doc Viewer Single?float_window=true&amp;positioning_strategy=center_on_screen&amp;_doc_docfn=U2FsdGVkX19HBeXdIu1C7V8KpeK7/cdSCiwLuQUiMRmXmIrch/JXfwwKFPLrfQkyqHf7HNVs3PvVTBf4hpeArpx0EDwoo6U6yBsWaVkKiNk=&amp;_app_id=central_doc_viewer&amp;center_on_screen=true&amp;width=950&amp;height=800&amp;_dd2=%26f%3Dsld%26c%3Dtrue%26os%3D1102660%26oe%3D1102667" xr:uid="{9E4636DA-41EE-477B-86E9-39A0060F666C}"/>
    <hyperlink ref="D9" r:id="rId3" display="fdsup://factset/Doc Viewer Single?float_window=true&amp;positioning_strategy=center_on_screen&amp;_doc_docfn=U2FsdGVkX1/PyiNB4nXyoUDK7eVMb4vK71qh3XvI89Gp8sMBpWvOqcKUjka8i0Ef6u2XZzVMRo9mCHetfr/IMlvXLwArN2vklWIbn4VGPpg=&amp;_app_id=central_doc_viewer&amp;center_on_screen=true&amp;width=950&amp;height=800&amp;_dd2=%26f%3Dsld%26c%3Dtrue%26os%3D143916%26oe%3D143921" xr:uid="{FFB8738D-A8B5-48FB-803A-A107B2D2D1B6}"/>
    <hyperlink ref="E9" r:id="rId4" display="fdsup://factset/Doc Viewer Single?float_window=true&amp;positioning_strategy=center_on_screen&amp;_doc_docfn=U2FsdGVkX19EVFLtWIFoi9e/7DLf3j0M95clXCRz8dzvP/VYCnq6O3bPINnYeaPe7snyt4Z81XxhKBE+z7dKNLzvAj3xBs873dF8IlE5nmk=&amp;_app_id=central_doc_viewer&amp;center_on_screen=true&amp;width=950&amp;height=800&amp;_dd2=%26f%3Dsld%26c%3Dtrue%26os%3D153872%26oe%3D153877" xr:uid="{89481926-4892-4497-B79F-634E8B7E6A28}"/>
    <hyperlink ref="F9" r:id="rId5" display="fdsup://factset/Doc Viewer Single?float_window=true&amp;positioning_strategy=center_on_screen&amp;_doc_docfn=U2FsdGVkX1/Ydr3pwOYlMsPQS+SYbpKhpzpGwg8tKJ0yk2YOhuIKDjj+4QX5Re1gIAxAsuSOUCkUFCCsw/nioNZRmcPbgeWuyhGbWWolpNY=&amp;_app_id=central_doc_viewer&amp;center_on_screen=true&amp;width=950&amp;height=800&amp;_dd2=%26f%3Dsld%26c%3Dtrue%26os%3D164626%26oe%3D164631" xr:uid="{4FC4FFB8-5FB0-4DA8-8D0F-5BAB789692BE}"/>
    <hyperlink ref="G9" r:id="rId6" display="fdsup://factset/Doc Viewer Single?float_window=true&amp;positioning_strategy=center_on_screen&amp;_doc_docfn=U2FsdGVkX1/7z/dBrX2EoN5p+kIUx8Ccx1Y1sjl4NdG1E5JGwkXGjFDvexhL23O2QmWMaJvMw9BtXtwVe2zqb/yBiibIkXwr2te03l7C46U=&amp;_app_id=central_doc_viewer&amp;center_on_screen=true&amp;width=950&amp;height=800&amp;_dd2=%26f%3Dsld%26c%3Dtrue%26os%3D1117169%26oe%3D1117174" xr:uid="{2B64F1F4-571B-48D3-9B34-6E6E35397511}"/>
    <hyperlink ref="H9" r:id="rId7" display="fdsup://factset/Doc Viewer Single?float_window=true&amp;positioning_strategy=center_on_screen&amp;_doc_docfn=U2FsdGVkX195ilV3N33uvkGg2Za/wex94TQA9Z42+IoDoKbZgO1jobIlB5XXHIoMrooRK1Yd/NdiVD2So8zMR3sJKv7jJeaxiEZgLyvAT6Y=&amp;_app_id=central_doc_viewer&amp;center_on_screen=true&amp;width=950&amp;height=800&amp;_dd2=%26f%3Dsld%26c%3Dtrue%26os%3D240019%26oe%3D240024" xr:uid="{7C00A40E-6891-47CE-982E-F76F9AC7287F}"/>
    <hyperlink ref="I9" r:id="rId8" display="fdsup://factset/Doc Viewer Single?float_window=true&amp;positioning_strategy=center_on_screen&amp;_doc_docfn=U2FsdGVkX18vMr3qga+hS9zwTVlNljmUWXd2Ui62QMyczkNeXt7INqbYVqjOrYTr1NsWcKAiRc7IfPiIJbs5rRsUztH8+iAgahuXXKdalhU=&amp;_app_id=central_doc_viewer&amp;center_on_screen=true&amp;width=950&amp;height=800&amp;_dd2=%26f%3Dsld%26c%3Dtrue%26os%3D351520%26oe%3D351525" xr:uid="{A12E1149-7FAF-4F9F-8DDF-C60C48EAE34B}"/>
    <hyperlink ref="J9" r:id="rId9" display="fdsup://factset/Doc Viewer Single?float_window=true&amp;positioning_strategy=center_on_screen&amp;_doc_docfn=U2FsdGVkX18mLUcSGMfnkOy3SPy0ciVU3f5locQFhP3ch23gHDI38byYoYDKKw1caSolJz43FJEggLU8mGUyr4SDjoVjDdbM9xt193oP8bE=&amp;_app_id=central_doc_viewer&amp;center_on_screen=true&amp;width=950&amp;height=800&amp;_dd2=%26f%3Dsld%26c%3Dtrue%26os%3D226056%26oe%3D226061" xr:uid="{56733B34-0868-4565-AC88-AC3C3F53B925}"/>
    <hyperlink ref="K9" r:id="rId10" display="fdsup://factset/Doc Viewer Single?float_window=true&amp;positioning_strategy=center_on_screen&amp;_doc_docfn=U2FsdGVkX18HissZrOMxhFKlccbq4EH9jYQL6IxK/W2gdyalDh+u8owUsZ8JvaKwwZVY+gBK1oethOlOsEBSlccjh1oQ0m3dvsHrZfRnOkw=&amp;_app_id=central_doc_viewer&amp;center_on_screen=true&amp;width=950&amp;height=800&amp;_dd2=%26f%3Dsld%26c%3Dtrue%26os%3D227192%26oe%3D227197" xr:uid="{53C4FDFB-7DCE-49A9-86DC-CFD7767487F8}"/>
    <hyperlink ref="B10" r:id="rId11" display="fdsup://factset/Doc Viewer Single?float_window=true&amp;positioning_strategy=center_on_screen&amp;_doc_docfn=U2FsdGVkX1+PrjW52/dzjxoVQPOfBFAcFgez7H03ZNC90XjWQugTiPdDbhKBH9JqCIfCKKdMuBXqcDy3yhKJ4TLeEG/mKMNH1eIrTpBD2XU=&amp;_app_id=central_doc_viewer&amp;center_on_screen=true&amp;width=950&amp;height=800&amp;_dd2=%26f%3Dsld%26c%3Dtrue%26os%3D1121723%26oe%3D1121730" xr:uid="{F319AAB0-3CAF-4ADC-ACE2-EE084E4664EF}"/>
    <hyperlink ref="C10" r:id="rId12" display="fdsup://factset/Doc Viewer Single?float_window=true&amp;positioning_strategy=center_on_screen&amp;_doc_docfn=U2FsdGVkX1/QSXw1/p8329cSvruT+zwlunpcrKNR5ql/wdltAvrLuwrvMXBqIoR6aJiheW1raFjbTKDxmbVEJEjYjRiISsYwlYtTQN8fa0k=&amp;_app_id=central_doc_viewer&amp;center_on_screen=true&amp;width=950&amp;height=800&amp;_dd2=%26f%3Dsld%26c%3Dtrue%26os%3D1071259%26oe%3D1071266" xr:uid="{C04941AF-12BF-42C1-AC18-486BC86B6663}"/>
    <hyperlink ref="D10" r:id="rId13" display="fdsup://factset/Doc Viewer Single?float_window=true&amp;positioning_strategy=center_on_screen&amp;_doc_docfn=U2FsdGVkX18uy0zCWw2hYJi7KW3QHVp/tVDEe4ernSNrKeiTnthoL6n7mKQ/hHNvNTiUK1CTV/ZKDuF16JwYWuk7ZOhv2smwJ+p4Tkm4B0Q=&amp;_app_id=central_doc_viewer&amp;center_on_screen=true&amp;width=950&amp;height=800&amp;_dd2=%26f%3Dsld%26c%3Dtrue%26os%3D131018%26oe%3D131021" xr:uid="{6A45CCAC-85FF-4AEF-9B64-50E748E8851C}"/>
    <hyperlink ref="E10" r:id="rId14" display="fdsup://factset/Doc Viewer Single?float_window=true&amp;positioning_strategy=center_on_screen&amp;_doc_docfn=U2FsdGVkX1/1LJYAMfYMJ/2715p5m0YBLAnPu6VHs6tEn8QxuSdpsx+0XOyJXwNCtb33lOz/3TxSfdd1XIerlzt5qxlaZq8rCkoOM8pn6kQ=&amp;_app_id=central_doc_viewer&amp;center_on_screen=true&amp;width=950&amp;height=800&amp;_dd2=%26f%3Dsld%26c%3Dtrue%26os%3D140196%26oe%3D140201" xr:uid="{09AC1C12-ACC5-492C-8BC9-DA496E7BC726}"/>
    <hyperlink ref="F10" r:id="rId15" display="fdsup://factset/Doc Viewer Single?float_window=true&amp;positioning_strategy=center_on_screen&amp;_doc_docfn=U2FsdGVkX1+/StyjaTdvTy2jlF42EZmM9DaKvoZKdJjyOqnpSY8MRAe11zMPZN5LdyeHrH56BL6ezK6x6cZ5rZ7Jo+el5pVMNut2z8P93mo=&amp;_app_id=central_doc_viewer&amp;center_on_screen=true&amp;width=950&amp;height=800&amp;_dd2=%26f%3Dsld%26c%3Dtrue%26os%3D150987%26oe%3D150992" xr:uid="{F20C2785-4717-4EB3-AC5A-304BAFCFC6E5}"/>
    <hyperlink ref="G10" r:id="rId16" display="fdsup://factset/Doc Viewer Single?float_window=true&amp;positioning_strategy=center_on_screen&amp;_doc_docfn=U2FsdGVkX1/b6BiFNqQLvD/W7xERhIvV2Y7JlLjQG85u8yJwJaPvTVeubtPFBKVDaD3/RL+GEaZGQ1xtxcqu0rse8II1wSGhyd9wUhIa6SQ=&amp;_app_id=central_doc_viewer&amp;center_on_screen=true&amp;width=950&amp;height=800&amp;_dd2=%26f%3Dsld%26c%3Dtrue%26os%3D1088150%26oe%3D1088155" xr:uid="{BE4986F4-DB4A-44C1-9D07-9F7BBCBF6D33}"/>
    <hyperlink ref="H10" r:id="rId17" display="fdsup://factset/Doc Viewer Single?float_window=true&amp;positioning_strategy=center_on_screen&amp;_doc_docfn=U2FsdGVkX18rZJPrBFiG+GQOeTupJhy7XTwrZHR9EilnmQnwHWQj2ks9JumDemXmAkL719VjBqdUVMI+dw51pYl1i3Lvx/iG+lQjdosw+N8=&amp;_app_id=central_doc_viewer&amp;center_on_screen=true&amp;width=950&amp;height=800&amp;_dd2=%26f%3Dsld%26c%3Dtrue%26os%3D230397%26oe%3D230402" xr:uid="{7EFCCAFD-987E-4CE7-AE35-D2B67FFAC891}"/>
    <hyperlink ref="I10" r:id="rId18" display="fdsup://factset/Doc Viewer Single?float_window=true&amp;positioning_strategy=center_on_screen&amp;_doc_docfn=U2FsdGVkX19oxjZhdfBb/eAw88iWzRoXyKJTiaYxHNSi7BoRxcMuKPtyRupTda8yOoEbHJHitBmguibgA/hVgJlEAYvmMUoO6LJx2ybsxx4=&amp;_app_id=central_doc_viewer&amp;center_on_screen=true&amp;width=950&amp;height=800&amp;_dd2=%26f%3Dsld%26c%3Dtrue%26os%3D342569%26oe%3D342576" xr:uid="{16D24DDA-5184-43B0-8263-F5640D36A1DA}"/>
    <hyperlink ref="J10" r:id="rId19" display="fdsup://factset/Doc Viewer Single?float_window=true&amp;positioning_strategy=center_on_screen&amp;_doc_docfn=U2FsdGVkX1+woH+m81/yGbwaOsIwnv3Hm9r1mqF+NXAj5THZs2BVgQurB9ZbE97iuwCMAwcHVpm4bqXeeXfpWW2c06TxJAKv+KjvJMLwuJQ=&amp;_app_id=central_doc_viewer&amp;center_on_screen=true&amp;width=950&amp;height=800&amp;_dd2=%26f%3Dsld%26c%3Dtrue%26os%3D216348%26oe%3D216355" xr:uid="{AAA4C36A-62A3-484A-993C-D6F00785D4E4}"/>
    <hyperlink ref="K10" r:id="rId20" display="fdsup://factset/Doc Viewer Single?float_window=true&amp;positioning_strategy=center_on_screen&amp;_doc_docfn=U2FsdGVkX1+DN+dBFhBeqFytI2SLgy/MBO5zsPinMJFStIYHm6qcqQnVMXZRVUtdhc7c03nvGUl44X8vAfepyScB8RMlJ82vhKa33T8AGYM=&amp;_app_id=central_doc_viewer&amp;center_on_screen=true&amp;width=950&amp;height=800&amp;_dd2=%26f%3Dsld%26c%3Dtrue%26os%3D216677%26oe%3D216684" xr:uid="{02CCE948-A24F-4646-BA4D-3446C66CF12F}"/>
    <hyperlink ref="B12" r:id="rId21" display="fdsup://factset/Doc Viewer Single?float_window=true&amp;positioning_strategy=center_on_screen&amp;_doc_docfn=U2FsdGVkX1/4MYeIYzmoLcGkYfkSI7U/GPDjoF92FqaYvBKEkQw71TDhMKad1q14mveqqV4jFfX45nc8JvNWQPPvGdkJz8Iwpf3cPq4x+88=&amp;_app_id=central_doc_viewer&amp;center_on_screen=true&amp;width=950&amp;height=800&amp;_dd2=%26f%3Dsld%26c%3Dtrue%26os%3D1125618%26oe%3D1125625" xr:uid="{81B930FB-BD40-4AF0-A4F2-9C360CC1284A}"/>
    <hyperlink ref="C12" r:id="rId22" display="fdsup://factset/Doc Viewer Single?float_window=true&amp;positioning_strategy=center_on_screen&amp;_doc_docfn=U2FsdGVkX1+PWEneAULj2dzcaYBx9+dts5RH+WPL/0/cY61DgQGFybXD0dg7/vb+nlPJSI+DPUPrlp744UA7qdVqqVXyShW0NfTvLV/QOa4=&amp;_app_id=central_doc_viewer&amp;center_on_screen=true&amp;width=950&amp;height=800&amp;_dd2=%26f%3Dsld%26c%3Dtrue%26os%3D1077145%26oe%3D1077152" xr:uid="{2C28F03E-963D-41E0-AEDC-E57A94731C5C}"/>
    <hyperlink ref="D12" r:id="rId23" display="fdsup://factset/Doc Viewer Single?float_window=true&amp;positioning_strategy=center_on_screen&amp;_doc_docfn=U2FsdGVkX199iiwh2cjYNbwKG6Hig11xRWAUe9bPOfOgeB8ft7rBAE87ze5jysgxizFokPd2pDXEr52nPnXtVH91WIUJDnDuoncF86thuZw=&amp;_app_id=central_doc_viewer&amp;center_on_screen=true&amp;width=950&amp;height=800&amp;_dd2=%26f%3Dsld%26c%3Dtrue%26os%3D132975%26oe%3D132978" xr:uid="{02C28DCC-E884-4290-BE6D-31DC2D6A8FE8}"/>
    <hyperlink ref="E12" r:id="rId24" display="fdsup://factset/Doc Viewer Single?float_window=true&amp;positioning_strategy=center_on_screen&amp;_doc_docfn=U2FsdGVkX1+bfTgQYjkLt3C7V+1HK1lXNQmTIknyRDjssbCAwdkK88Qp5vZp0yGWhVN2+DfU2RuVcz8xBaUA8xUsabE4/4ji/cpBydqjopo=&amp;_app_id=central_doc_viewer&amp;center_on_screen=true&amp;width=950&amp;height=800&amp;_dd2=%26f%3Dsld%26c%3Dtrue%26os%3D142153%26oe%3D142156" xr:uid="{57B3058A-0A85-4B47-9B9C-0DEA0B90DF79}"/>
    <hyperlink ref="F12" r:id="rId25" display="fdsup://factset/Doc Viewer Single?float_window=true&amp;positioning_strategy=center_on_screen&amp;_doc_docfn=U2FsdGVkX18BASwT4leny7IRhfLBJSSjDyxNVdAbxkMqbCb3mhtRD9DmYTeS4x1qV1EHx7LmP5tCZ56ZHiK2k/8pRzvfqukqlYfP4XZ+Op8=&amp;_app_id=central_doc_viewer&amp;center_on_screen=true&amp;width=950&amp;height=800&amp;_dd2=%26f%3Dsld%26c%3Dtrue%26os%3D152169%26oe%3D152172" xr:uid="{0DE63B0F-9ADD-4EC1-841A-4B6390D01566}"/>
    <hyperlink ref="G12" r:id="rId26" display="fdsup://factset/Doc Viewer Single?float_window=true&amp;positioning_strategy=center_on_screen&amp;_doc_docfn=U2FsdGVkX18xRsvNFBkCis0kcZe24VCm16LlkHnUS6T+VJKdRFWwbWZ9NI7/bLZImSUIE44919oXT8iBVsyE0NAeq7srk1Wecm8BAvfavb0=&amp;_app_id=central_doc_viewer&amp;center_on_screen=true&amp;width=950&amp;height=800&amp;_dd2=%26f%3Dsld%26c%3Dtrue%26os%3D1092264%26oe%3D1092267" xr:uid="{4C8916FF-B192-4AE4-B8D0-6520D053F1F1}"/>
    <hyperlink ref="H12" r:id="rId27" display="fdsup://factset/Doc Viewer Single?float_window=true&amp;positioning_strategy=center_on_screen&amp;_doc_docfn=U2FsdGVkX1/wGfyBxtVFbWlG5kUxwM5cr8zcRJNO6IURoXS2IpLaGAnvVxB4BpqbJZLyKR9wD2a1I6cg+4/J28agEqQ4c5l1ykdKHvV23jQ=&amp;_app_id=central_doc_viewer&amp;center_on_screen=true&amp;width=950&amp;height=800&amp;_dd2=%26f%3Dsld%26c%3Dtrue%26os%3D231486%26oe%3D231489" xr:uid="{82C6965B-4AFB-46D9-8020-1AC69DBFDD4A}"/>
    <hyperlink ref="I12" r:id="rId28" display="fdsup://factset/Doc Viewer Single?float_window=true&amp;positioning_strategy=center_on_screen&amp;_doc_docfn=U2FsdGVkX1/TXVSgOC2t+5zKMOllD9dtO/81sjUNnu+aE7REYSIAqCiyrBJoM3Ka1JYoM1UtzkQNie5AuyApDaHybBeYt2C9zcyFSyTQF+Y=&amp;_app_id=central_doc_viewer&amp;center_on_screen=true&amp;width=950&amp;height=800&amp;_dd2=%26f%3Dsld%26c%3Dtrue%26os%3D343659%26oe%3D343664" xr:uid="{555CF3EB-B3FC-4384-A32C-F646FB338D67}"/>
    <hyperlink ref="J12" r:id="rId29" display="fdsup://factset/Doc Viewer Single?float_window=true&amp;positioning_strategy=center_on_screen&amp;_doc_docfn=U2FsdGVkX1+K/zpwSTJQ4lF/nTt5qae/EVzeS0y0JUwr7w8kDmyCbmEcfd5be4uleCgIB/b8Pxvt+SQMc72bzYX1N5vI5Z/fYXOtiODKvEE=&amp;_app_id=central_doc_viewer&amp;center_on_screen=true&amp;width=950&amp;height=800&amp;_dd2=%26f%3Dsld%26c%3Dtrue%26os%3D217438%26oe%3D217443" xr:uid="{AF14EF13-AC09-476F-AAE0-1B1F5AD9D4EF}"/>
    <hyperlink ref="K12" r:id="rId30" display="fdsup://factset/Doc Viewer Single?float_window=true&amp;positioning_strategy=center_on_screen&amp;_doc_docfn=U2FsdGVkX18fYIE4KN0TyVOckI5Zql+1bE8KJfORGPiaVF21woHlDSr9de5SaDJC4uMR7y1NqjMcVjP/FHIFxsp7JsCDCNUgPKj8ao8PXEY=&amp;_app_id=central_doc_viewer&amp;center_on_screen=true&amp;width=950&amp;height=800&amp;_dd2=%26f%3Dsld%26c%3Dtrue%26os%3D217767%26oe%3D217772" xr:uid="{4D4C594A-956E-41AE-93F8-D3600CFCF3D1}"/>
    <hyperlink ref="B13" r:id="rId31" display="fdsup://factset/Doc Viewer Single?float_window=true&amp;positioning_strategy=center_on_screen&amp;_doc_docfn=U2FsdGVkX19S4g4sie+d8W9d40p2Pemw3+RcvnmoW6aGlky/tMeJ3fp9ChkBOn83bqrAzCjY0t3y4PbLSx5IXplDfNjWmzNaMk+xKx8cjrk=&amp;_app_id=central_doc_viewer&amp;center_on_screen=true&amp;width=950&amp;height=800&amp;_dd2=%26f%3Dsld%26c%3Dtrue%26os%3D1127609%26oe%3D1127616" xr:uid="{2D9608D4-EE95-4097-88AE-F3A7690B6C97}"/>
    <hyperlink ref="C13" r:id="rId32" display="fdsup://factset/Doc Viewer Single?float_window=true&amp;positioning_strategy=center_on_screen&amp;_doc_docfn=U2FsdGVkX1+GuBWxrNK9lGmqQAajoFDyzCCD+NE7Lt8A6UkDZxwAoqe+wQdOHGuxv3j2K/GijWFrI+mTl27Lv7GUwCj0UHLtOThbm/ZvvaQ=&amp;_app_id=central_doc_viewer&amp;center_on_screen=true&amp;width=950&amp;height=800&amp;_dd2=%26f%3Dsld%26c%3Dtrue%26os%3D1075151%26oe%3D1075158" xr:uid="{7CDDA46F-8EA4-4C4B-9DE9-13B6A761FE37}"/>
    <hyperlink ref="D13" r:id="rId33" display="fdsup://factset/Doc Viewer Single?float_window=true&amp;positioning_strategy=center_on_screen&amp;_doc_docfn=U2FsdGVkX1+oQGfAgMPeY/+Mh20Xz4ZqBmz3wq7otkF596sQRukD86hy7Yoe1W55Myq2Gai8u430CBC1Xq+kWCggCsXoD7HEVeattSC9LHw=&amp;_app_id=central_doc_viewer&amp;center_on_screen=true&amp;width=950&amp;height=800&amp;_dd2=%26f%3Dsld%26c%3Dtrue%26os%3D132198%26oe%3D132201" xr:uid="{34ECCCCF-627D-4B7A-9742-FD6237E3757E}"/>
    <hyperlink ref="E13" r:id="rId34" display="fdsup://factset/Doc Viewer Single?float_window=true&amp;positioning_strategy=center_on_screen&amp;_doc_docfn=U2FsdGVkX1/BGnxmiLkXx9EfxSbGkA4rwZitekUGU306EQz7SzyX7aW6SLfg8HXGA3j92VO4L/J+d1jaomw5M0lcvQG6rTWBhMnDYHm4umA=&amp;_app_id=central_doc_viewer&amp;center_on_screen=true&amp;width=950&amp;height=800&amp;_dd2=%26f%3Dsld%26c%3Dtrue%26os%3D141377%26oe%3D141380" xr:uid="{415FFD45-94E9-4BA9-94BB-275D91B88E68}"/>
    <hyperlink ref="F13" r:id="rId35" display="fdsup://factset/Doc Viewer Single?float_window=true&amp;positioning_strategy=center_on_screen&amp;_doc_docfn=U2FsdGVkX19oUT72q95UVcADGiG7ykiguSWqhPGInQmvQOtSFjvNSHQXgkaTQb6kod+Y3/wdOlbL+QJ+GV9Yfjvkmm7sCqz0uBPOAKe2gwE=&amp;_app_id=central_doc_viewer&amp;center_on_screen=true&amp;width=950&amp;height=800&amp;_dd2=%26f%3Dsld%26c%3Dtrue%26os%3D152937%26oe%3D152940" xr:uid="{BE533F57-848C-49F5-9C05-A643BE302133}"/>
    <hyperlink ref="G13" r:id="rId36" display="fdsup://factset/Doc Viewer Single?float_window=true&amp;positioning_strategy=center_on_screen&amp;_doc_docfn=U2FsdGVkX18v+H5BIgyUCpdNdGfRVCkl2mKzFCW1YtXFnTDSNmtr66SjTh9aVCebpFYMGLFx9A2eJZHloRjZtK1FoX+pto33deGwXQXAsis=&amp;_app_id=central_doc_viewer&amp;center_on_screen=true&amp;width=950&amp;height=800&amp;_dd2=%26f%3Dsld%26c%3Dtrue%26os%3D1094343%26oe%3D1094346" xr:uid="{B7319E27-9097-48F1-A44D-A55CF258D6C9}"/>
    <hyperlink ref="H13" r:id="rId37" display="fdsup://factset/Doc Viewer Single?float_window=true&amp;positioning_strategy=center_on_screen&amp;_doc_docfn=U2FsdGVkX1+8Q6wJ+dlo9nJ4y7+2k7lCUs51ZVxBaWssYrFtuEN1cKGzjZUZ6vvIRGZ3NwBVqGNsgr1rbghfGRnHKfT8xB5eKOQIKqM5bFA=&amp;_app_id=central_doc_viewer&amp;center_on_screen=true&amp;width=950&amp;height=800&amp;_dd2=%26f%3Dsld%26c%3Dtrue%26os%3D232199%26oe%3D232202" xr:uid="{098E8021-C005-4025-9384-F2290A163151}"/>
    <hyperlink ref="I13" r:id="rId38" display="fdsup://factset/Doc Viewer Single?float_window=true&amp;positioning_strategy=center_on_screen&amp;_doc_docfn=U2FsdGVkX18CNkvOiEsyMCtrsRK6VyV71QlOZoUnSS4Jl45YDUUdKsayq6XmdRLFE2oQ1Wv77qruePh8fMb+y2NdWtK1yeAM2IXRGa0qgMs=&amp;_app_id=central_doc_viewer&amp;center_on_screen=true&amp;width=950&amp;height=800&amp;_dd2=%26f%3Dsld%26c%3Dtrue%26os%3D344375%26oe%3D344380" xr:uid="{4FCDE332-5A7A-45AE-B65C-E3359BE1105C}"/>
    <hyperlink ref="J13" r:id="rId39" display="fdsup://factset/Doc Viewer Single?float_window=true&amp;positioning_strategy=center_on_screen&amp;_doc_docfn=U2FsdGVkX18W1ERNsI5CjkD4USOmWUpXMOBbK91i/Otetp75Cxb34o3gRVs4vB4ELdf+p7i02vdlxvYMSrxCCvXSLqwH8MLVVhHGEoRyZCE=&amp;_app_id=central_doc_viewer&amp;center_on_screen=true&amp;width=950&amp;height=800&amp;_dd2=%26f%3Dsld%26c%3Dtrue%26os%3D218166%26oe%3D218171" xr:uid="{FF84606E-C629-453B-8439-E93146AC9F29}"/>
    <hyperlink ref="K13" r:id="rId40" display="fdsup://factset/Doc Viewer Single?float_window=true&amp;positioning_strategy=center_on_screen&amp;_doc_docfn=U2FsdGVkX19gWVmfdlL7kPAkgwlNOJuc2YkG1Vsrxz8k9MHFbIhug7D/IxmP/sl7/axs0gDRyUH8y7pdIlzsOcBxrUnOvQJnj6NczQ2sFDs=&amp;_app_id=central_doc_viewer&amp;center_on_screen=true&amp;width=950&amp;height=800&amp;_dd2=%26f%3Dsld%26c%3Dtrue%26os%3D218498%26oe%3D218503" xr:uid="{1FC2FABE-8F3F-4031-9253-88CA0B1CC048}"/>
    <hyperlink ref="K14" r:id="rId41" display="fdsup://factset/Doc Viewer Single?float_window=true&amp;positioning_strategy=center_on_screen&amp;_doc_docfn=U2FsdGVkX19HURlvnDjGRLoglgQQfmOgimBeC9Q3td6S3oXCbIjslLuVuqF5Xcbgx188jwhKxMbXYp3oJ91O45cf44QhIwHrr7N+o/NyVtg=&amp;_app_id=central_doc_viewer&amp;center_on_screen=true&amp;width=950&amp;height=800&amp;_dd2=%26f%3Dsld%26c%3Dtrue%26os%3D219273%26oe%3D219278" xr:uid="{83A1D02B-F15B-4A34-8A8E-E81E2576F97E}"/>
    <hyperlink ref="G15" r:id="rId42" display="fdsup://factset/Doc Viewer Single?float_window=true&amp;positioning_strategy=center_on_screen&amp;_doc_docfn=U2FsdGVkX19NWHSm8ZlxWJpkri7g6p0srQoBan/vKtGbPyjDes4KK92H8t0SUIYTbA1hBSR3p8hptSvIyFKvp5QBHdbInhcbHW9KFoi7/oI=&amp;_app_id=central_doc_viewer&amp;center_on_screen=true&amp;width=950&amp;height=800&amp;_dd2=%26f%3Dsld%26c%3Dtrue%26os%3D1100449%26oe%3D1100452" xr:uid="{ED62645C-BBF5-4477-88BF-5DA4B452FA16}"/>
    <hyperlink ref="H15" r:id="rId43" display="fdsup://factset/Doc Viewer Single?float_window=true&amp;positioning_strategy=center_on_screen&amp;_doc_docfn=U2FsdGVkX1+kAJiZ1rIDiIDZOKsCIxiAIvP6TP9XTXsds2CP0zecku9vvWLrJrVL9pEXBT4rwZTgziqCYPckv8oUg80UEMf0ecSHY28YkJA=&amp;_app_id=central_doc_viewer&amp;center_on_screen=true&amp;width=950&amp;height=800&amp;_dd2=%26f%3Dsld%26c%3Dtrue%26os%3D234343%26oe%3D234344" xr:uid="{50F7E5E9-3D71-4CE4-B9D9-F9490BB114DA}"/>
    <hyperlink ref="I15" r:id="rId44" display="fdsup://factset/Doc Viewer Single?float_window=true&amp;positioning_strategy=center_on_screen&amp;_doc_docfn=U2FsdGVkX1/u0rl6T19hw6DNaU7YWXhIapL1/vdpXqL1UmYJcPCjqfpXLQFb4moNi5PDvFNkCyvQrk9S1Igv187LMNxi9BlJg7KflCL5EAg=&amp;_app_id=central_doc_viewer&amp;center_on_screen=true&amp;width=950&amp;height=800&amp;_dd2=%26f%3Dsld%26c%3Dtrue%26os%3D345802%26oe%3D345806" xr:uid="{663BC214-4105-418F-B75A-066CE6864239}"/>
    <hyperlink ref="D17" r:id="rId45" display="fdsup://factset/Doc Viewer Single?float_window=true&amp;positioning_strategy=center_on_screen&amp;_doc_docfn=U2FsdGVkX1/3YRzrspIo7jkxj+l58uwOMvafhEUTHfd0ap5gx8N10Rcj5FWph/AIRWz5oNYktYbBJHC8el9TvkMjGJbu41wSV9+oY6sNTw0=&amp;_app_id=central_doc_viewer&amp;center_on_screen=true&amp;width=950&amp;height=800&amp;_dd2=%26f%3Dsld%26c%3Dtrue%26os%3D133748%26oe%3D133750" xr:uid="{76D2E078-4D81-481A-8B00-96663B3707BD}"/>
    <hyperlink ref="E17" r:id="rId46" display="fdsup://factset/Doc Viewer Single?float_window=true&amp;positioning_strategy=center_on_screen&amp;_doc_docfn=U2FsdGVkX1+nDbxME2H8ePR0ibdwE0RpOIUZUP+yIdpdNPAOABJFi3bF5ZIVCj30T4cjUxiAYRdbYxC/bJn6aM6REg2yyNiULtvbTzANg98=&amp;_app_id=central_doc_viewer&amp;center_on_screen=true&amp;width=950&amp;height=800&amp;_dd2=%26f%3Dsld%26c%3Dtrue%26os%3D142918%26oe%3D142919" xr:uid="{D2F69813-47CC-4B8B-9223-7A9CF4128A58}"/>
    <hyperlink ref="F17" r:id="rId47" display="fdsup://factset/Doc Viewer Single?float_window=true&amp;positioning_strategy=center_on_screen&amp;_doc_docfn=U2FsdGVkX1/QSpWuTB9c5gUpr5g9kXJv/ObhDGvTdyiyw7BN/GI8eDkzLP5OpyHhXNxJweI7dwv1i8yB3zTd2wMzJTdPrA3hcO3PoJH+aFI=&amp;_app_id=central_doc_viewer&amp;center_on_screen=true&amp;width=950&amp;height=800&amp;_dd2=%26f%3Dsld%26c%3Dtrue%26os%3D156918%26oe%3D156919" xr:uid="{7704BB77-BFA3-4BD9-A554-E24B01B30C63}"/>
    <hyperlink ref="B18" r:id="rId48" display="fdsup://factset/Doc Viewer Single?float_window=true&amp;positioning_strategy=center_on_screen&amp;_doc_docfn=U2FsdGVkX1/Q9cqLtOEY5GKAr1XT7QaHB5WmHmhhfd7htAEU9Vbte1BY4XtN7mvZGe9GcAQ83iHsxvMYX1xSYioas9T8B1tx75bTLhwayoE=&amp;_app_id=central_doc_viewer&amp;center_on_screen=true&amp;width=950&amp;height=800&amp;_dd2=%26f%3Dsld%26c%3Dtrue%26os%3D1129475%26oe%3D1129480" xr:uid="{05FABBC5-C3F6-497D-B41B-68BA3BEB35F5}"/>
    <hyperlink ref="C18" r:id="rId49" display="fdsup://factset/Doc Viewer Single?float_window=true&amp;positioning_strategy=center_on_screen&amp;_doc_docfn=U2FsdGVkX1/3igmAsIwsHjuAaiZm2HyeuKISr6dlfKu6JeHvcl2dEwymJzEUvBUAK8+djESvdi6/hmVqojkcAvauvMtVZyNgxl1gq44gWq4=&amp;_app_id=central_doc_viewer&amp;center_on_screen=true&amp;width=950&amp;height=800&amp;_dd2=%26f%3Dsld%26c%3Dtrue%26os%3D1079011%26oe%3D1079017" xr:uid="{6C6FED5D-A66C-467C-8496-60D8AC356A04}"/>
    <hyperlink ref="D18" r:id="rId50" display="fdsup://factset/Doc Viewer Single?float_window=true&amp;positioning_strategy=center_on_screen&amp;_doc_docfn=U2FsdGVkX1/uhJRZZZoYavz8F7qArd/6iBDEpNail2J7SGMMmOvnZkLN+TNKNLCDEXlqTYgT+0mwhV5XvOhj9zNYREeQQOuQ4K0kYNdtE/c=&amp;_app_id=central_doc_viewer&amp;center_on_screen=true&amp;width=950&amp;height=800&amp;_dd2=%26f%3Dsld%26c%3Dtrue%26os%3D134505%26oe%3D134507" xr:uid="{FD1A7B66-B2FE-46ED-B185-0074A55AF25B}"/>
    <hyperlink ref="E18" r:id="rId51" display="fdsup://factset/Doc Viewer Single?float_window=true&amp;positioning_strategy=center_on_screen&amp;_doc_docfn=U2FsdGVkX19HNoWnpKNWI8T/C0LyS0+CvHGMCN+aOOMKTosZUVpkWUohzYYwg7uz0HGo+foGHcif3jE5BXeXASIP/jjritF3cuQKmRQhehU=&amp;_app_id=central_doc_viewer&amp;center_on_screen=true&amp;width=950&amp;height=800&amp;_dd2=%26f%3Dsld%26c%3Dtrue%26os%3D143681%26oe%3D143683" xr:uid="{D777DA30-BFE4-4AB7-AA6D-0C94D6DD97C4}"/>
    <hyperlink ref="F18" r:id="rId52" display="fdsup://factset/Doc Viewer Single?float_window=true&amp;positioning_strategy=center_on_screen&amp;_doc_docfn=U2FsdGVkX19Ua/BCHmGjlfjVRKEJPy/lN8SNFZwitoQ04gDYH2mkJF8++wGN1PF+fvET4Xj+KRe82Re/UKgXTxRY941kyrP1HT8gbrV/MZA=&amp;_app_id=central_doc_viewer&amp;center_on_screen=true&amp;width=950&amp;height=800&amp;_dd2=%26f%3Dsld%26c%3Dtrue%26os%3D154502%26oe%3D154503" xr:uid="{7DE8C68E-9B33-46B3-8F80-C132AF036335}"/>
    <hyperlink ref="C19" r:id="rId53" display="fdsup://factset/Doc Viewer Single?float_window=true&amp;positioning_strategy=center_on_screen&amp;_doc_docfn=U2FsdGVkX1+3aRrZHpdZKLPWZ1ygqOfd8DVRQ1Lavl6xTro42RTDPPKVMRUtl07lvgD/mkl5498JlIxGFkidpH++0YxdC+fjvYoc1CRUYQg=&amp;_app_id=central_doc_viewer&amp;center_on_screen=true&amp;width=950&amp;height=800&amp;_dd2=%26f%3Dsld%26c%3Dtrue%26os%3D1081036%26oe%3D1081044" xr:uid="{33C5859B-1B3E-4C9D-BF57-384E3FA6A11B}"/>
    <hyperlink ref="D19" r:id="rId54" display="fdsup://factset/Doc Viewer Single?float_window=true&amp;positioning_strategy=center_on_screen&amp;_doc_docfn=U2FsdGVkX18O7ZJp6vLsjGUpxxgmC6D4Zfb+bNymLmAg0asnNJH87/bcD0KKEFnyRMYGEOynlTenXxxYOdjoMN/AdFDDKoPQ7+GvwmlCYqI=&amp;_app_id=central_doc_viewer&amp;center_on_screen=true&amp;width=950&amp;height=800&amp;_dd2=%26f%3Dsld%26c%3Dtrue%26os%3D135342%26oe%3D135345" xr:uid="{73774B65-366B-4240-AE18-E7E25D5E06A2}"/>
    <hyperlink ref="E19" r:id="rId55" display="fdsup://factset/Doc Viewer Single?float_window=true&amp;positioning_strategy=center_on_screen&amp;_doc_docfn=U2FsdGVkX19iO7lAcO/nC6NeVQVs7M9gEl3zsFm2XdNzpRHBVslo7vgd9tGYKeDkyFKGBqIuwL/DjoiZUBv2mcoXvfgHiTeA0Y9oSlzniuQ=&amp;_app_id=central_doc_viewer&amp;center_on_screen=true&amp;width=950&amp;height=800&amp;_dd2=%26f%3Dsld%26c%3Dtrue%26os%3D144519%26oe%3D144522" xr:uid="{51DD2C38-B9C1-40F9-AC47-F0C3A0A63F68}"/>
    <hyperlink ref="F19" r:id="rId56" display="fdsup://factset/Doc Viewer Single?float_window=true&amp;positioning_strategy=center_on_screen&amp;_doc_docfn=U2FsdGVkX1+pSnVoviDyi9j/heMTfoTqagfQyoEztaCftdI1rwJKYTaP7aYkofVeLbz0dHoIg5RVwDqddMuP1ttPykBuG1bqm/JX1+1NM04=&amp;_app_id=central_doc_viewer&amp;center_on_screen=true&amp;width=950&amp;height=800&amp;_dd2=%26f%3Dsld%26c%3Dtrue%26os%3D156123%26oe%3D156126" xr:uid="{A99A32C2-40E9-4C7D-BC3E-48ED712FA274}"/>
    <hyperlink ref="J19" r:id="rId57" display="fdsup://factset/Doc Viewer Single?float_window=true&amp;positioning_strategy=center_on_screen&amp;_doc_docfn=U2FsdGVkX19lEa/UvPAXduBwRuFFLRBNTrYeKCEkcRglV3jHDnAfXZbVyWwALVVjj4NYwZWvPiVmoauosZEDqCd6u85d1wd6RnKs0GLWEKY=&amp;_app_id=central_doc_viewer&amp;center_on_screen=true&amp;width=950&amp;height=800&amp;_dd2=%26f%3Dsld%26c%3Dtrue%26os%3D219658%26oe%3D219663" xr:uid="{5EBA6345-B55F-4526-94B9-C21F6499A03B}"/>
    <hyperlink ref="K19" r:id="rId58" display="fdsup://factset/Doc Viewer Single?float_window=true&amp;positioning_strategy=center_on_screen&amp;_doc_docfn=U2FsdGVkX1+Tzy9RS8oQKHY4bR0F+C3G0LMyXfEAVKLFnPQ+ZEC9E8hWUcqcrXoOmivOA9+R90n/6NX42/wFEN4JR4BzHhPCBAgL3NB7Vmo=&amp;_app_id=central_doc_viewer&amp;center_on_screen=true&amp;width=950&amp;height=800&amp;_dd2=%26f%3Dsld%26c%3Dtrue%26os%3D220034%26oe%3D220036" xr:uid="{0BD298DD-FBE9-470E-83CE-E02165B112E1}"/>
    <hyperlink ref="B20" r:id="rId59" display="fdsup://factset/Doc Viewer Single?float_window=true&amp;positioning_strategy=center_on_screen&amp;_doc_docfn=U2FsdGVkX1/D0Wdd1AbZFZB95qgGinmgJqJg8T7oOSf8iUpIpZBEjc541XaNFJ2QmKX2xH9Dun+Wz5Vph8dXrKli7THNxUt7sHB3ZBeCwIA=&amp;_app_id=central_doc_viewer&amp;center_on_screen=true&amp;width=950&amp;height=800&amp;_dd2=%26f%3Dsld%26c%3Dtrue%26os%3D1137376%26oe%3D1137382" xr:uid="{763FAD22-EEBC-488F-BD9B-0CD06AAAE54D}"/>
    <hyperlink ref="C20" r:id="rId60" display="fdsup://factset/Doc Viewer Single?float_window=true&amp;positioning_strategy=center_on_screen&amp;_doc_docfn=U2FsdGVkX1+deLCjlQh2JhKwEJhX9ogxW6a0gNkAapyrytMb1JbwZyyBftx8ExC4ARtRwKzDeoyiADZ3g0n24hBZ/hU4m+V7OqkqKQFxf+8=&amp;_app_id=central_doc_viewer&amp;center_on_screen=true&amp;width=950&amp;height=800&amp;_dd2=%26f%3Dsld%26c%3Dtrue%26os%3D1086976%26oe%3D1086982" xr:uid="{8058F314-F40A-43DA-8F00-5581B6EF50CB}"/>
    <hyperlink ref="D20" r:id="rId61" display="fdsup://factset/Doc Viewer Single?float_window=true&amp;positioning_strategy=center_on_screen&amp;_doc_docfn=U2FsdGVkX1+XHRNW5QQENMxEB8/G4ypMHOPvlcc9WaRaJUQ7NdVBR0TiuyeS5uhdZMGdX6yeIS4WnlPWfy8jburX1u9iqiPDRLYYSb6oIUo=&amp;_app_id=central_doc_viewer&amp;center_on_screen=true&amp;width=950&amp;height=800&amp;_dd2=%26f%3Dsld%26c%3Dtrue%26os%3D137788%26oe%3D137790" xr:uid="{92DEFC95-9F49-4AC3-9A4E-8673A2CD8B9E}"/>
    <hyperlink ref="E20" r:id="rId62" display="fdsup://factset/Doc Viewer Single?float_window=true&amp;positioning_strategy=center_on_screen&amp;_doc_docfn=U2FsdGVkX1/lYVOGesJ5k0N8c2KHAGDlLdwNbB7/216DKj9EdA9eMEWYCIxybtnt/QOnq1P0Y9rlo/QSxY6rGd57wKdXdcPjgaaWIycNOD4=&amp;_app_id=central_doc_viewer&amp;center_on_screen=true&amp;width=950&amp;height=800&amp;_dd2=%26f%3Dsld%26c%3Dtrue%26os%3D147729%26oe%3D147731" xr:uid="{AD6C0D79-4CC7-4B8A-AE8E-131025C626D5}"/>
    <hyperlink ref="F20" r:id="rId63" display="fdsup://factset/Doc Viewer Single?float_window=true&amp;positioning_strategy=center_on_screen&amp;_doc_docfn=U2FsdGVkX19ioECpmoz0+mzbO0/kV79Q34irZV+AQbf48G/dhVa902xjwOvl7fTQebl9a/88JlOdwtaJubfm8cn+pP+YDkR8/+jmEek1n5o=&amp;_app_id=central_doc_viewer&amp;center_on_screen=true&amp;width=950&amp;height=800&amp;_dd2=%26f%3Dsld%26c%3Dtrue%26os%3D158521%26oe%3D158523" xr:uid="{4E67FFA6-97D3-40E7-A9A4-683AC6422EEB}"/>
    <hyperlink ref="J20" r:id="rId64" display="fdsup://factset/Doc Viewer Single?float_window=true&amp;positioning_strategy=center_on_screen&amp;_doc_docfn=U2FsdGVkX18UwJsbvyfpY65XhR9pm7ROmwM9mM7WTl3Ic6v8U77OltJ76p8FIFD6PPiaBVB+Y3Ftlh3OgKNrCK3xDmO6cuNEExvXnHi+bUQ=&amp;_app_id=central_doc_viewer&amp;center_on_screen=true&amp;width=950&amp;height=800&amp;_dd2=%26f%3Dsld%26c%3Dtrue%26os%3D220330%26oe%3D220332" xr:uid="{98DE9F43-ABCA-4AD5-961A-0895AB6E2160}"/>
    <hyperlink ref="K20" r:id="rId65" display="fdsup://factset/Doc Viewer Single?float_window=true&amp;positioning_strategy=center_on_screen&amp;_doc_docfn=U2FsdGVkX197v3sFuVyxhl15Z7Kg/Zrs8sb3WC2VOCcBHgfRzUdY7kSxvdR0qQwqwqV7N0+LQZIMdiZxMC7XhPavH6udAR01wRzV46rZyIs=&amp;_app_id=central_doc_viewer&amp;center_on_screen=true&amp;width=950&amp;height=800&amp;_dd2=%26f%3Dsld%26c%3Dtrue%26os%3D221444%26oe%3D221447" xr:uid="{5FDA21FA-5242-4D36-BD8B-A1256AA40B4F}"/>
    <hyperlink ref="B25" r:id="rId66" display="fdsup://factset/Doc Viewer Single?float_window=true&amp;positioning_strategy=center_on_screen&amp;_doc_docfn=U2FsdGVkX198fuVXK3UqddCu8T7BUcepVw2vBGaBCl+S92uOAGBlOPqedhkTHNJG1y1K52obRfMSGSFjNKW4K4EQIUS0W4E7fZU0VxHcdCk=&amp;_app_id=central_doc_viewer&amp;center_on_screen=true&amp;width=950&amp;height=800&amp;_dd2=%26f%3Dsld%26c%3Dtrue%26os%3D1133390%26oe%3D1133396" xr:uid="{FB49538E-9E01-4C54-9B0C-D392C9CBC594}"/>
    <hyperlink ref="C25" r:id="rId67" display="fdsup://factset/Doc Viewer Single?float_window=true&amp;positioning_strategy=center_on_screen&amp;_doc_docfn=U2FsdGVkX1+9mYJC9kXezpzgDy2m9QC0LMv3Px0a48htLra2NoSUVN0oEEPRZlHIxhXWoWfl+r0kQZsruIIUMO9S7N3mvCscBeALuhzHqSY=&amp;_app_id=central_doc_viewer&amp;center_on_screen=true&amp;width=950&amp;height=800&amp;_dd2=%26f%3Dsld%26c%3Dtrue%26os%3D1082989%26oe%3D1082995" xr:uid="{CBD9EDAA-D1D8-4AF2-B52C-46839E302ABB}"/>
    <hyperlink ref="D25" r:id="rId68" display="fdsup://factset/Doc Viewer Single?float_window=true&amp;positioning_strategy=center_on_screen&amp;_doc_docfn=U2FsdGVkX1986tLVecX6aNqhvymBuHXQMsBpA/0v+uFBccK2pDQA3jzmqthFMQbxSJLfFuqeUl/ffVskXzsZtmFlu8olKQdrvcPqbHh/QJA=&amp;_app_id=central_doc_viewer&amp;center_on_screen=true&amp;width=950&amp;height=800&amp;_dd2=%26f%3Dsld%26c%3Dtrue%26os%3D136139%26oe%3D136142" xr:uid="{802658B1-CA24-49A3-A0A0-7D4E32F3DBA2}"/>
    <hyperlink ref="E25" r:id="rId69" display="fdsup://factset/Doc Viewer Single?float_window=true&amp;positioning_strategy=center_on_screen&amp;_doc_docfn=U2FsdGVkX18r5HDiBbMrF0DDDr13YeI2fWTCnrcnDW1l032fuwuBGuyuzKoQb43Yv1IYRW/OGV0PeaAz9ringmegvJvkBERlXYAZFVy01Qg=&amp;_app_id=central_doc_viewer&amp;center_on_screen=true&amp;width=950&amp;height=800&amp;_dd2=%26f%3Dsld%26c%3Dtrue%26os%3D146090%26oe%3D146093" xr:uid="{B20A2207-E987-402A-B74B-CD3AA988F228}"/>
    <hyperlink ref="F25" r:id="rId70" display="fdsup://factset/Doc Viewer Single?float_window=true&amp;positioning_strategy=center_on_screen&amp;_doc_docfn=U2FsdGVkX1+AH2icTsNFLEmTBvJGmupRoIhDthtVFbSEfZua3fFHWRyCWrDXTOZBzHHDozYArGzVeBDlr2aQs13fKvpU7jc/XU8ZaPtXqbo=&amp;_app_id=central_doc_viewer&amp;center_on_screen=true&amp;width=950&amp;height=800&amp;_dd2=%26f%3Dsld%26c%3Dtrue%26os%3D155282%26oe%3D155287" xr:uid="{89E4D94B-C3A4-49B2-84DD-7F6025F9822F}"/>
    <hyperlink ref="G25" r:id="rId71" display="fdsup://factset/Doc Viewer Single?float_window=true&amp;positioning_strategy=center_on_screen&amp;_doc_docfn=U2FsdGVkX1/IPYOfDOXvxuRmEKO+vorWkqM9JDOQ0KmJeXIFt7qznxpsPh3h2aP2zx0RTSwE4eis/aIkH6vKxkv/KBpcYUVVaY/lfjuYF8A=&amp;_app_id=central_doc_viewer&amp;center_on_screen=true&amp;width=950&amp;height=800&amp;_dd2=%26f%3Dsld%26c%3Dtrue%26os%3D1096289%26oe%3D1096293" xr:uid="{395F83A1-C914-4BC7-B57E-8D387B4B0F94}"/>
    <hyperlink ref="H25" r:id="rId72" display="fdsup://factset/Doc Viewer Single?float_window=true&amp;positioning_strategy=center_on_screen&amp;_doc_docfn=U2FsdGVkX1/j306joXxI+h4rKGPr4gwKbZXdAxGLUCuxLSR/7haco3ven0nY1acAnYj3w3UzeZoaZHYqyI9l7n/6DoU7+S7QkJ28sbclJZ0=&amp;_app_id=central_doc_viewer&amp;center_on_screen=true&amp;width=950&amp;height=800&amp;_dd2=%26f%3Dsld%26c%3Dtrue%26os%3D232917%26oe%3D232919" xr:uid="{E319F36B-E5CE-4F16-ABF4-87B907A1CF6C}"/>
    <hyperlink ref="I25" r:id="rId73" display="fdsup://factset/Doc Viewer Single?float_window=true&amp;positioning_strategy=center_on_screen&amp;_doc_docfn=U2FsdGVkX19Epp1mq3X8wBPrY9CeULPs18RFd307DUeTxAUl8FFpwL4AOVmFFuJ6oERvivchj+AURb0GImLBm/MCqs/kTSMV+VpMqCPBEhE=&amp;_app_id=central_doc_viewer&amp;center_on_screen=true&amp;width=950&amp;height=800&amp;_dd2=%26f%3Dsld%26c%3Dtrue%26os%3D345096%26oe%3D345101" xr:uid="{DAC1B12D-2FF1-4162-B8CF-C1E63E1D78C7}"/>
    <hyperlink ref="J25" r:id="rId74" display="fdsup://factset/Doc Viewer Single?float_window=true&amp;positioning_strategy=center_on_screen&amp;_doc_docfn=U2FsdGVkX18z3EuxHm8eppbss2x9cqqTemNxvoTqylmtDPz4eU/NvBo46OPYwk2lMOJJEl4LtXrFTio3vjRw7caZR6LJ8tfxod/DLa6StSA=&amp;_app_id=central_doc_viewer&amp;center_on_screen=true&amp;width=950&amp;height=800&amp;_dd2=%26f%3Dsld%26c%3Dtrue%26os%3D218908%26oe%3D218913" xr:uid="{4D4DE87B-B2FD-4B89-9251-BD3E5DA11578}"/>
    <hyperlink ref="K25" r:id="rId75" display="fdsup://factset/Doc Viewer Single?float_window=true&amp;positioning_strategy=center_on_screen&amp;_doc_docfn=U2FsdGVkX18APyGHIeuKCx1aRi0y2RCQUJHC74Tz0zGNq/yfeLPQvA5lr0PZUX3omAt5UJE3UFo3RY2isTdG8mzp7iNm1b4kG+GRu5BQF8Q=&amp;_app_id=central_doc_viewer&amp;center_on_screen=true&amp;width=950&amp;height=800&amp;_dd2=%26f%3Dsld%26c%3Dtrue%26os%3D220733%26oe%3D220740" xr:uid="{CCD8638A-A493-4190-ACC1-2B03ECD8570C}"/>
    <hyperlink ref="E26" r:id="rId76" display="fdsup://factset/Doc Viewer Single?float_window=true&amp;positioning_strategy=center_on_screen&amp;_doc_docfn=U2FsdGVkX1+8+BAaNtJ9soFpdlRnJl246X5IwOTP2BWQQtGqRBGiG9Ii1Lkh2zJqWLsIIT9/SOpvUFcfD4OmlbvmcJPtd16+J7+0tvM6Hao=&amp;_app_id=central_doc_viewer&amp;center_on_screen=true&amp;width=950&amp;height=800&amp;_dd2=%26f%3Dsld%26c%3Dtrue%26os%3D145325%26oe%3D145327" xr:uid="{FE56CD4F-55BF-419C-A61C-0483667B36CB}"/>
    <hyperlink ref="F26" r:id="rId77" display="fdsup://factset/Doc Viewer Single?float_window=true&amp;positioning_strategy=center_on_screen&amp;_doc_docfn=U2FsdGVkX1/uWZF9FJ6R/CMsKAhKC/EphPuE+IUJNub3TMCyXOGMsKUgnJxCy7+/zP4G9b6mb0bS/JRk1P0L1P+4QPNOfSFEiSasqNL1Rx0=&amp;_app_id=central_doc_viewer&amp;center_on_screen=true&amp;width=950&amp;height=800&amp;_dd2=%26f%3Dsld%26c%3Dtrue%26os%3D153721%26oe%3D153723" xr:uid="{4E666107-BDA1-40A5-AAED-E2AA47417414}"/>
    <hyperlink ref="G26" r:id="rId78" display="fdsup://factset/Doc Viewer Single?float_window=true&amp;positioning_strategy=center_on_screen&amp;_doc_docfn=U2FsdGVkX1/SSy2tQ83Xeq/BTb5Shse81nqarmUoB7jHkCk+e1Xn2C2tA+ves58qXv3g9vt9N39/njVaCy/5AY/XZjb0M6gFcQmWFrNtC54=&amp;_app_id=central_doc_viewer&amp;center_on_screen=true&amp;width=950&amp;height=800&amp;_dd2=%26f%3Dsld%26c%3Dtrue%26os%3D1098517%26oe%3D1098524" xr:uid="{1E5EAD96-51BE-48C0-A02B-8E6754910E1D}"/>
    <hyperlink ref="H26" r:id="rId79" display="fdsup://factset/Doc Viewer Single?float_window=true&amp;positioning_strategy=center_on_screen&amp;_doc_docfn=U2FsdGVkX1+8mi19YANDoS3yJR+TBxKQCvItvaHoJeOpwNhbTVP2EKJUg0IaLHn4oocpn0Hr27S4iqjI5r8S9f5U6ES7efwumlcFqKAQJzY=&amp;_app_id=central_doc_viewer&amp;center_on_screen=true&amp;width=950&amp;height=800&amp;_dd2=%26f%3Dsld%26c%3Dtrue%26os%3D233650%26oe%3D233651" xr:uid="{AB70B480-1206-4B3D-A815-DE13A78C5F93}"/>
    <hyperlink ref="B28" r:id="rId80" display="fdsup://factset/Doc Viewer Single?float_window=true&amp;positioning_strategy=center_on_screen&amp;_doc_docfn=U2FsdGVkX1+ayxHaKKaT/mwNZLW5+6ke4VDb7qmXh/XUso8vHE41KiQXa+pDeZ5cOr3QsDMt80e9+3Hh7wLMI2dpPekHUTtYXzex2y69Wy8=&amp;_app_id=central_doc_viewer&amp;center_on_screen=true&amp;width=950&amp;height=800&amp;_dd2=%26f%3Dsld%26c%3Dtrue%26os%3D1131484%26oe%3D1131492" xr:uid="{E92096BC-3AB7-4DF8-99AB-681228CA6B86}"/>
    <hyperlink ref="B31" r:id="rId81" display="fdsup://factset/Doc Viewer Single?float_window=true&amp;positioning_strategy=center_on_screen&amp;_doc_docfn=U2FsdGVkX19bJm996Q7EjUQF5JpAL1HkyeUhvnSscIEejSxw/Xb4I52ymPMO0wp8FcJtj0S7HYRVAoVJz4NFgwcWCmTig8XeQ/zC0K1tx64=&amp;_app_id=central_doc_viewer&amp;center_on_screen=true&amp;width=950&amp;height=800&amp;_dd2=%26f%3Dsld%26c%3Dtrue%26os%3D1135390%26oe%3D1135398" xr:uid="{0FC918DE-0B8C-46F4-8D59-F7DB6F54A898}"/>
    <hyperlink ref="C31" r:id="rId82" display="fdsup://factset/Doc Viewer Single?float_window=true&amp;positioning_strategy=center_on_screen&amp;_doc_docfn=U2FsdGVkX1+SJcYV35TOFuWvkl10JjVmIc+jf6BekrehTLJdpM38LuT35Xt0BSbm5o5bDt/mBK2BGUyoKouEy0IvSPzWWQbSV3EICrj+XWg=&amp;_app_id=central_doc_viewer&amp;center_on_screen=true&amp;width=950&amp;height=800&amp;_dd2=%26f%3Dsld%26c%3Dtrue%26os%3D1084989%26oe%3D1084997" xr:uid="{D98E36F7-67F9-44F5-AD5B-7CCECF28E23F}"/>
    <hyperlink ref="D31" r:id="rId83" display="fdsup://factset/Doc Viewer Single?float_window=true&amp;positioning_strategy=center_on_screen&amp;_doc_docfn=U2FsdGVkX1+PkRe2cWZrPkbm53i7dkMIUEnj5Y+JUZEBgvyIBZRvWHR4187ZBp1M+4CJT8TGhdPsxtcjdoOnpwtrnfP2Nq5/cTS8oWGo4GU=&amp;_app_id=central_doc_viewer&amp;center_on_screen=true&amp;width=950&amp;height=800&amp;_dd2=%26f%3Dsld%26c%3Dtrue%26os%3D136967%26oe%3D136971" xr:uid="{96D1CFA9-5283-4D81-9F5E-3335502A9459}"/>
    <hyperlink ref="E31" r:id="rId84" display="fdsup://factset/Doc Viewer Single?float_window=true&amp;positioning_strategy=center_on_screen&amp;_doc_docfn=U2FsdGVkX1+0vIqhtGhBJF8604Y1VUWFDjO3/35mvoCqYMfTK8wZ8BjLcDBgoxnYqCKMfJqhidjJlDCfW+WMLRyRjVfc32J3G891K79941Q=&amp;_app_id=central_doc_viewer&amp;center_on_screen=true&amp;width=950&amp;height=800&amp;_dd2=%26f%3Dsld%26c%3Dtrue%26os%3D146912%26oe%3D146913" xr:uid="{3A1AFD93-E494-4BE1-977F-4A25D97459E7}"/>
    <hyperlink ref="F31" r:id="rId85" display="fdsup://factset/Doc Viewer Single?float_window=true&amp;positioning_strategy=center_on_screen&amp;_doc_docfn=U2FsdGVkX1/BHGOKfX88YmP61EWw2XcR0vQFtZcFffh27HmDE2rIuzofyfuYasoyVub/nwpR0zdTMeoVObDREl7rQR0wd6ZcngfZbgWtmj8=&amp;_app_id=central_doc_viewer&amp;center_on_screen=true&amp;width=950&amp;height=800&amp;_dd2=%26f%3Dsld%26c%3Dtrue%26os%3D157714%26oe%3D157715" xr:uid="{69A66B29-A5BC-439C-8DD0-82695F68EBC5}"/>
    <hyperlink ref="B33" r:id="rId86" display="fdsup://factset/Doc Viewer Single?float_window=true&amp;positioning_strategy=center_on_screen&amp;_doc_docfn=U2FsdGVkX195ZcZgD53L+JWM5MnlF0qAo0w811Q2LGg3lGjI3nbzjaXOgNQzGTqCffmLYsCoZ4cddWNqTItoO7NdDeobaehvzdl/0yHue1g=&amp;_app_id=central_doc_viewer&amp;center_on_screen=true&amp;width=950&amp;height=800&amp;_dd2=%26f%3Dsld%26c%3Dtrue%26os%3D1140857%26oe%3D1140863" xr:uid="{B3E128C6-8214-4EAE-8538-D513734A2EA6}"/>
    <hyperlink ref="C33" r:id="rId87" display="fdsup://factset/Doc Viewer Single?float_window=true&amp;positioning_strategy=center_on_screen&amp;_doc_docfn=U2FsdGVkX18kDVXhJPHjUdi4Cq7wmat2RejJY0AIVUP/k3+ljyh0yXFuuZ4okgUrMA4xPoPji9T4LmEJykkoyc+dXYqSjMTEZjmMfVVTxYI=&amp;_app_id=central_doc_viewer&amp;center_on_screen=true&amp;width=950&amp;height=800&amp;_dd2=%26f%3Dsld%26c%3Dtrue%26os%3D1090457%26oe%3D1090465" xr:uid="{613A8482-555F-4751-9723-79C60A778CDF}"/>
    <hyperlink ref="D33" r:id="rId88" display="fdsup://factset/Doc Viewer Single?float_window=true&amp;positioning_strategy=center_on_screen&amp;_doc_docfn=U2FsdGVkX19Mp8vtlC0foyLHrqizs73i7DJcbwVYUldtc5W7QEirJpzNy9Dqw9oo8OgVnxC3SAIz0AyQTbtRSD1jGDyqN4vNnaT/9VY8Yvc=&amp;_app_id=central_doc_viewer&amp;center_on_screen=true&amp;width=950&amp;height=800&amp;_dd2=%26f%3Dsld%26c%3Dtrue%26os%3D138976%26oe%3D138980" xr:uid="{E2A17C8B-B69F-43DD-88CA-A029F7DD353F}"/>
    <hyperlink ref="E33" r:id="rId89" display="fdsup://factset/Doc Viewer Single?float_window=true&amp;positioning_strategy=center_on_screen&amp;_doc_docfn=U2FsdGVkX1+5NsmPf69vt/mNg12at/oW73LeWRavqaN8i5/hQfGgA/emxDcubLULNJERgKoQiJoK1ZjI1uXsrKkhv8EZm4TOz8oM1kyixRY=&amp;_app_id=central_doc_viewer&amp;center_on_screen=true&amp;width=950&amp;height=800&amp;_dd2=%26f%3Dsld%26c%3Dtrue%26os%3D148917%26oe%3D148922" xr:uid="{89259210-AD2D-4467-BB24-5CD5E271AE3B}"/>
    <hyperlink ref="F33" r:id="rId90" display="fdsup://factset/Doc Viewer Single?float_window=true&amp;positioning_strategy=center_on_screen&amp;_doc_docfn=U2FsdGVkX1+LggfFEUiqbvLgVizIH/LnFpQaVxeePHBTu4RNF4rXbS1Cl1Jr8+2X4EI5tqS0o0xQBTXtIsCC2iW/sZR3xaankIlL4thjAUM=&amp;_app_id=central_doc_viewer&amp;center_on_screen=true&amp;width=950&amp;height=800&amp;_dd2=%26f%3Dsld%26c%3Dtrue%26os%3D159677%26oe%3D159682" xr:uid="{C69E6808-9728-4D7E-96FE-47C323161E9A}"/>
    <hyperlink ref="G33" r:id="rId91" display="fdsup://factset/Doc Viewer Single?float_window=true&amp;positioning_strategy=center_on_screen&amp;_doc_docfn=U2FsdGVkX19Joi3bz1ZHNBJ9T6Kr4EmGeRO/HUMUQtuKKjVIDzFcbYt/+wQZKS2HnQkyhi+1lMHpZ+D0ag6WzrUh4081pwyo8qOvNsxHra4=&amp;_app_id=central_doc_viewer&amp;center_on_screen=true&amp;width=950&amp;height=800&amp;_dd2=%26f%3Dsld%26c%3Dtrue%26os%3D1104135%26oe%3D1104139" xr:uid="{408CB7B9-4C89-48EB-85DE-6AC3968743DC}"/>
    <hyperlink ref="H33" r:id="rId92" display="fdsup://factset/Doc Viewer Single?float_window=true&amp;positioning_strategy=center_on_screen&amp;_doc_docfn=U2FsdGVkX1+ZhGBUtnqq6n1Vb0bqj2DfECze25/pzQrqfj+8NCfAJuWfQwPGIx+aGnDVXmCiKUvD47PzXDsCdXCzEXaTmB/Yup4z5TU395M=&amp;_app_id=central_doc_viewer&amp;center_on_screen=true&amp;width=950&amp;height=800&amp;_dd2=%26f%3Dsld%26c%3Dtrue%26os%3D235404%26oe%3D235409" xr:uid="{369FA3EA-B546-447C-A068-7DDE61528BE5}"/>
    <hyperlink ref="I33" r:id="rId93" display="fdsup://factset/Doc Viewer Single?float_window=true&amp;positioning_strategy=center_on_screen&amp;_doc_docfn=U2FsdGVkX195kiW3hgytskMJrBCiOxdCQ93BNGvpDyAeIpEaY9mSMfUVOq7fmZTqzy1wqxxMR+gJWW1d8K1HUxeZYc/fnOBZF4dCdk82V4M=&amp;_app_id=central_doc_viewer&amp;center_on_screen=true&amp;width=950&amp;height=800&amp;_dd2=%26f%3Dsld%26c%3Dtrue%26os%3D346885%26oe%3D346890" xr:uid="{DB0EEA0D-F346-49CE-8060-9B20ED0DF090}"/>
    <hyperlink ref="J33" r:id="rId94" display="fdsup://factset/Doc Viewer Single?float_window=true&amp;positioning_strategy=center_on_screen&amp;_doc_docfn=U2FsdGVkX19ue0pGLFbTRjyQZ2KquDke11XF+4CaA2h/BM/0XY62nxl8C86uTufPbdGQYTKPYKdFBveR/+A7mnoiRb9QmYxjutp68FQOvxQ=&amp;_app_id=central_doc_viewer&amp;center_on_screen=true&amp;width=950&amp;height=800&amp;_dd2=%26f%3Dsld%26c%3Dtrue%26os%3D221412%26oe%3D221419" xr:uid="{79B47D81-6B5E-4356-A5EC-2D120F1FBF25}"/>
    <hyperlink ref="K33" r:id="rId95" display="fdsup://factset/Doc Viewer Single?float_window=true&amp;positioning_strategy=center_on_screen&amp;_doc_docfn=U2FsdGVkX1+4mZ/u3WwRK3gDlbVNI8ADLu0/bom46T8bk/9VkARMfgxF5MxbXg38MhMIuXHKZaEFaoO9paYGnq9UrjhjaK7ut9UmaULH0yk=&amp;_app_id=central_doc_viewer&amp;center_on_screen=true&amp;width=950&amp;height=800&amp;_dd2=%26f%3Dsld%26c%3Dtrue%26os%3D222528%26oe%3D222531" xr:uid="{707E3871-5388-40F1-8730-74E0BF8CA025}"/>
    <hyperlink ref="B34" r:id="rId96" display="fdsup://factset/Doc Viewer Single?float_window=true&amp;positioning_strategy=center_on_screen&amp;_doc_docfn=U2FsdGVkX19yoXGYRSBToTTQhL8cu/tIIfJMQtiMS0fD/tMyaqmjR/JbqypQxQPFjM1WI92Yu37Xv3lr7H+B0y+A5QHnAjPD5gUQx6FUJBo=&amp;_app_id=central_doc_viewer&amp;center_on_screen=true&amp;width=950&amp;height=800&amp;_dd2=%26f%3Dsld%26c%3Dtrue%26os%3D1142874%26oe%3D1142880" xr:uid="{80859A26-52C6-4FC6-8C1F-69C5C60C4D20}"/>
    <hyperlink ref="C34" r:id="rId97" display="fdsup://factset/Doc Viewer Single?float_window=true&amp;positioning_strategy=center_on_screen&amp;_doc_docfn=U2FsdGVkX19T9WRJMLtTDiNSuBgxjKAtTlFZh/XgzRv6Ym7AqNvlqlHK3g54LcSdsF982hwS9lcuu/wv2YXUNnQQG8U5FilNIRv4z4CWl60=&amp;_app_id=central_doc_viewer&amp;center_on_screen=true&amp;width=950&amp;height=800&amp;_dd2=%26f%3Dsld%26c%3Dtrue%26os%3D1092523%26oe%3D1092531" xr:uid="{BF5B69F8-3A0D-41FB-A7B1-5BA8711A6AD1}"/>
    <hyperlink ref="D34" r:id="rId98" display="fdsup://factset/Doc Viewer Single?float_window=true&amp;positioning_strategy=center_on_screen&amp;_doc_docfn=U2FsdGVkX19JZmbSyq5FkB7IRaVBGfYx3qbriGcJxeSMlcGnp7LGwBvTrxSqDtA5COuZWfPsTSCG/csaXr1K44TfpqeVKmO+7scjQy76zRc=&amp;_app_id=central_doc_viewer&amp;center_on_screen=true&amp;width=950&amp;height=800&amp;_dd2=%26f%3Dsld%26c%3Dtrue%26os%3D139755%26oe%3D139757" xr:uid="{22DB6843-BC62-415D-BC6C-3A86A5B47F89}"/>
    <hyperlink ref="E34" r:id="rId99" display="fdsup://factset/Doc Viewer Single?float_window=true&amp;positioning_strategy=center_on_screen&amp;_doc_docfn=U2FsdGVkX19ShjITLrwxat6tjFp5jBEwYruBi1u1dxBnAFS4NsL57mNeClFtY/mp1gSSumLDgqRckJ5TXrSWUEIfwAasGXbOh/5LJS0DKMk=&amp;_app_id=central_doc_viewer&amp;center_on_screen=true&amp;width=950&amp;height=800&amp;_dd2=%26f%3Dsld%26c%3Dtrue%26os%3D149699%26oe%3D149704" xr:uid="{A1050583-F3A7-4530-BCD0-5747B279EEAE}"/>
    <hyperlink ref="F34" r:id="rId100" display="fdsup://factset/Doc Viewer Single?float_window=true&amp;positioning_strategy=center_on_screen&amp;_doc_docfn=U2FsdGVkX19XpZA+XhOpK18hfoqx81fHbGV8rGj6tut+Yqd0+DfQ6Wfe/JfqZFbhj4C5xw3hCPmW7/RqD8YJH1ZlEw1k4UtcVqXy5gTuwEs=&amp;_app_id=central_doc_viewer&amp;center_on_screen=true&amp;width=950&amp;height=800&amp;_dd2=%26f%3Dsld%26c%3Dtrue%26os%3D160453%26oe%3D160454" xr:uid="{170DAD73-F066-4E7C-9B37-EDA8F4FB411C}"/>
    <hyperlink ref="G34" r:id="rId101" display="fdsup://factset/Doc Viewer Single?float_window=true&amp;positioning_strategy=center_on_screen&amp;_doc_docfn=U2FsdGVkX1+sqApzRmCyzd/SBb2kuEQf6PKit+gLE7icw2tSKRJxfshl/wm74LWYo3IqhcgT7kxd0wfLTVlh72PxaEnYQ+9FsKpfwR8wvOs=&amp;_app_id=central_doc_viewer&amp;center_on_screen=true&amp;width=950&amp;height=800&amp;_dd2=%26f%3Dsld%26c%3Dtrue%26os%3D1106415%26oe%3D1106419" xr:uid="{DA89FEEC-797B-4464-B422-58E6B8F89AB5}"/>
    <hyperlink ref="H34" r:id="rId102" display="fdsup://factset/Doc Viewer Single?float_window=true&amp;positioning_strategy=center_on_screen&amp;_doc_docfn=U2FsdGVkX18VCa7HgLblwDeZ3WgCb6RN17oRmLJckFEUHjbeEydUZaUVAeHiXj/6zHme4uk1MYJWhoXA9k+ulU45NfZ5Hy3VNGGQhXwzgqo=&amp;_app_id=central_doc_viewer&amp;center_on_screen=true&amp;width=950&amp;height=800&amp;_dd2=%26f%3Dsld%26c%3Dtrue%26os%3D236135%26oe%3D236138" xr:uid="{8CADA6AD-206C-4842-9057-E683A65BF20E}"/>
    <hyperlink ref="I34" r:id="rId103" display="fdsup://factset/Doc Viewer Single?float_window=true&amp;positioning_strategy=center_on_screen&amp;_doc_docfn=U2FsdGVkX19iE6mGwhF0+GfEDzp1d9E8YAZYwfx655B/r1g+fjxwyqwiZbA56q9M8kkQVb3qXIvPXPaimuWj7Buf3JBNZogqFiTdM5gcp0Q=&amp;_app_id=central_doc_viewer&amp;center_on_screen=true&amp;width=950&amp;height=800&amp;_dd2=%26f%3Dsld%26c%3Dtrue%26os%3D347616%26oe%3D347621" xr:uid="{1A96ADC1-8319-4F5D-B81A-08DA20667DC9}"/>
    <hyperlink ref="J34" r:id="rId104" display="fdsup://factset/Doc Viewer Single?float_window=true&amp;positioning_strategy=center_on_screen&amp;_doc_docfn=U2FsdGVkX1+j7V295VWP0rszxTVw6hPIs98COpZjLfl0yh+zzrZdx7a7g5nQp2FpGIk2/jJ8cVUL26uluNW5es5aQHh53EThmzxRpHajOYY=&amp;_app_id=central_doc_viewer&amp;center_on_screen=true&amp;width=950&amp;height=800&amp;_dd2=%26f%3Dsld%26c%3Dtrue%26os%3D222145%26oe%3D222150" xr:uid="{0EBB0DC5-C8AE-4CE7-B347-FE7966B929BC}"/>
    <hyperlink ref="K34" r:id="rId105" display="fdsup://factset/Doc Viewer Single?float_window=true&amp;positioning_strategy=center_on_screen&amp;_doc_docfn=U2FsdGVkX1/URBJm2jMehI7FCmW2EkX2hLCEaIx+da2Tea1FWswLuC8Nyh5HfahDC9bkUb+dNXaC3s6qhxV1DlmjXD/BRjatucUxwB1FvvU=&amp;_app_id=central_doc_viewer&amp;center_on_screen=true&amp;width=950&amp;height=800&amp;_dd2=%26f%3Dsld%26c%3Dtrue%26os%3D223261%26oe%3D223268" xr:uid="{6B3AC7D9-3B6D-4C59-823B-311E29770735}"/>
    <hyperlink ref="C35" r:id="rId106" display="fdsup://factset/Doc Viewer Single?float_window=true&amp;positioning_strategy=center_on_screen&amp;_doc_docfn=U2FsdGVkX18Rb/qunmL9ajhUr/sNivLFaeJ2AI4hDQamgTLJb7mlbQu+jeMTAIobZCo9WW5c3bRrpz2NJaBS1srSoGYQ6OLFuv6sQan2ROI=&amp;_app_id=central_doc_viewer&amp;center_on_screen=true&amp;width=950&amp;height=800&amp;_dd2=%26f%3Dsld%26c%3Dtrue%26os%3D1094485%26oe%3D1094490" xr:uid="{94A51ED4-BCD7-465C-8C0A-FD508E6F755A}"/>
    <hyperlink ref="D35" r:id="rId107" display="fdsup://factset/Doc Viewer Single?float_window=true&amp;positioning_strategy=center_on_screen&amp;_doc_docfn=U2FsdGVkX1/dZGGp1TEythp2dBrWGZS6EB+PRkaUa1USdixeEOzmGPspNyjYlX6Q1tDkdPbAPslJEtDX/aXO8mBxuekisrPCkDL/09HttE4=&amp;_app_id=central_doc_viewer&amp;center_on_screen=true&amp;width=950&amp;height=800&amp;_dd2=%26f%3Dsld%26c%3Dtrue%26os%3D140565%26oe%3D140569" xr:uid="{DFAC68A6-5C1B-4E7A-9A8F-F10ECE2FCC6C}"/>
    <hyperlink ref="E35" r:id="rId108" display="fdsup://factset/Doc Viewer Single?float_window=true&amp;positioning_strategy=center_on_screen&amp;_doc_docfn=U2FsdGVkX1+wZOv7yS9pG1wPx9hjCZEGaSTQ00xw/RnOWe4KY4+HNV30gmHfmZRHWjzwNSxLz5hNRE84QuCsCvAM/f7XrwkmtV8a9W03hAY=&amp;_app_id=central_doc_viewer&amp;center_on_screen=true&amp;width=950&amp;height=800&amp;_dd2=%26f%3Dsld%26c%3Dtrue%26os%3D150511%26oe%3D150515" xr:uid="{C5D5BD62-B806-4AF4-9BF0-8E7EABE0F524}"/>
    <hyperlink ref="F35" r:id="rId109" display="fdsup://factset/Doc Viewer Single?float_window=true&amp;positioning_strategy=center_on_screen&amp;_doc_docfn=U2FsdGVkX19ZtzXqUAsyAkB/JJtSFsg1Hdg4I8DLd5KXnj1wiSStMMYJcncc/yygVXTvrxoEjNZXXJS1ANsWznNLDLCvvAlusVwKybVM49Y=&amp;_app_id=central_doc_viewer&amp;center_on_screen=true&amp;width=950&amp;height=800&amp;_dd2=%26f%3Dsld%26c%3Dtrue%26os%3D161263%26oe%3D161265" xr:uid="{A3A52D47-B00C-40DB-BCD5-61343508579E}"/>
    <hyperlink ref="G35" r:id="rId110" display="fdsup://factset/Doc Viewer Single?float_window=true&amp;positioning_strategy=center_on_screen&amp;_doc_docfn=U2FsdGVkX1/1xE0kheEGFkRBGNOr7JbXC2xsaMj4yd6ATtphy0G6yt6p2+3FWOl9GOY0u1+vwst7ji5HoM+NS21X9t3LbsOzSMb5ngxlhpA=&amp;_app_id=central_doc_viewer&amp;center_on_screen=true&amp;width=950&amp;height=800&amp;_dd2=%26f%3Dsld%26c%3Dtrue%26os%3D1108522%26oe%3D1108525" xr:uid="{B074F90B-FF37-4CBF-9E80-D841451B80E0}"/>
    <hyperlink ref="H35" r:id="rId111" display="fdsup://factset/Doc Viewer Single?float_window=true&amp;positioning_strategy=center_on_screen&amp;_doc_docfn=U2FsdGVkX19n4r1kPz7lBY5E1EkUzGjQODTy7F75jEVHA6tqTmvep3FzLOeZtsbi2iq3DpXS6buE1XN3OlOEcuEurLD8wtM1HA8epH7oibw=&amp;_app_id=central_doc_viewer&amp;center_on_screen=true&amp;width=950&amp;height=800&amp;_dd2=%26f%3Dsld%26c%3Dtrue%26os%3D236884%26oe%3D236886" xr:uid="{E512E7C6-D4CA-4EEB-9062-3FFD87963F47}"/>
    <hyperlink ref="I35" r:id="rId112" display="fdsup://factset/Doc Viewer Single?float_window=true&amp;positioning_strategy=center_on_screen&amp;_doc_docfn=U2FsdGVkX18uerChe4vr21pT4pTu7qjq+32IMZlDN/Fd1df7fir6vOWQpsSiyUsazROR9mXx+ZBw1t7SAx/x0d54NJ+4X/k/1aVAi8FeV8Q=&amp;_app_id=central_doc_viewer&amp;center_on_screen=true&amp;width=950&amp;height=800&amp;_dd2=%26f%3Dsld%26c%3Dtrue%26os%3D348378%26oe%3D348383" xr:uid="{512D443A-6248-478C-B334-666C9D377C22}"/>
    <hyperlink ref="J35" r:id="rId113" display="fdsup://factset/Doc Viewer Single?float_window=true&amp;positioning_strategy=center_on_screen&amp;_doc_docfn=U2FsdGVkX19+42qfM/DKDTEXtd5rbaDBuilISl4o+6z6xk8hwhDnrPMJcqurqNOttWB8gYzBP8aBV92y3+IFQKCGn8C9U2ontifRcjAzZHA=&amp;_app_id=central_doc_viewer&amp;center_on_screen=true&amp;width=950&amp;height=800&amp;_dd2=%26f%3Dsld%26c%3Dtrue%26os%3D222908%26oe%3D222915" xr:uid="{B5F70307-39B5-415F-8CC5-5DC7993D0D80}"/>
    <hyperlink ref="K35" r:id="rId114" display="fdsup://factset/Doc Viewer Single?float_window=true&amp;positioning_strategy=center_on_screen&amp;_doc_docfn=U2FsdGVkX1/6Z3Fbb6OGBlY3Nf8QoZ5z9TcJDv/frX3FoCvNgKiMMIM/2zbEgrWRX6e9Dm5vzSaMgM8cpQD3jUutrDau0gY/CI5uJXq3SWg=&amp;_app_id=central_doc_viewer&amp;center_on_screen=true&amp;width=950&amp;height=800&amp;_dd2=%26f%3Dsld%26c%3Dtrue%26os%3D224028%26oe%3D224035" xr:uid="{7866080B-57DB-4B0A-946F-61D5CB2B31C8}"/>
    <hyperlink ref="B36" r:id="rId115" display="fdsup://factset/Doc Viewer Single?float_window=true&amp;positioning_strategy=center_on_screen&amp;_doc_docfn=U2FsdGVkX181R/yQMFYIiMO+DVZmrjXt9xwQMiBuoHV19SMT+notutMew+e6RxYzo4uhIirce7eA5rpVAkMbXPwwBZTszwyGSIeWy4RW79c=&amp;_app_id=central_doc_viewer&amp;center_on_screen=true&amp;width=950&amp;height=800&amp;_dd2=%26f%3Dsld%26c%3Dtrue%26os%3D1144795%26oe%3D1144800" xr:uid="{CE290929-8A80-4290-B9D5-F584F8248D3A}"/>
    <hyperlink ref="B37" r:id="rId116" display="fdsup://factset/Doc Viewer Single?float_window=true&amp;positioning_strategy=center_on_screen&amp;_doc_docfn=U2FsdGVkX19551uYm5iSEegMuWod5RLARrOUOB38BWCdUBNyzRcN8jl25FLX6zUAaLBBBC11RQmK3j1vmP8lt9NJO2vCDZf9aTeKekOnOn8=&amp;_app_id=central_doc_viewer&amp;center_on_screen=true&amp;width=950&amp;height=800&amp;_dd2=%26f%3Dsld%26c%3Dtrue%26os%3D1146873%26oe%3D1146878" xr:uid="{434E6FC1-BEA4-4D2D-A185-8D625A35DB3C}"/>
    <hyperlink ref="B38" r:id="rId117" display="fdsup://factset/Doc Viewer Single?float_window=true&amp;positioning_strategy=center_on_screen&amp;_doc_docfn=U2FsdGVkX19VPjHQWNdD9gXFzTh2d56jBFQOlQE/ZRRDKdq5DGG1/mm1+t22Rng31NdOAfGhqQdVpcrutDugMRavcu8QKij/OvTMgWtjj7U=&amp;_app_id=central_doc_viewer&amp;center_on_screen=true&amp;width=950&amp;height=800&amp;_dd2=%26f%3Dsld%26c%3Dtrue%26os%3D1148767%26oe%3D1148775" xr:uid="{0F42B3C2-5C48-4199-B6AE-0A227DB6D21B}"/>
    <hyperlink ref="C38" r:id="rId118" display="fdsup://factset/Doc Viewer Single?float_window=true&amp;positioning_strategy=center_on_screen&amp;_doc_docfn=U2FsdGVkX19gvsWm9InYejIfyx3toZl9l72mZ1Xgm3NWxbbYEyCvYJN1CFdib2YOeKSFUk0f56VKsRcPSmD+UMPbx4KuJlb57UNmWhCIW3I=&amp;_app_id=central_doc_viewer&amp;center_on_screen=true&amp;width=950&amp;height=800&amp;_dd2=%26f%3Dsld%26c%3Dtrue%26os%3D1096505%26oe%3D1096513" xr:uid="{A8D41A56-5BC7-4C2D-8452-0BFDE167AD74}"/>
    <hyperlink ref="D38" r:id="rId119" display="fdsup://factset/Doc Viewer Single?float_window=true&amp;positioning_strategy=center_on_screen&amp;_doc_docfn=U2FsdGVkX18ZKQh3PD89oGEB3oAwij4t8aq6cCoo7z4Eo9QsNhsTUI8TrrAoCHA+/NbgcJN/20bni6gLHp/xRM72kdM10dPAy3C0iq6gS9I=&amp;_app_id=central_doc_viewer&amp;center_on_screen=true&amp;width=950&amp;height=800&amp;_dd2=%26f%3Dsld%26c%3Dtrue%26os%3D141385%26oe%3D141389" xr:uid="{1258DA33-5AB3-472A-BB43-D6D78F90C341}"/>
    <hyperlink ref="E38" r:id="rId120" display="fdsup://factset/Doc Viewer Single?float_window=true&amp;positioning_strategy=center_on_screen&amp;_doc_docfn=U2FsdGVkX1/GQ1oWUvbzwHSSCnoNN6l5DUDBgQQ3czt5r2+meCoSYqnd1d50lnmUNqXHMr6anHHChApVnVtrxzZz3ylCUbDgbx/eHqMAWS4=&amp;_app_id=central_doc_viewer&amp;center_on_screen=true&amp;width=950&amp;height=800&amp;_dd2=%26f%3Dsld%26c%3Dtrue%26os%3D151333%26oe%3D151336" xr:uid="{39D530FE-1454-47CE-BDA1-1EA67C1A77E8}"/>
    <hyperlink ref="F38" r:id="rId121" display="fdsup://factset/Doc Viewer Single?float_window=true&amp;positioning_strategy=center_on_screen&amp;_doc_docfn=U2FsdGVkX1/qtTJ26AX7y3+KvYWB8oqeK5nIprjyPHlPqMzxiQYioKhnht8vHqct4WbJ5nMygUKqTQCbQV4BmldDj7wOHwF4PI8eltWESTc=&amp;_app_id=central_doc_viewer&amp;center_on_screen=true&amp;width=950&amp;height=800&amp;_dd2=%26f%3Dsld%26c%3Dtrue%26os%3D162086%26oe%3D162088" xr:uid="{0F2BEDFD-8A75-4BC4-B8B2-DC0C7C17B7DE}"/>
    <hyperlink ref="G38" r:id="rId122" display="fdsup://factset/Doc Viewer Single?float_window=true&amp;positioning_strategy=center_on_screen&amp;_doc_docfn=U2FsdGVkX18i874Few2FIa1cVccjqdUeURu5LoCSk/nuEcHWDEcyt3CDM06Obpzx6UofPP0jK2SHfBa5jF7q/JavhNBEKhIpa9roRDrJzQU=&amp;_app_id=central_doc_viewer&amp;center_on_screen=true&amp;width=950&amp;height=800&amp;_dd2=%26f%3Dsld%26c%3Dtrue%26os%3D1110730%26oe%3D1110734" xr:uid="{2F6C2E33-58A1-4969-AD20-C46AE08B8EF9}"/>
    <hyperlink ref="H38" r:id="rId123" display="fdsup://factset/Doc Viewer Single?float_window=true&amp;positioning_strategy=center_on_screen&amp;_doc_docfn=U2FsdGVkX1/CvlnLJFeNbJ+aeSPGMESniZ1EvHxyFSB+8m7TwiWk7V09TcObwjGbPAB1kR6WWRhc6q9DaNBrQPTacaF/RkRQ+sPgU4C2Ux8=&amp;_app_id=central_doc_viewer&amp;center_on_screen=true&amp;width=950&amp;height=800&amp;_dd2=%26f%3Dsld%26c%3Dtrue%26os%3D237651%26oe%3D237654" xr:uid="{DA9AB7D6-568A-44B4-AD3E-C59F0D91807D}"/>
    <hyperlink ref="I38" r:id="rId124" display="fdsup://factset/Doc Viewer Single?float_window=true&amp;positioning_strategy=center_on_screen&amp;_doc_docfn=U2FsdGVkX1+C7Bqc9JB01RaDWQjNDm8nqG0JLtkbIgaQG1Qb+vSYo+ypHqgaQVMLcCeLmFZG6sS7Yw7ybO/zwJQbcNUfWQvBtQ2wr+U4Cpg=&amp;_app_id=central_doc_viewer&amp;center_on_screen=true&amp;width=950&amp;height=800&amp;_dd2=%26f%3Dsld%26c%3Dtrue%26os%3D349148%26oe%3D349151" xr:uid="{F5A081D6-16E2-4BF5-B817-57D5D8E6C65F}"/>
    <hyperlink ref="J38" r:id="rId125" display="fdsup://factset/Doc Viewer Single?float_window=true&amp;positioning_strategy=center_on_screen&amp;_doc_docfn=U2FsdGVkX1/8p1qAvVWEuqsDHpOjMRBmXc15TG/ywFoHIOScjp4yxjEtoYe84LuSeWOQ32UTW/5DpKr/pgf3J5h2V/ITdEnDYnDxMjVv43A=&amp;_app_id=central_doc_viewer&amp;center_on_screen=true&amp;width=950&amp;height=800&amp;_dd2=%26f%3Dsld%26c%3Dtrue%26os%3D223682%26oe%3D223685" xr:uid="{1B7CE562-53F6-4D12-8CAD-2C971D9E0BB7}"/>
    <hyperlink ref="K38" r:id="rId126" display="fdsup://factset/Doc Viewer Single?float_window=true&amp;positioning_strategy=center_on_screen&amp;_doc_docfn=U2FsdGVkX1+gOpB2WSEzNF+o5E3+9LhdHugDzJCQYq0nLwjHwdjAXwoFyY8c91OGXmcOesZnDLabt5k70hSDxhSGtQi25bpNRNAuIDnokuQ=&amp;_app_id=central_doc_viewer&amp;center_on_screen=true&amp;width=950&amp;height=800&amp;_dd2=%26f%3Dsld%26c%3Dtrue%26os%3D224809%26oe%3D224814" xr:uid="{A87489B7-A59A-49B6-9D26-0F185C81989E}"/>
    <hyperlink ref="B39" r:id="rId127" display="fdsup://factset/Doc Viewer Single?float_window=true&amp;positioning_strategy=center_on_screen&amp;_doc_docfn=U2FsdGVkX19GsYD+zgApPtb6WlbB9ZcrVJYMmckh9Zk9bZgnt6zj57LmVFg2qQ1YfhDNdIPoJWV1neASItbWwhZtGGL4wNSle57xoGBsgsA=&amp;_app_id=central_doc_viewer&amp;center_on_screen=true&amp;width=950&amp;height=800&amp;_dd2=%26f%3Dsld%26c%3Dtrue%26os%3D1150855%26oe%3D1150863" xr:uid="{BDCD4B5A-CD5F-47AC-A8E2-16FFD2720E3D}"/>
    <hyperlink ref="C40" r:id="rId128" display="fdsup://factset/Doc Viewer Single?float_window=true&amp;positioning_strategy=center_on_screen&amp;_doc_docfn=U2FsdGVkX18/DZkfugnKhDAL/vx5vCmhefq4Qj6FAHs8fS1UbG9ftMhsqkjzCj5NE7tyep8uWGV2d00bxG3qX7lS+OK+hWySEIT1tpQMonw=&amp;_app_id=central_doc_viewer&amp;center_on_screen=true&amp;width=950&amp;height=800&amp;_dd2=%26f%3Dsld%26c%3Dtrue%26os%3D1098483%26oe%3D1098488" xr:uid="{23918BA9-E22E-4358-AB21-267AF4EEC117}"/>
    <hyperlink ref="D40" r:id="rId129" display="fdsup://factset/Doc Viewer Single?float_window=true&amp;positioning_strategy=center_on_screen&amp;_doc_docfn=U2FsdGVkX19+m6F2RYClMul42eJO2T8XmtwcxW00/+VArqnak6XduDH2T6mRQ6rsvsm/cuL9xC4g9Mb+YvLQnxFyQ5gwV7ZmEhyQtQSKWkA=&amp;_app_id=central_doc_viewer&amp;center_on_screen=true&amp;width=950&amp;height=800&amp;_dd2=%26f%3Dsld%26c%3Dtrue%26os%3D142221%26oe%3D142223" xr:uid="{29B4261C-0EBC-48FE-BE49-83EAEF1B454E}"/>
    <hyperlink ref="E40" r:id="rId130" display="fdsup://factset/Doc Viewer Single?float_window=true&amp;positioning_strategy=center_on_screen&amp;_doc_docfn=U2FsdGVkX1/r6jugjVo8gDiK76Q9hapobNOaD+YXJaCEYH059BV6qpv3bkq0OT6L0kSXE+rQrbstQpIuPDAPCKs6zXlt/PxfZxlufere/PQ=&amp;_app_id=central_doc_viewer&amp;center_on_screen=true&amp;width=950&amp;height=800&amp;_dd2=%26f%3Dsld%26c%3Dtrue%26os%3D152168%26oe%3D152173" xr:uid="{847D4357-CE2B-41AA-AC68-247258D3EB27}"/>
    <hyperlink ref="F40" r:id="rId131" display="fdsup://factset/Doc Viewer Single?float_window=true&amp;positioning_strategy=center_on_screen&amp;_doc_docfn=U2FsdGVkX186Vl+y2aHVo8KYgZ2ItUxPjPzpgFU3jPVtECnxHjp+L7DJv1vGZZMaiXY5RpcbJ2u9NPO1pHr+jzk0YNWp1Cyu+W5PdUwKkhY=&amp;_app_id=central_doc_viewer&amp;center_on_screen=true&amp;width=950&amp;height=800&amp;_dd2=%26f%3Dsld%26c%3Dtrue%26os%3D162919%26oe%3D162921" xr:uid="{0F311A7B-7E63-42B3-82D2-822223D145BE}"/>
    <hyperlink ref="G40" r:id="rId132" display="fdsup://factset/Doc Viewer Single?float_window=true&amp;positioning_strategy=center_on_screen&amp;_doc_docfn=U2FsdGVkX1+JW+LwDnn09nE24c2y8RamkD5WMlb2VsVWT9F7Nn6JLFwtH1VF9gBSuFeLZfFnYh6j0T3v3uq2QGHa94Jd7vw9UIk1SzOMTAM=&amp;_app_id=central_doc_viewer&amp;center_on_screen=true&amp;width=950&amp;height=800&amp;_dd2=%26f%3Dsld%26c%3Dtrue%26os%3D1112762%26oe%3D1112765" xr:uid="{7FD03855-EDE3-41F1-977B-A6FB21471246}"/>
    <hyperlink ref="H40" r:id="rId133" display="fdsup://factset/Doc Viewer Single?float_window=true&amp;positioning_strategy=center_on_screen&amp;_doc_docfn=U2FsdGVkX1/nOwUDdGyXzPz/kuQm0xVFe/XIkWUQEN8ZdvQdFDA8uvxSorOkD51TWHvJidqX23kkeOdZvySjrsWf5buRAGIuU/f2JYHK7iM=&amp;_app_id=central_doc_viewer&amp;center_on_screen=true&amp;width=950&amp;height=800&amp;_dd2=%26f%3Dsld%26c%3Dtrue%26os%3D238430%26oe%3D238432" xr:uid="{A13502CD-D1E4-4A11-8263-9B2D753CA591}"/>
    <hyperlink ref="I40" r:id="rId134" display="fdsup://factset/Doc Viewer Single?float_window=true&amp;positioning_strategy=center_on_screen&amp;_doc_docfn=U2FsdGVkX18EE2+Jos0SWJ4bexT0WXaxjFcl2ZjndrLEkThMagTUoT5R5xpFSOH8KLZ5pgbhJN4e/nn3CeFyWZ5d/3NdMP/M3QODmM5fEWs=&amp;_app_id=central_doc_viewer&amp;center_on_screen=true&amp;width=950&amp;height=800&amp;_dd2=%26f%3Dsld%26c%3Dtrue%26os%3D349930%26oe%3D349933" xr:uid="{149AAFD7-0912-4164-9A17-DC7E1F384947}"/>
    <hyperlink ref="J40" r:id="rId135" display="fdsup://factset/Doc Viewer Single?float_window=true&amp;positioning_strategy=center_on_screen&amp;_doc_docfn=U2FsdGVkX1+erbREFn2vcfNcJwJ8PaDrcrk5X6gHuwWanRUKzhvvYq7n6gdKjqJ8mspl4CUX5dtBp81XBfsrRabZNQTCgauQgGtvAIZOBuc=&amp;_app_id=central_doc_viewer&amp;center_on_screen=true&amp;width=950&amp;height=800&amp;_dd2=%26f%3Dsld%26c%3Dtrue%26os%3D224462%26oe%3D224465" xr:uid="{4BBC19F6-F677-4CD4-A434-A73DD2461D8E}"/>
    <hyperlink ref="K40" r:id="rId136" display="fdsup://factset/Doc Viewer Single?float_window=true&amp;positioning_strategy=center_on_screen&amp;_doc_docfn=U2FsdGVkX19VIv07P5aO5lRX8tX8prJYC8PdhPCg4afdV1SPgHOMnUMEHpUtIwd9GnjWvVYGYUrejYHkIUCH5AhgdERcomaQ5pkMB5QbxHU=&amp;_app_id=central_doc_viewer&amp;center_on_screen=true&amp;width=950&amp;height=800&amp;_dd2=%26f%3Dsld%26c%3Dtrue%26os%3D225592%26oe%3D225597" xr:uid="{FBFD3494-8492-4263-A36F-82F54C156CB7}"/>
    <hyperlink ref="C41" r:id="rId137" display="fdsup://factset/Doc Viewer Single?float_window=true&amp;positioning_strategy=center_on_screen&amp;_doc_docfn=U2FsdGVkX1+Lk5iAQViOXVr4X4PjICxG7BzhlkrVhr5CSkdp1vU6WZlU/KCPfzv66DWQywI6jRyyvuv3R56trKW3U8ddDLrRP4+0ObC6k7E=&amp;_app_id=central_doc_viewer&amp;center_on_screen=true&amp;width=950&amp;height=800&amp;_dd2=%26f%3Dsld%26c%3Dtrue%26os%3D1100496%26oe%3D1100504" xr:uid="{4F3AE5D4-DE46-4814-8010-5FFB58183DA1}"/>
    <hyperlink ref="D41" r:id="rId138" display="fdsup://factset/Doc Viewer Single?float_window=true&amp;positioning_strategy=center_on_screen&amp;_doc_docfn=U2FsdGVkX1/jORWdmM6OsVBB9truzTKm8aHISeq6MLhcqWVcj5/tEAVl2Lu2pQF4Cs2JkoIThoEEGhb1E7bHWBSM3tW1PABDexZF71Z9UOw=&amp;_app_id=central_doc_viewer&amp;center_on_screen=true&amp;width=950&amp;height=800&amp;_dd2=%26f%3Dsld%26c%3Dtrue%26os%3D143079%26oe%3D143081" xr:uid="{EF174B4A-FE74-43EA-B05F-8237A1EEA77A}"/>
    <hyperlink ref="E41" r:id="rId139" display="fdsup://factset/Doc Viewer Single?float_window=true&amp;positioning_strategy=center_on_screen&amp;_doc_docfn=U2FsdGVkX1/0xsHLyyfDLuMAeibtehrBV1O1dCYT4oV4fwmud7dE8HuRGgyHZmv2dgLg0gDGP+Yvk5DTPTMUJzjTVSMlCFdoX9KQX2ifgzc=&amp;_app_id=central_doc_viewer&amp;center_on_screen=true&amp;width=950&amp;height=800&amp;_dd2=%26f%3Dsld%26c%3Dtrue%26os%3D153030%26oe%3D153034" xr:uid="{F4B9C66E-E872-47BF-972A-7894E864085D}"/>
    <hyperlink ref="F41" r:id="rId140" display="fdsup://factset/Doc Viewer Single?float_window=true&amp;positioning_strategy=center_on_screen&amp;_doc_docfn=U2FsdGVkX1+R8d6z2fPqXwJIgqCweuR0AnOhpHEaGHRqncHpVpZlTTj58xTKe3U85W5OE8FBj//vTU94zhNWnvDul1aDq43+ltUNg1p2RBI=&amp;_app_id=central_doc_viewer&amp;center_on_screen=true&amp;width=950&amp;height=800&amp;_dd2=%26f%3Dsld%26c%3Dtrue%26os%3D163785%26oe%3D163788" xr:uid="{103E7499-974A-4337-AF47-804C66BCD7EB}"/>
    <hyperlink ref="G41" r:id="rId141" display="fdsup://factset/Doc Viewer Single?float_window=true&amp;positioning_strategy=center_on_screen&amp;_doc_docfn=U2FsdGVkX1/iYCFuyqGfk258ZVx9ouid7X7ickyU0GXi3MJlf1BFQwVtgzCi5ZvewiNMWs9yxhygJM1NdG7dNuMKZA35GsjC1+0Yti8FUZs=&amp;_app_id=central_doc_viewer&amp;center_on_screen=true&amp;width=950&amp;height=800&amp;_dd2=%26f%3Dsld%26c%3Dtrue%26os%3D1114941%26oe%3D1114942" xr:uid="{351C3199-6A52-4A58-9614-9CE86BE8314F}"/>
    <hyperlink ref="H41" r:id="rId142" display="fdsup://factset/Doc Viewer Single?float_window=true&amp;positioning_strategy=center_on_screen&amp;_doc_docfn=U2FsdGVkX180CC+SzfI1V9lfTRVTb0soUnc9BXniyIkvJDVJPFYgs/nr59iSSPuJbYGFv3j5h/uo00cAfD0/Re+OaLJsdlRdC1JBD2VWzyc=&amp;_app_id=central_doc_viewer&amp;center_on_screen=true&amp;width=950&amp;height=800&amp;_dd2=%26f%3Dsld%26c%3Dtrue%26os%3D239238%26oe%3D239240" xr:uid="{82FE4EB1-B9C5-46AB-9909-C52B93AD2382}"/>
    <hyperlink ref="I41" r:id="rId143" display="fdsup://factset/Doc Viewer Single?float_window=true&amp;positioning_strategy=center_on_screen&amp;_doc_docfn=U2FsdGVkX18katk6Yn1R9oyIKEX4WcTfjISIMJbiDEk9twEjf7TgBHoy7I1HvG9CAti6JYE0P4sj3N3fsBzvMjOFYBv45IRdGBmgBqGf/yo=&amp;_app_id=central_doc_viewer&amp;center_on_screen=true&amp;width=950&amp;height=800&amp;_dd2=%26f%3Dsld%26c%3Dtrue%26os%3D350740%26oe%3D350743" xr:uid="{2D35E11B-F6E9-4576-A49D-2E7FA5BCE196}"/>
    <hyperlink ref="J41" r:id="rId144" display="fdsup://factset/Doc Viewer Single?float_window=true&amp;positioning_strategy=center_on_screen&amp;_doc_docfn=U2FsdGVkX1++KTSIKzYvmp1QhqvHn2xIQlqiYpvDL8A4asUpz4L8a2AvoueEIful/EgUgbBo99NDxNp9UbvTOan/7IXrR4vgvgKKAN+WLJ0=&amp;_app_id=central_doc_viewer&amp;center_on_screen=true&amp;width=950&amp;height=800&amp;_dd2=%26f%3Dsld%26c%3Dtrue%26os%3D225272%26oe%3D225275" xr:uid="{3A57B56A-298E-409F-8681-4844C571406F}"/>
    <hyperlink ref="K41" r:id="rId145" display="fdsup://factset/Doc Viewer Single?float_window=true&amp;positioning_strategy=center_on_screen&amp;_doc_docfn=U2FsdGVkX1+y639CHWSIAxqJhCSF3PDMkjA2hhrjFz1CH9+a+JxJ6gIWlMzvIQT4ST4NkVvye824fhHmdHm+By9lOmgt8terLRbvU4dcVrk=&amp;_app_id=central_doc_viewer&amp;center_on_screen=true&amp;width=950&amp;height=800&amp;_dd2=%26f%3Dsld%26c%3Dtrue%26os%3D226406%26oe%3D226409" xr:uid="{9F702D40-F2AB-4E0F-A8A6-1EF09D4A6951}"/>
    <hyperlink ref="B42" r:id="rId146" display="fdsup://factset/Doc Viewer Single?float_window=true&amp;positioning_strategy=center_on_screen&amp;_doc_docfn=U2FsdGVkX1/TxHLQ0pTk48wIj4yvKj0j79I/qL004mfyosnGj2fUd7xQUJAeor7eg5ipxKJbEj8Sl49wyAmUeCip1UR4zlDZPdpSKtmlCm4=&amp;_app_id=central_doc_viewer&amp;center_on_screen=true&amp;width=950&amp;height=800&amp;_dd2=%26f%3Dsld%26c%3Dtrue%26os%3D1170723%26oe%3D1170732" xr:uid="{0BE295CF-860B-465F-A0C4-7596272BE5DE}"/>
    <hyperlink ref="C42" r:id="rId147" display="fdsup://factset/Doc Viewer Single?float_window=true&amp;positioning_strategy=center_on_screen&amp;_doc_docfn=U2FsdGVkX19TOwZMfKwSwws/9lOSZhX0C/ESiHtvxV5Kn0J+U5lL20Rz+BWlEGzRbop7n33kwcMJO19ANaK/58RcDqrTy6kwkEmS2grf6lc=&amp;_app_id=central_doc_viewer&amp;center_on_screen=true&amp;width=950&amp;height=800&amp;_dd2=%26f%3Dsld%26c%3Dtrue%26os%3D1120589%26oe%3D1120598" xr:uid="{FDDE7F4B-449D-4A35-97D9-0960499AA629}"/>
    <hyperlink ref="D42" r:id="rId148" display="fdsup://factset/Doc Viewer Single?float_window=true&amp;positioning_strategy=center_on_screen&amp;_doc_docfn=U2FsdGVkX18c2wTx0VP0K6/oClnBsuYfR7LgqU2IMPWe1lbWjDhziQW4ar2M1A2IJ+mWMN4fc3et0nf+BJY2qGFEOlX6WmN+smxqHpoEwz0=&amp;_app_id=central_doc_viewer&amp;center_on_screen=true&amp;width=950&amp;height=800&amp;_dd2=%26f%3Dsld%26c%3Dtrue%26os%3D151957%26oe%3D151962" xr:uid="{7DD17CCD-3405-4CC8-BC58-520CA21FB82F}"/>
    <hyperlink ref="E42" r:id="rId149" display="fdsup://factset/Doc Viewer Single?float_window=true&amp;positioning_strategy=center_on_screen&amp;_doc_docfn=U2FsdGVkX19+TABEdvqgif7sFZbMRenmI3X5okPcns6Jn3gKJhp/UyD3Y+oqeo+JQoNPE774w4fLN32a6CYzgjPWRNcsnPAjTyUNsXfT2mU=&amp;_app_id=central_doc_viewer&amp;center_on_screen=true&amp;width=950&amp;height=800&amp;_dd2=%26f%3Dsld%26c%3Dtrue%26os%3D161066%26oe%3D161071" xr:uid="{6A421F7C-E89D-4999-8B71-61129D8087CA}"/>
    <hyperlink ref="F42" r:id="rId150" display="fdsup://factset/Doc Viewer Single?float_window=true&amp;positioning_strategy=center_on_screen&amp;_doc_docfn=U2FsdGVkX1/eeOt/cpZbqIQwW0FdVl5/Gxnxk1SCXfUadq+jVHgFQleOx/WUG8XtYhCwk31mWsgwLnYp2SEzMO/BtDupk58HYIz1pyhjX1Q=&amp;_app_id=central_doc_viewer&amp;center_on_screen=true&amp;width=950&amp;height=800&amp;_dd2=%26f%3Dsld%26c%3Dtrue%26os%3D171843%26oe%3D171848" xr:uid="{8E174D94-229F-442F-ABDF-C9CE19E89CFE}"/>
    <hyperlink ref="G42" r:id="rId151" display="fdsup://factset/Doc Viewer Single?float_window=true&amp;positioning_strategy=center_on_screen&amp;_doc_docfn=U2FsdGVkX1+jwvFe99LddQ54HeFwrFKNtjmGqJCJJ/egDuzeSTVKjwXd7IMiPquHutdufEajK02XQXqFnpDk7VlEI3AZf9V1aCUaITTjoy8=&amp;_app_id=central_doc_viewer&amp;center_on_screen=true&amp;width=950&amp;height=800&amp;_dd2=%26f%3Dsld%26c%3Dtrue%26os%3D1133883%26oe%3D1133889" xr:uid="{89FAA02A-5EB1-4C99-BB69-3507A70DED36}"/>
    <hyperlink ref="H42" r:id="rId152" display="fdsup://factset/Doc Viewer Single?float_window=true&amp;positioning_strategy=center_on_screen&amp;_doc_docfn=U2FsdGVkX1/KRryvPJxD6Yz41SfcX5DB1puMn9zZo7nsXIvuRcKIeJ6bvpUUSZzIsXCR+S1T+SEYKRSJB9apu6bbbvcAk65UfOEYG7TxFAM=&amp;_app_id=central_doc_viewer&amp;center_on_screen=true&amp;width=950&amp;height=800&amp;_dd2=%26f%3Dsld%26c%3Dtrue%26os%3D245964%26oe%3D245969" xr:uid="{A891D247-0463-45E5-AF55-FCDE39B6A588}"/>
    <hyperlink ref="I42" r:id="rId153" display="fdsup://factset/Doc Viewer Single?float_window=true&amp;positioning_strategy=center_on_screen&amp;_doc_docfn=U2FsdGVkX19kvSlykyIJCqLT4vhP8hELgL4spxlOkig9eIMSIcIOMIlnWGIrRVaSuWBmRWI1hUhhlcJtbn2HEN6+cUdnP0P5n3VtpP4Ksjs=&amp;_app_id=central_doc_viewer&amp;center_on_screen=true&amp;width=950&amp;height=800&amp;_dd2=%26f%3Dsld%26c%3Dtrue%26os%3D357474%26oe%3D357482" xr:uid="{ACA2A4D1-E58D-4011-B38E-D9AB0C64E2D8}"/>
    <hyperlink ref="J42" r:id="rId154" display="fdsup://factset/Doc Viewer Single?float_window=true&amp;positioning_strategy=center_on_screen&amp;_doc_docfn=U2FsdGVkX18zGA4dCXgBUBvJD+ImbxmqIalaDqulS9Cbs51yYPolw1IwGMrNlHwaRWRNfFDvIAgqglgWkOckxGfXkepLVxCLt3iTd19/eJ4=&amp;_app_id=central_doc_viewer&amp;center_on_screen=true&amp;width=950&amp;height=800&amp;_dd2=%26f%3Dsld%26c%3Dtrue%26os%3D232088%26oe%3D232095" xr:uid="{157BCCBC-A277-4638-9AC5-E8D9DDA4F195}"/>
    <hyperlink ref="K42" r:id="rId155" display="fdsup://factset/Doc Viewer Single?float_window=true&amp;positioning_strategy=center_on_screen&amp;_doc_docfn=U2FsdGVkX1+dHztZxP7MuNQgOdISpAlNmyZvlB0W6tMxfkNr7zyUUDNNUPIVkpTJYaGUmSy7TvHSTIcswufeessTlFsyC72/qEbQRxwhxvA=&amp;_app_id=central_doc_viewer&amp;center_on_screen=true&amp;width=950&amp;height=800&amp;_dd2=%26f%3Dsld%26c%3Dtrue%26os%3D233233%26oe%3D233238" xr:uid="{03A52FF9-EE7C-4342-AFC6-671007732C2E}"/>
    <hyperlink ref="B44" r:id="rId156" display="fdsup://factset/Doc Viewer Single?float_window=true&amp;positioning_strategy=center_on_screen&amp;_doc_docfn=U2FsdGVkX19g7jlyTpPTS/QMkEIDZkE2PL03iKS8V0wpp6p1AQr29X8hyEBosXjNsGjh9v73gJvR0cao7B0HU+M5T5KRdfTZ7mbsSIzKldo=&amp;_app_id=central_doc_viewer&amp;center_on_screen=true&amp;width=950&amp;height=800&amp;_dd2=%26f%3Dsld%26c%3Dtrue%26os%3D1160438%26oe%3D1160445" xr:uid="{C685A51F-3EB4-4971-B02C-7FDBF71DCA7D}"/>
    <hyperlink ref="C44" r:id="rId157" display="fdsup://factset/Doc Viewer Single?float_window=true&amp;positioning_strategy=center_on_screen&amp;_doc_docfn=U2FsdGVkX1+LQiknVx5F7/rUHZ2zDn/p4neg8LPxyzyXT6M1Pc9vJNU/G5MezdsWNZrBK38bR5ayVxWU4wnLgu5IhILi81Dl/2lFkfkx55s=&amp;_app_id=central_doc_viewer&amp;center_on_screen=true&amp;width=950&amp;height=800&amp;_dd2=%26f%3Dsld%26c%3Dtrue%26os%3D1110323%26oe%3D1110330" xr:uid="{F7156434-8AFC-4B2E-BC75-F0970E50ECA6}"/>
    <hyperlink ref="D44" r:id="rId158" display="fdsup://factset/Doc Viewer Single?float_window=true&amp;positioning_strategy=center_on_screen&amp;_doc_docfn=U2FsdGVkX19GINUlY1aB/ZGVKSh8R+7jEqkJJxl9gSOHu8s/Vf0x+FujE2UTzpOoeqm4Q7tlJuicyZbGO8BuVZgvD0HLIz+iWPhMO9aO20k=&amp;_app_id=central_doc_viewer&amp;center_on_screen=true&amp;width=950&amp;height=800&amp;_dd2=%26f%3Dsld%26c%3Dtrue%26os%3D146834%26oe%3D146839" xr:uid="{971CFF74-F796-486C-ACBF-2BBD5AEAD8F1}"/>
    <hyperlink ref="E44" r:id="rId159" display="fdsup://factset/Doc Viewer Single?float_window=true&amp;positioning_strategy=center_on_screen&amp;_doc_docfn=U2FsdGVkX18a2FMh/shJ69kLN7dLwmEsh+YtNEncvM+/LmbiHhQXCgVtF/jlvvyu8XLqlkkGj8Kzgl6f2c4XvSCiGB6jvz22pUHSJiVU1ck=&amp;_app_id=central_doc_viewer&amp;center_on_screen=true&amp;width=950&amp;height=800&amp;_dd2=%26f%3Dsld%26c%3Dtrue%26os%3D155961%26oe%3D155964" xr:uid="{1399E91F-19E1-4C95-94B7-604B54AFFBB3}"/>
    <hyperlink ref="F44" r:id="rId160" display="fdsup://factset/Doc Viewer Single?float_window=true&amp;positioning_strategy=center_on_screen&amp;_doc_docfn=U2FsdGVkX19RVaus/GtvvLR2ZIP5mOvPXb4HOY2ivBRTWTp+h61dMj1IxviqxGylYNVivNvdima40G7VKifbjGnlFQyEkknWPm3RoYWKwLU=&amp;_app_id=central_doc_viewer&amp;center_on_screen=true&amp;width=950&amp;height=800&amp;_dd2=%26f%3Dsld%26c%3Dtrue%26os%3D166716%26oe%3D166721" xr:uid="{78845B09-1604-49A2-971E-E56F5518D3CE}"/>
    <hyperlink ref="G44" r:id="rId161" display="fdsup://factset/Doc Viewer Single?float_window=true&amp;positioning_strategy=center_on_screen&amp;_doc_docfn=U2FsdGVkX18Pr1MdSIWj8jQsuT29EebO3kXEY4iVeVUFltwX6uq4NB/7An/iElr+xlDfPrp/y2DgmUrpu4+wuN24o6cpedtp7WmShnlZSkw=&amp;_app_id=central_doc_viewer&amp;center_on_screen=true&amp;width=950&amp;height=800&amp;_dd2=%26f%3Dsld%26c%3Dtrue%26os%3D1120973%26oe%3D1120978" xr:uid="{93FF0F28-AB55-41AD-9710-E6AA644DA669}"/>
    <hyperlink ref="H44" r:id="rId162" display="fdsup://factset/Doc Viewer Single?float_window=true&amp;positioning_strategy=center_on_screen&amp;_doc_docfn=U2FsdGVkX1/5QsU8W802bR8Q8VYGznOIu8duRmPYimgf3kLrMX3LrbC8l/COlrneMEOQC5oUn32EZnBOzGpwwbGyNLT59wJLvw6gBbl53Uk=&amp;_app_id=central_doc_viewer&amp;center_on_screen=true&amp;width=950&amp;height=800&amp;_dd2=%26f%3Dsld%26c%3Dtrue%26os%3D241163%26oe%3D241168" xr:uid="{E1D23E7A-7DE2-4A7B-A04A-A181CAD1B09B}"/>
    <hyperlink ref="I44" r:id="rId163" display="fdsup://factset/Doc Viewer Single?float_window=true&amp;positioning_strategy=center_on_screen&amp;_doc_docfn=U2FsdGVkX1+H1ngD8F3I+OI55zztat1N1PVqqiwln3OGZr2I/MUeBp2MJt9Wd72EwrEIc+zCDSStlbiOCNUbpiryISwyQhFXu7MQeGnknDo=&amp;_app_id=central_doc_viewer&amp;center_on_screen=true&amp;width=950&amp;height=800&amp;_dd2=%26f%3Dsld%26c%3Dtrue%26os%3D352664%26oe%3D352669" xr:uid="{7C66E2E2-E280-4EB5-8173-36144EB591FA}"/>
    <hyperlink ref="J44" r:id="rId164" display="fdsup://factset/Doc Viewer Single?float_window=true&amp;positioning_strategy=center_on_screen&amp;_doc_docfn=U2FsdGVkX1/cJwrOhSbebUPtbs3i+UGA3h/rBclzJLtYvx3jW7tMZ35s1s9opnl6YB1b8LF3N18cQLAfvP7NNAeLPNdVZJMBu9U4Eqz5bhw=&amp;_app_id=central_doc_viewer&amp;center_on_screen=true&amp;width=950&amp;height=800&amp;_dd2=%26f%3Dsld%26c%3Dtrue%26os%3D227221%26oe%3D227227" xr:uid="{2EF13652-C8AF-406F-8668-946F78EF9511}"/>
    <hyperlink ref="K44" r:id="rId165" display="fdsup://factset/Doc Viewer Single?float_window=true&amp;positioning_strategy=center_on_screen&amp;_doc_docfn=U2FsdGVkX1+7ZzxjPNzmTPjCSSSXKFv6uLRT9Z8hSIlUfW6mvK+jPJhBX8GSlaOK1+xRjxfuVJlA3QEBC6F97nu38HN0aGFtrM6/0nrQ2N4=&amp;_app_id=central_doc_viewer&amp;center_on_screen=true&amp;width=950&amp;height=800&amp;_dd2=%26f%3Dsld%26c%3Dtrue%26os%3D228357%26oe%3D228363" xr:uid="{38F6DCFA-A2E6-48B4-8138-6CBDEC18A137}"/>
    <hyperlink ref="B45" r:id="rId166" display="fdsup://factset/Doc Viewer Single?float_window=true&amp;positioning_strategy=center_on_screen&amp;_doc_docfn=U2FsdGVkX19IrJGY2ODougFlOai8SKkqd5hDWR9DfMbFmCcaya7DtDznYogJL8JINnvimolVdW/dTNlyl8H8jH5x9AJGiJVbGJ8otUPG+EQ=&amp;_app_id=central_doc_viewer&amp;center_on_screen=true&amp;width=950&amp;height=800&amp;_dd2=%26f%3Dsld%26c%3Dtrue%26os%3D1158553%26oe%3D1158562" xr:uid="{20F4775C-B8C6-4F75-8FD9-FCE072A87273}"/>
    <hyperlink ref="C45" r:id="rId167" display="fdsup://factset/Doc Viewer Single?float_window=true&amp;positioning_strategy=center_on_screen&amp;_doc_docfn=U2FsdGVkX1+mbLw1RQVGHkl6hxnDvstF4c6wMvOhpwydyxffnJYLImPbNPczQ5i+LZ7n6Do+sL7WUDGE9stUk6WYZp3cLgFNsI3QmgwcB3A=&amp;_app_id=central_doc_viewer&amp;center_on_screen=true&amp;width=950&amp;height=800&amp;_dd2=%26f%3Dsld%26c%3Dtrue%26os%3D1108436%26oe%3D1108445" xr:uid="{4149D4D3-516F-494C-98CB-59584163677B}"/>
    <hyperlink ref="D45" r:id="rId168" display="fdsup://factset/Doc Viewer Single?float_window=true&amp;positioning_strategy=center_on_screen&amp;_doc_docfn=U2FsdGVkX1/1ayQl2BE0a1J4UZkiR3rrzA1zmP+w+4ptOCfo7WoDWcoTQXgorBBw5cdhgmnMiU23JydTsfNc0XQ+/eXkLMrClMJEP+8mais=&amp;_app_id=central_doc_viewer&amp;center_on_screen=true&amp;width=950&amp;height=800&amp;_dd2=%26f%3Dsld%26c%3Dtrue%26os%3D145970%26oe%3D145975" xr:uid="{08DC4DAA-91FA-45F0-B3DE-9A1BD5EC97CE}"/>
    <hyperlink ref="E45" r:id="rId169" display="fdsup://factset/Doc Viewer Single?float_window=true&amp;positioning_strategy=center_on_screen&amp;_doc_docfn=U2FsdGVkX1+HZJ/Hf/5VOb4PvfaSF0ul0Y2gyvBR+LfRMswm23FLngZdD7WEjCIH0kR3RCJUPsTwvbj2VK5xY9tJTCxvBLRP45VIqBspO6o=&amp;_app_id=central_doc_viewer&amp;center_on_screen=true&amp;width=950&amp;height=800&amp;_dd2=%26f%3Dsld%26c%3Dtrue%26os%3D155099%26oe%3D155104" xr:uid="{50654DB9-6E63-4872-9EAF-50ABC608DAFB}"/>
    <hyperlink ref="F45" r:id="rId170" display="fdsup://factset/Doc Viewer Single?float_window=true&amp;positioning_strategy=center_on_screen&amp;_doc_docfn=U2FsdGVkX19Dq++Fu4sXZ1Cu3v1jJDwo90jhYHldf6V9ARisFgrTQSROcoQWIbrKYXN7ER/4zaV54Z5Wmj/sIqOV50S4DLpXMKqYNuIqKR0=&amp;_app_id=central_doc_viewer&amp;center_on_screen=true&amp;width=950&amp;height=800&amp;_dd2=%26f%3Dsld%26c%3Dtrue%26os%3D165855%26oe%3D165858" xr:uid="{7C2F8FFF-212C-4E1D-8CDD-29B4C1511E37}"/>
    <hyperlink ref="G45" r:id="rId171" display="fdsup://factset/Doc Viewer Single?float_window=true&amp;positioning_strategy=center_on_screen&amp;_doc_docfn=U2FsdGVkX1/aXnPbJDGH0bkpq5OH0COC9CCMXVPqe6akd7mw5BhThO49jADlHywGouaxDFTthhBJ34+z3uGfcRzcsDvWoVoAAQ63vQkfHik=&amp;_app_id=central_doc_viewer&amp;center_on_screen=true&amp;width=950&amp;height=800&amp;_dd2=%26f%3Dsld%26c%3Dtrue%26os%3D1123068%26oe%3D1123071" xr:uid="{BD621CC4-A780-427C-91CA-4A4AE94C8633}"/>
    <hyperlink ref="H45" r:id="rId172" display="fdsup://factset/Doc Viewer Single?float_window=true&amp;positioning_strategy=center_on_screen&amp;_doc_docfn=U2FsdGVkX1+Eii8tp53UW/UfvGDpvLzQDz1OpntjLcnkPvJ91fASFsgQ0ZMQe0y0BVYWKJWIXq8UIDMjp1z2cD/6p8WyBQVmGNBK5Sghm6o=&amp;_app_id=central_doc_viewer&amp;center_on_screen=true&amp;width=950&amp;height=800&amp;_dd2=%26f%3Dsld%26c%3Dtrue%26os%3D241975%26oe%3D241980" xr:uid="{DF4F2868-8379-40DF-9BA2-298969825246}"/>
    <hyperlink ref="I45" r:id="rId173" display="fdsup://factset/Doc Viewer Single?float_window=true&amp;positioning_strategy=center_on_screen&amp;_doc_docfn=U2FsdGVkX1/lDBrgBaCoHPK2amKwmi3go6fH36Tbf2XpGix2pfK7sTVaQNvlGlrJtoC3enFAKYFixLf+mO8PYIvIarIF9kX9Bpqpz3GcYUM=&amp;_app_id=central_doc_viewer&amp;center_on_screen=true&amp;width=950&amp;height=800&amp;_dd2=%26f%3Dsld%26c%3Dtrue%26os%3D353475%26oe%3D353478" xr:uid="{AE84B097-3B22-43F8-ACEE-D1126F60336F}"/>
    <hyperlink ref="J45" r:id="rId174" display="fdsup://factset/Doc Viewer Single?float_window=true&amp;positioning_strategy=center_on_screen&amp;_doc_docfn=U2FsdGVkX18GeGlm+5pw5Th7CSyCVDF0GKcGY3w9Tbx459aKNhmQqkrfBRoD51pGF1wuY20q29TUPERt5hcY/EyYvVz4rIFLpGVOWEQLeHM=&amp;_app_id=central_doc_viewer&amp;center_on_screen=true&amp;width=950&amp;height=800&amp;_dd2=%26f%3Dsld%26c%3Dtrue%26os%3D228074%26oe%3D228079" xr:uid="{98899AA2-CABD-4740-BF5E-416CBAB15DEF}"/>
    <hyperlink ref="K45" r:id="rId175" display="fdsup://factset/Doc Viewer Single?float_window=true&amp;positioning_strategy=center_on_screen&amp;_doc_docfn=U2FsdGVkX18Rw9HDF0J4icVIlkvtKT1ijdFnjE9gFlRi0M3rjGXCAzm1zHohLBVUJIvyBBN5sdG0VEIRuywZCzOzIPmuCkwU432oiTcD97Q=&amp;_app_id=central_doc_viewer&amp;center_on_screen=true&amp;width=950&amp;height=800&amp;_dd2=%26f%3Dsld%26c%3Dtrue%26os%3D229212%26oe%3D229217" xr:uid="{B54CC6BF-0704-405A-9D8B-CE2E4F772C65}"/>
    <hyperlink ref="B46" r:id="rId176" display="fdsup://factset/Doc Viewer Single?float_window=true&amp;positioning_strategy=center_on_screen&amp;_doc_docfn=U2FsdGVkX1/L4eEAkYnqiOZ6Vf2H3RoDE8x+LDMPBrSj23KG1i+2jdjMlszzJ2fqxjcit9lH4ITLAjFl/gp/KAKaNMoVh7K4zU3fAr6DUsg=&amp;_app_id=central_doc_viewer&amp;center_on_screen=true&amp;width=950&amp;height=800&amp;_dd2=%26f%3Dsld%26c%3Dtrue%26os%3D1166507%26oe%3D1166515" xr:uid="{3344CED4-03B5-4FD9-9A43-CD42F66722A4}"/>
    <hyperlink ref="C46" r:id="rId177" display="fdsup://factset/Doc Viewer Single?float_window=true&amp;positioning_strategy=center_on_screen&amp;_doc_docfn=U2FsdGVkX18CovLXbVMtkkZkqJo2hAcP7tHLoCKxu968j+YWge4OWSRyJE2s4wdNP3zlu6gR1HNMHcLtrlkBntRVNhbIKsLmdz0mq4HYx+Q=&amp;_app_id=central_doc_viewer&amp;center_on_screen=true&amp;width=950&amp;height=800&amp;_dd2=%26f%3Dsld%26c%3Dtrue%26os%3D1116391%26oe%3D1116392" xr:uid="{7A1298BB-85F4-4A3D-90FC-39BAD41BBA9C}"/>
    <hyperlink ref="D46" r:id="rId178" display="fdsup://factset/Doc Viewer Single?float_window=true&amp;positioning_strategy=center_on_screen&amp;_doc_docfn=U2FsdGVkX1+G6mKD4wtr+N9WZ9AyHdhAAdQ+zAG/tmrSMY18MWq1527gPT5V7YQ/7oLTS1e008CfKGAcab7mMAq1sjLNp6ZQFzs2we1Vsvw=&amp;_app_id=central_doc_viewer&amp;center_on_screen=true&amp;width=950&amp;height=800&amp;_dd2=%26f%3Dsld%26c%3Dtrue%26os%3D149429%26oe%3D149430" xr:uid="{1FA7EFF3-48C4-48A1-A98B-501339DD5744}"/>
    <hyperlink ref="B47" r:id="rId179" display="fdsup://factset/Doc Viewer Single?float_window=true&amp;positioning_strategy=center_on_screen&amp;_doc_docfn=U2FsdGVkX19u5ysdX4uVHlWn3jisKwwJiIfk274suu0IxaC4a0Th84GbjFIb0VOGjUPGThAluCYsigb2YuD2921pPGdSdWtKDdHx58+tcqY=&amp;_app_id=central_doc_viewer&amp;center_on_screen=true&amp;width=950&amp;height=800&amp;_dd2=%26f%3Dsld%26c%3Dtrue%26os%3D1156397%26oe%3D1156408" xr:uid="{F031FB33-B3B9-4001-B63B-68B6AC730708}"/>
    <hyperlink ref="C47" r:id="rId180" display="fdsup://factset/Doc Viewer Single?float_window=true&amp;positioning_strategy=center_on_screen&amp;_doc_docfn=U2FsdGVkX1+5aDvl1SCehTiPW9LTjOyA1XdAJarLFgKNHfzMH0ZXhB/2K7DUiY1Nm8de1Ev1uy1Hz6jdd77D3XhFB5SN4sfTJ0Gqg9cxmD8=&amp;_app_id=central_doc_viewer&amp;center_on_screen=true&amp;width=950&amp;height=800&amp;_dd2=%26f%3Dsld%26c%3Dtrue%26os%3D1106280%26oe%3D1106291" xr:uid="{DBC924D8-95AD-4E1A-86D8-2EC0E3C31EF7}"/>
    <hyperlink ref="D47" r:id="rId181" display="fdsup://factset/Doc Viewer Single?float_window=true&amp;positioning_strategy=center_on_screen&amp;_doc_docfn=U2FsdGVkX1/9/MA7//LNSPzWddZovSXuU2muFMcqlN6K3CqBkuRHCBtTWnnj/5ggiBlP3oFu8VGg6vOxIvvZpALog1Frrmhk+d9+AJFa5sU=&amp;_app_id=central_doc_viewer&amp;center_on_screen=true&amp;width=950&amp;height=800&amp;_dd2=%26f%3Dsld%26c%3Dtrue%26os%3D145124%26oe%3D145131" xr:uid="{30A99EC5-0D82-4BF7-A98B-F855576C90A3}"/>
    <hyperlink ref="E47" r:id="rId182" display="fdsup://factset/Doc Viewer Single?float_window=true&amp;positioning_strategy=center_on_screen&amp;_doc_docfn=U2FsdGVkX1+xV6Erm5krKo4so9PFpuGMpLAr1SY1l9VUutc+u7Tkir/YkC6GjushCyUCBF0DEzh9Z/pWc2SxsqbxY3JBjRasNiq5YYZNp1g=&amp;_app_id=central_doc_viewer&amp;center_on_screen=true&amp;width=950&amp;height=800&amp;_dd2=%26f%3Dsld%26c%3Dtrue%26os%3D157653%26oe%3D157660" xr:uid="{154BF096-0092-4306-8A08-C1186C5AD8B3}"/>
    <hyperlink ref="F47" r:id="rId183" display="fdsup://factset/Doc Viewer Single?float_window=true&amp;positioning_strategy=center_on_screen&amp;_doc_docfn=U2FsdGVkX19BQ9lKC8O0P/3K3DT4/wezTbFcgHHAyyaGT4ZCX49j63AOj58WP0vlSOlA3kfnTW2yueDhTGIbDUlWdJLOpMjSURxsKsXtuNM=&amp;_app_id=central_doc_viewer&amp;center_on_screen=true&amp;width=950&amp;height=800&amp;_dd2=%26f%3Dsld%26c%3Dtrue%26os%3D168406%26oe%3D168410" xr:uid="{637DEEB0-7815-439E-AE50-17F1E1BD51DC}"/>
    <hyperlink ref="G47" r:id="rId184" display="fdsup://factset/Doc Viewer Single?float_window=true&amp;positioning_strategy=center_on_screen&amp;_doc_docfn=U2FsdGVkX1+oZJozpv7BPxfJDh+3RNbT6PEhB6ukE2DtZ1hVNYrvRcRYIV2dHsz0kXmjYwRYgOWW46MqjaQy/eGTPm9v1IpkQoI7q8GNLNY=&amp;_app_id=central_doc_viewer&amp;center_on_screen=true&amp;width=950&amp;height=800&amp;_dd2=%26f%3Dsld%26c%3Dtrue%26os%3D1125026%26oe%3D1125033" xr:uid="{076EAA27-2680-4D8F-A518-45A6350539B9}"/>
    <hyperlink ref="H47" r:id="rId185" display="fdsup://factset/Doc Viewer Single?float_window=true&amp;positioning_strategy=center_on_screen&amp;_doc_docfn=U2FsdGVkX18fLmIN8nx2tLgFm4rZl12vX6GB35x6JuSowno5gyg3BELkkczfYI8WwEbmdbb8/HbI5cMrrP+nKxZfoExMvKJCDLfP8lc8Wdc=&amp;_app_id=central_doc_viewer&amp;center_on_screen=true&amp;width=950&amp;height=800&amp;_dd2=%26f%3Dsld%26c%3Dtrue%26os%3D242768%26oe%3D242775" xr:uid="{D454BFC2-E3E8-483A-8466-AAAD8DFE9E82}"/>
    <hyperlink ref="I47" r:id="rId186" display="fdsup://factset/Doc Viewer Single?float_window=true&amp;positioning_strategy=center_on_screen&amp;_doc_docfn=U2FsdGVkX19T43ELwYgL5hNjzln2TFq9gkMeP6LcjpIvq8JUBEp7QxkhJE+ZEOqdRlLa6/YF/Ow1fHCkSMzud/XPbzSNqgwLD6x1boRRCx0=&amp;_app_id=central_doc_viewer&amp;center_on_screen=true&amp;width=950&amp;height=800&amp;_dd2=%26f%3Dsld%26c%3Dtrue%26os%3D354270%26oe%3D354278" xr:uid="{0B55FB90-4C0F-43FA-8413-1C7CC20FA2E8}"/>
    <hyperlink ref="J47" r:id="rId187" display="fdsup://factset/Doc Viewer Single?float_window=true&amp;positioning_strategy=center_on_screen&amp;_doc_docfn=U2FsdGVkX19gkcPU4+/JAYagEXH6jP8WrzmgpKIN12BBtM1z66YiPtL3TThpgdLfWaOyuQOQKi/2JNqJ3J33j0o32NtLfz9AFB+QFYHdIHM=&amp;_app_id=central_doc_viewer&amp;center_on_screen=true&amp;width=950&amp;height=800&amp;_dd2=%26f%3Dsld%26c%3Dtrue%26os%3D228871%26oe%3D228879" xr:uid="{244EB4BC-F1DE-49C4-8794-D65DFCF7D3FF}"/>
    <hyperlink ref="K47" r:id="rId188" display="fdsup://factset/Doc Viewer Single?float_window=true&amp;positioning_strategy=center_on_screen&amp;_doc_docfn=U2FsdGVkX1/J3exuptYu+etZ6C5je0nXZEgLlnFNOpd/ET2up8zoRV7cjuZOxYgKfbTtXL0XugGGsNUDebLHOYIuFjHLGUkLA8jtgTfQclw=&amp;_app_id=central_doc_viewer&amp;center_on_screen=true&amp;width=950&amp;height=800&amp;_dd2=%26f%3Dsld%26c%3Dtrue%26os%3D230009%26oe%3D230017" xr:uid="{DC00C766-C989-4539-BCCD-8C889750CB46}"/>
    <hyperlink ref="B48" r:id="rId189" display="fdsup://factset/Doc Viewer Single?float_window=true&amp;positioning_strategy=center_on_screen&amp;_doc_docfn=U2FsdGVkX19UY7YWI6bW4rpVrMUKfdLsza4JPhsU4lgimxWPj7bYkt6Ign40WOrpFgYbIHhECmTC+nNGPET1h1fdu8+UYoSa1PtGtDSv8+s=&amp;_app_id=central_doc_viewer&amp;center_on_screen=true&amp;width=950&amp;height=800&amp;_dd2=%26f%3Dsld%26c%3Dtrue%26os%3D1162454%26oe%3D1162463" xr:uid="{C8D1BEFE-33C2-4001-B44C-CD5D6AC4C989}"/>
    <hyperlink ref="C48" r:id="rId190" display="fdsup://factset/Doc Viewer Single?float_window=true&amp;positioning_strategy=center_on_screen&amp;_doc_docfn=U2FsdGVkX1/qd6Mtr1K9Zf5/52CQQ/eLNRvBsv6BP+t5suYfxnD8xYvJBUI+YOH0lWoN8Hve+Lr658xcjE4eNT27BxaGBX8GgoHYLAf8XnI=&amp;_app_id=central_doc_viewer&amp;center_on_screen=true&amp;width=950&amp;height=800&amp;_dd2=%26f%3Dsld%26c%3Dtrue%26os%3D1112339%26oe%3D1112348" xr:uid="{5F698A49-36BD-41A9-984F-71B0015B4D6F}"/>
    <hyperlink ref="D48" r:id="rId191" display="fdsup://factset/Doc Viewer Single?float_window=true&amp;positioning_strategy=center_on_screen&amp;_doc_docfn=U2FsdGVkX18rzdHBBWEF5qnBRSxe+W+Zu+ULnGhFkjXqZa33XKkvdfbihOo6IvMhXpj/CTl173A1xVYTNAoJb7S/3ZADuCX7p7PNzv8YkXc=&amp;_app_id=central_doc_viewer&amp;center_on_screen=true&amp;width=950&amp;height=800&amp;_dd2=%26f%3Dsld%26c%3Dtrue%26os%3D147712%26oe%3D147716" xr:uid="{73594E1B-E29A-4767-AAF5-388DCA4A5A2C}"/>
    <hyperlink ref="E48" r:id="rId192" display="fdsup://factset/Doc Viewer Single?float_window=true&amp;positioning_strategy=center_on_screen&amp;_doc_docfn=U2FsdGVkX19+XPww5Fp2Gc7VjRz5q02Y4KMczTJmlvCDvaaST4t/BvkP1+bhC/Kqf/JLm4sVmI0wpiLb4bj9whlTyOOsJeip+D75nx078tg=&amp;_app_id=central_doc_viewer&amp;center_on_screen=true&amp;width=950&amp;height=800&amp;_dd2=%26f%3Dsld%26c%3Dtrue%26os%3D158519%26oe%3D158524" xr:uid="{1820DA53-2751-48DD-A815-99E4E01EC6E1}"/>
    <hyperlink ref="F48" r:id="rId193" display="fdsup://factset/Doc Viewer Single?float_window=true&amp;positioning_strategy=center_on_screen&amp;_doc_docfn=U2FsdGVkX1+rt+m4MxXAVyhQf324G/Mj44fkbHG2a/RF1CfOSO4Yet2VZkQoxOlHPiQm4xivJsRzqhoAHo3RuRds7ywwWAWzoiwK2XQ6ltk=&amp;_app_id=central_doc_viewer&amp;center_on_screen=true&amp;width=950&amp;height=800&amp;_dd2=%26f%3Dsld%26c%3Dtrue%26os%3D169269%26oe%3D169274" xr:uid="{E4840951-8C06-4E64-9769-CB5207DBEDD4}"/>
    <hyperlink ref="G48" r:id="rId194" display="fdsup://factset/Doc Viewer Single?float_window=true&amp;positioning_strategy=center_on_screen&amp;_doc_docfn=U2FsdGVkX18pab8zt65G/FgXZQ39CO7jSdzowzSbqs4ZrJ5Ue2Ibb2aKcvtKKbabMcaXiCZTGF5QtKHIvYv3KgTHAyg7+Q0J7/WAhVlmFjQ=&amp;_app_id=central_doc_viewer&amp;center_on_screen=true&amp;width=950&amp;height=800&amp;_dd2=%26f%3Dsld%26c%3Dtrue%26os%3D1127356%26oe%3D1127360" xr:uid="{B758FF45-0473-483D-95E9-A358721A5A55}"/>
    <hyperlink ref="H48" r:id="rId195" display="fdsup://factset/Doc Viewer Single?float_window=true&amp;positioning_strategy=center_on_screen&amp;_doc_docfn=U2FsdGVkX1+JJC5xn9Oj6WzYEWF1BXW9ugS8ZRqzAIyhH39Oz1cq+QzptJGAYAsPWctowDZiYDndzmVgi6Z/MHhmTuNKpbkc0POo59ts6PE=&amp;_app_id=central_doc_viewer&amp;center_on_screen=true&amp;width=950&amp;height=800&amp;_dd2=%26f%3Dsld%26c%3Dtrue%26os%3D243596%26oe%3D243601" xr:uid="{EE193E48-818A-4A19-A7DE-0F293BA86960}"/>
    <hyperlink ref="I48" r:id="rId196" display="fdsup://factset/Doc Viewer Single?float_window=true&amp;positioning_strategy=center_on_screen&amp;_doc_docfn=U2FsdGVkX1+U0ET/dCSYulhTA/2N/hN7KQtHEDeqziULKMyDZy4MOi05OyoOgGaHLaf7OKrPGdyDenO2P51Na+ETLwddlCY9KMoUntmHQ1c=&amp;_app_id=central_doc_viewer&amp;center_on_screen=true&amp;width=950&amp;height=800&amp;_dd2=%26f%3Dsld%26c%3Dtrue%26os%3D355885%26oe%3D355892" xr:uid="{4927DCD6-E6BF-4322-99D2-71143DAF1AD5}"/>
    <hyperlink ref="J48" r:id="rId197" display="fdsup://factset/Doc Viewer Single?float_window=true&amp;positioning_strategy=center_on_screen&amp;_doc_docfn=U2FsdGVkX18+PxCLpYynNJ3X6qNSNBMobEWzvYmVRHPWMtyv41Ek2fPOqJMWe5GnHfplf5WzwHXBnoW0cbs+HpimuuBwwNZ/QqRGgQ3Bzvc=&amp;_app_id=central_doc_viewer&amp;center_on_screen=true&amp;width=950&amp;height=800&amp;_dd2=%26f%3Dsld%26c%3Dtrue%26os%3D229713%26oe%3D229718" xr:uid="{A62AFAE0-4FAF-4027-A2D0-64A00801EA9B}"/>
    <hyperlink ref="K48" r:id="rId198" display="fdsup://factset/Doc Viewer Single?float_window=true&amp;positioning_strategy=center_on_screen&amp;_doc_docfn=U2FsdGVkX1+EbdzM20N/cdXvqigvRCkKOm9oKQOf+4IdZ7NlvcUJkzTeOw/y6bNfdzt1nsGJ4EMVbeCtpBTTPdyoTdjqUGZH0E3rLRib56E=&amp;_app_id=central_doc_viewer&amp;center_on_screen=true&amp;width=950&amp;height=800&amp;_dd2=%26f%3Dsld%26c%3Dtrue%26os%3D230854%26oe%3D230861" xr:uid="{8ED4BAD7-D481-40BF-BBBE-9AAA7359F2D4}"/>
    <hyperlink ref="F49" r:id="rId199" display="fdsup://factset/Doc Viewer Single?float_window=true&amp;positioning_strategy=center_on_screen&amp;_doc_docfn=U2FsdGVkX1/Pc+ak0icEWoAz1fZnYDYrXpuMaNOqguxV/iQM3erWVZwNPkJMiXSul/4FqSW0wlQf2clCM4VYAThhWe3flJ2pqy3WnWSfTsU=&amp;_app_id=central_doc_viewer&amp;center_on_screen=true&amp;width=950&amp;height=800&amp;_dd2=%26f%3Dsld%26c%3Dtrue%26os%3D170989%26oe%3D170993" xr:uid="{FE647430-256C-4EB3-8451-34036A10777F}"/>
    <hyperlink ref="G49" r:id="rId200" display="fdsup://factset/Doc Viewer Single?float_window=true&amp;positioning_strategy=center_on_screen&amp;_doc_docfn=U2FsdGVkX1/WvuEtQkmYREP2HLEJgYxxALpGxYnRBA6dQBm6NTg0HK0NlFp1MujEENpjqaJcC7W3gPnUwP8SGKuvt8/AtsrCTSxwmRRcsHs=&amp;_app_id=central_doc_viewer&amp;center_on_screen=true&amp;width=950&amp;height=800&amp;_dd2=%26f%3Dsld%26c%3Dtrue%26os%3D1129528%26oe%3D1129530" xr:uid="{F0D82F48-92ED-45A1-BB6E-9CE422ADB48E}"/>
    <hyperlink ref="H49" r:id="rId201" display="fdsup://factset/Doc Viewer Single?float_window=true&amp;positioning_strategy=center_on_screen&amp;_doc_docfn=U2FsdGVkX18U+jeEvHW9WptoGHgJwUFyUn6vYCobFhXXGvzVNAmDEqZmO7qgcuh8owoMAHWs08WUG0z6zKKqcgwEhG4SqW2nW0OllTTSa6Y=&amp;_app_id=central_doc_viewer&amp;center_on_screen=true&amp;width=950&amp;height=800&amp;_dd2=%26f%3Dsld%26c%3Dtrue%26os%3D244381%26oe%3D244385" xr:uid="{0AD10147-3682-4A79-BAE1-CF7E6ECD2506}"/>
    <hyperlink ref="I50" r:id="rId202" display="fdsup://factset/Doc Viewer Single?float_window=true&amp;positioning_strategy=center_on_screen&amp;_doc_docfn=U2FsdGVkX19BOokbcMMTdMrJtARxZxl2qePUJW10QPOTY3xcuRYdShdgM1oOsyIkonS3pePvtRCEN7g/LXa/Zq+g36BerzU7isZZRWO0fuY=&amp;_app_id=central_doc_viewer&amp;center_on_screen=true&amp;width=950&amp;height=800&amp;_dd2=%26f%3Dsld%26c%3Dtrue%26os%3D355073%26oe%3D355080" xr:uid="{DA9478F5-AE30-494F-8468-0E6459E06DFF}"/>
    <hyperlink ref="J50" r:id="rId203" display="fdsup://factset/Doc Viewer Single?float_window=true&amp;positioning_strategy=center_on_screen&amp;_doc_docfn=U2FsdGVkX19OzYEOIxp6Xq0g9av9g2JvfR9DtOSjER84hcMIjmOyPf5GiKuyKPrdUAknJt5CGS2f5YQ8GGrK/IRcR4hj1LZtM3H1VsRt5vc=&amp;_app_id=central_doc_viewer&amp;center_on_screen=true&amp;width=950&amp;height=800&amp;_dd2=%26f%3Dsld%26c%3Dtrue%26os%3D230507%26oe%3D230512" xr:uid="{6058FAFF-C904-43B8-99BA-CD1A7C4235CB}"/>
    <hyperlink ref="K50" r:id="rId204" display="fdsup://factset/Doc Viewer Single?float_window=true&amp;positioning_strategy=center_on_screen&amp;_doc_docfn=U2FsdGVkX18La8mF/ydqI5Pf79aNmEvMCBmyGZy/nCuM6RJQlmKH6GRdG9EUympVygFK926xED2aiGbW8pp4pwy4UG637QCGSq4/ZeEvRWo=&amp;_app_id=central_doc_viewer&amp;center_on_screen=true&amp;width=950&amp;height=800&amp;_dd2=%26f%3Dsld%26c%3Dtrue%26os%3D231649%26oe%3D231653" xr:uid="{822617FE-3F05-4B61-AD3F-A739CE95AC68}"/>
    <hyperlink ref="I51" r:id="rId205" display="fdsup://factset/Doc Viewer Single?float_window=true&amp;positioning_strategy=center_on_screen&amp;_doc_docfn=U2FsdGVkX18Wy2iZGHIsOMWilIK9ocTXISz73eQ/xZE37A9rfy5+Qq23OrS2s/j1CvkW1zfvSPfJio7XRGF+BbyJ3p1Rf1/bXtSbZiYnQBA=&amp;_app_id=central_doc_viewer&amp;center_on_screen=true&amp;width=950&amp;height=800&amp;_dd2=%26f%3Dsld%26c%3Dtrue%26os%3D356672%26oe%3D356676" xr:uid="{E5309CB7-3D06-4F6D-B6A4-914C09A2ECD0}"/>
    <hyperlink ref="J51" r:id="rId206" display="fdsup://factset/Doc Viewer Single?float_window=true&amp;positioning_strategy=center_on_screen&amp;_doc_docfn=U2FsdGVkX19T+o3t8Ml8i4jj2w2KRUFGGrunR6tJ1kFUhLPTQRh+piKhaud9iosTNsBw8bpdeqUEPolCOvQZWf4wQhj0IpWB63RzjcovEDE=&amp;_app_id=central_doc_viewer&amp;center_on_screen=true&amp;width=950&amp;height=800&amp;_dd2=%26f%3Dsld%26c%3Dtrue%26os%3D231285%26oe%3D231289" xr:uid="{14FC59F6-B401-4140-B92C-F5690283C5EF}"/>
    <hyperlink ref="K51" r:id="rId207" display="fdsup://factset/Doc Viewer Single?float_window=true&amp;positioning_strategy=center_on_screen&amp;_doc_docfn=U2FsdGVkX195l4ZApKO5vLjS9KNq3QvmBjS9kMn3qBvNrGNhuzYKZJrORycQZCOyqxXRFIvoUQBizQV7c9m9r56XCCfWJ4HeU+r3YPtUcaE=&amp;_app_id=central_doc_viewer&amp;center_on_screen=true&amp;width=950&amp;height=800&amp;_dd2=%26f%3Dsld%26c%3Dtrue%26os%3D232430%26oe%3D232434" xr:uid="{DB9880DF-DDFD-4FEF-935C-40CB6D0F9241}"/>
    <hyperlink ref="D52" r:id="rId208" display="fdsup://factset/Doc Viewer Single?float_window=true&amp;positioning_strategy=center_on_screen&amp;_doc_docfn=U2FsdGVkX19jEwJ299ipXJnvCavg9HyrHF5p6DaDYWC6+1ti1UIGMB6Z5Q+Fz24d8L5CMLjvsBhpHTm0iPl/iCiskb5D7MvGY398jYROLig=&amp;_app_id=central_doc_viewer&amp;center_on_screen=true&amp;width=950&amp;height=800&amp;_dd2=%26f%3Dsld%26c%3Dtrue%26os%3D150304%26oe%3D150306" xr:uid="{D60B9176-2519-4BEE-A6F8-5BFFFA2E7561}"/>
    <hyperlink ref="E52" r:id="rId209" display="fdsup://factset/Doc Viewer Single?float_window=true&amp;positioning_strategy=center_on_screen&amp;_doc_docfn=U2FsdGVkX1+Ajkr7gDrfn9TWJEI+UMxd7ZVV1S281cTLdb/QZ31ROo0eJjgPmj7h/YadjRM5JGgWByMTiQo0gRZq6sAmLf3LulOAvcHYNJE=&amp;_app_id=central_doc_viewer&amp;center_on_screen=true&amp;width=950&amp;height=800&amp;_dd2=%26f%3Dsld%26c%3Dtrue%26os%3D159408%26oe%3D159409" xr:uid="{F03A455B-C75C-418C-8471-0E4937583337}"/>
    <hyperlink ref="F52" r:id="rId210" display="fdsup://factset/Doc Viewer Single?float_window=true&amp;positioning_strategy=center_on_screen&amp;_doc_docfn=U2FsdGVkX19Wi5Q3+oAx/JP1420+K7+wJTrj1iaiGhZCcquUoeVi88bj8LZtLMn28IqxIVIV76EeESxwBR/P1L1AnOyMdBgsL0IzLxYVfv8=&amp;_app_id=central_doc_viewer&amp;center_on_screen=true&amp;width=950&amp;height=800&amp;_dd2=%26f%3Dsld%26c%3Dtrue%26os%3D170145%26oe%3D170146" xr:uid="{FE6285AA-774C-4424-A5EF-3407B42D2F32}"/>
    <hyperlink ref="B53" r:id="rId211" display="fdsup://factset/Doc Viewer Single?float_window=true&amp;positioning_strategy=center_on_screen&amp;_doc_docfn=U2FsdGVkX19npaYjwNyAgRfsj1mWh6OOZu7jham0Ev4jJy99lHJ1KgnXh26E2TQSU1hIAUnY9iwZvFUjoH1+oLtx0An966W2CBe6ILcZYlg=&amp;_app_id=central_doc_viewer&amp;center_on_screen=true&amp;width=950&amp;height=800&amp;_dd2=%26f%3Dsld%26c%3Dtrue%26os%3D1168475%26oe%3D1168482" xr:uid="{9EB07084-EE67-4B83-B035-85FCCEFD68F0}"/>
    <hyperlink ref="C53" r:id="rId212" display="fdsup://factset/Doc Viewer Single?float_window=true&amp;positioning_strategy=center_on_screen&amp;_doc_docfn=U2FsdGVkX18ltlvF6TC2P6Bzb+qrDqhYq4zS5EUI8FgGxlil1qAC/AUVtjZtfnjcBU0hs+6CLDz62EoGtRRgkfnMBtMV8afXVgvtvCVIsMs=&amp;_app_id=central_doc_viewer&amp;center_on_screen=true&amp;width=950&amp;height=800&amp;_dd2=%26f%3Dsld%26c%3Dtrue%26os%3D1118311%26oe%3D1118316" xr:uid="{027A721C-D6B9-4FFB-BD08-5B048C5FEF10}"/>
    <hyperlink ref="D53" r:id="rId213" display="fdsup://factset/Doc Viewer Single?float_window=true&amp;positioning_strategy=center_on_screen&amp;_doc_docfn=U2FsdGVkX18SyLskS0Q4vZXTwBwmSanl05oXUWd9MkZP+VF8CDB2AWKXc2u/gej40hTnSR0Lap/HC+/P918A+u2gmw/hLHY6v7YoHDJRfBk=&amp;_app_id=central_doc_viewer&amp;center_on_screen=true&amp;width=950&amp;height=800&amp;_dd2=%26f%3Dsld%26c%3Dtrue%26os%3D151118%26oe%3D151121" xr:uid="{43FB6052-7CD9-437C-98EF-5FA99201CCE1}"/>
    <hyperlink ref="E53" r:id="rId214" display="fdsup://factset/Doc Viewer Single?float_window=true&amp;positioning_strategy=center_on_screen&amp;_doc_docfn=U2FsdGVkX1+xovFNM252c72NKMK2MPePZNWeNMx8KZtCAmjjn1jDFUbn/DdWnWVZdN1RSuMptFvDNYc5/6bqLx03LXf93/yFhtTLSnyns38=&amp;_app_id=central_doc_viewer&amp;center_on_screen=true&amp;width=950&amp;height=800&amp;_dd2=%26f%3Dsld%26c%3Dtrue%26os%3D160228%26oe%3D160231" xr:uid="{B153D73D-B052-4AC6-B12C-0E6CF2688D5D}"/>
    <hyperlink ref="B54" r:id="rId215" display="fdsup://factset/Doc Viewer Single?float_window=true&amp;positioning_strategy=center_on_screen&amp;_doc_docfn=U2FsdGVkX18Z9NlO8k/VA9BQwk2n6RnRsXnNhaJeuCXU58gZM8j4QHXYT62fqjTmGgduLRhxG2ugkeJQj3UhDeLRPGJBv5LFv8SjXeCRZBk=&amp;_app_id=central_doc_viewer&amp;center_on_screen=true&amp;width=950&amp;height=800&amp;_dd2=%26f%3Dsld%26c%3Dtrue%26os%3D1164490%26oe%3D1164496" xr:uid="{FB6DB5F7-9500-4E2C-A68B-00D413C4423A}"/>
    <hyperlink ref="C54" r:id="rId216" display="fdsup://factset/Doc Viewer Single?float_window=true&amp;positioning_strategy=center_on_screen&amp;_doc_docfn=U2FsdGVkX19xixxcBz9j2mUZaR6W77vtOfz3YbUvSgAAHnAQMGaS44TdF0Ee9d/X060YV0oqi6KVnyeg6krCogVy+wXtowtpXs7T7lgZM1k=&amp;_app_id=central_doc_viewer&amp;center_on_screen=true&amp;width=950&amp;height=800&amp;_dd2=%26f%3Dsld%26c%3Dtrue%26os%3D1114375%26oe%3D1114381" xr:uid="{79F8E799-C85A-4103-9A60-79F6D976D553}"/>
    <hyperlink ref="D54" r:id="rId217" display="fdsup://factset/Doc Viewer Single?float_window=true&amp;positioning_strategy=center_on_screen&amp;_doc_docfn=U2FsdGVkX18Mk32LLGdMDjochSsnGxgOjBr23yYsktr9mCfvYx4zYz39gI8KuHtBOBCRTYSS8e3c+jvPd9YCIeSw0eUdSA5FXmZE6UPEPQk=&amp;_app_id=central_doc_viewer&amp;center_on_screen=true&amp;width=950&amp;height=800&amp;_dd2=%26f%3Dsld%26c%3Dtrue%26os%3D148583%26oe%3D148584" xr:uid="{019F81D6-6828-4BE2-B05C-F94EBC13133B}"/>
    <hyperlink ref="E54" r:id="rId218" display="fdsup://factset/Doc Viewer Single?float_window=true&amp;positioning_strategy=center_on_screen&amp;_doc_docfn=U2FsdGVkX1+gK2mY5olCmCec3FlWM1+uPkG7UQHjC4kbQI5qf16skmfp514VZ/D6GPuR4aZwg4y6IzdFdpNcj9Un17hYmoTsChGsuIa99Sw=&amp;_app_id=central_doc_viewer&amp;center_on_screen=true&amp;width=950&amp;height=800&amp;_dd2=%26f%3Dsld%26c%3Dtrue%26os%3D156833%26oe%3D156834" xr:uid="{4C070FB2-EBF6-4E23-8730-3B5AA50761EF}"/>
    <hyperlink ref="F54" r:id="rId219" display="fdsup://factset/Doc Viewer Single?float_window=true&amp;positioning_strategy=center_on_screen&amp;_doc_docfn=U2FsdGVkX19M7wpZYMKJfO9WPWG5ro/KqSUg6VajkoXQCdbibiqp0wjRTCeo2oDfy2rGNchEtD/addALelKudFjIv57pVCO3SBl8NE4DqcA=&amp;_app_id=central_doc_viewer&amp;center_on_screen=true&amp;width=950&amp;height=800&amp;_dd2=%26f%3Dsld%26c%3Dtrue%26os%3D167590%26oe%3D167591" xr:uid="{7AAA17EF-D033-46C1-8FD4-86B785DB57EA}"/>
    <hyperlink ref="G54" r:id="rId220" display="fdsup://factset/Doc Viewer Single?float_window=true&amp;positioning_strategy=center_on_screen&amp;_doc_docfn=U2FsdGVkX1+mWrBuIOe9z00c9VRNPa8P/XoI8wBlieaoLLM1AH0sPNVQbMd75bptGLt0wM+Y7Cpdxxsc1IeKOL/X+JnHLGepGzV9nxPzCqU=&amp;_app_id=central_doc_viewer&amp;center_on_screen=true&amp;width=950&amp;height=800&amp;_dd2=%26f%3Dsld%26c%3Dtrue%26os%3D1131847%26oe%3D1131854" xr:uid="{61656B3D-CFA4-4728-9485-130EBC3857CC}"/>
    <hyperlink ref="H54" r:id="rId221" display="fdsup://factset/Doc Viewer Single?float_window=true&amp;positioning_strategy=center_on_screen&amp;_doc_docfn=U2FsdGVkX1+DMPkgd8IrKGFVYRqzTO9VQNk21dMz9IfT0VHy93rno1hWq64o61onJdLNY4OXzb6u3vPK2DbBalPCi+zs9zkCri5a7XVD4z0=&amp;_app_id=central_doc_viewer&amp;center_on_screen=true&amp;width=950&amp;height=800&amp;_dd2=%26f%3Dsld%26c%3Dtrue%26os%3D245184%26oe%3D245185" xr:uid="{EB419908-BEDB-4B19-894C-18EDA43C9BD6}"/>
    <hyperlink ref="B55" r:id="rId222" display="fdsup://factset/Doc Viewer Single?float_window=true&amp;positioning_strategy=center_on_screen&amp;_doc_docfn=U2FsdGVkX1/yT9TK2wCIIlsU6ljZJsiXGX5quBaiWlmwvMwmcSGStCHfmU2CLovOMpCxde5ry8K+YCwQgTDvvlrNMU5Fj5HmeoN98mlJe9g=&amp;_app_id=central_doc_viewer&amp;center_on_screen=true&amp;width=950&amp;height=800&amp;_dd2=%26f%3Dsld%26c%3Dtrue%26os%3D1192325%26oe%3D1192332" xr:uid="{82509892-3BFC-4164-8461-DC53DB57E032}"/>
    <hyperlink ref="C55" r:id="rId223" display="fdsup://factset/Doc Viewer Single?float_window=true&amp;positioning_strategy=center_on_screen&amp;_doc_docfn=U2FsdGVkX18kcXplcg/wDOwUNHVapo5YWGBmXi92sry/pVhxYA8HtdMzxT6WhLl5Z2UZsFXrX4mVD5PTFk+RoyycaPBT7nEPCLp1tVpgS/o=&amp;_app_id=central_doc_viewer&amp;center_on_screen=true&amp;width=950&amp;height=800&amp;_dd2=%26f%3Dsld%26c%3Dtrue%26os%3D1142482%26oe%3D1142491" xr:uid="{16F1515F-9F8C-4E45-974D-D3F16BDEED0D}"/>
    <hyperlink ref="D55" r:id="rId224" display="fdsup://factset/Doc Viewer Single?float_window=true&amp;positioning_strategy=center_on_screen&amp;_doc_docfn=U2FsdGVkX1/c29f0q1usgvsoMPWbjijFrqmn3nuhjMSCeKJrXiqMC8PWneacUoSnCQDln+JO/vNpVwl2iRdJ3Pshuj9MVl+BbB8tVkwF6lo=&amp;_app_id=central_doc_viewer&amp;center_on_screen=true&amp;width=950&amp;height=800&amp;_dd2=%26f%3Dsld%26c%3Dtrue%26os%3D160476%26oe%3D160481" xr:uid="{8C0542DF-AB0A-43CE-8CEA-FA16311161B1}"/>
    <hyperlink ref="E55" r:id="rId225" display="fdsup://factset/Doc Viewer Single?float_window=true&amp;positioning_strategy=center_on_screen&amp;_doc_docfn=U2FsdGVkX1+xfPD2b02b0YWqb3fQCrYpF3PrHZnK8+JIdN9Yqpk12SvJWq+TWmBbkys62gVCOITHzxZqTBf5cQoz+q+BeWhyXoh91PMkGRw=&amp;_app_id=central_doc_viewer&amp;center_on_screen=true&amp;width=950&amp;height=800&amp;_dd2=%26f%3Dsld%26c%3Dtrue%26os%3D168700%26oe%3D168703" xr:uid="{29B3EE23-4052-4718-9307-BA91DCC56A3D}"/>
    <hyperlink ref="F55" r:id="rId226" display="fdsup://factset/Doc Viewer Single?float_window=true&amp;positioning_strategy=center_on_screen&amp;_doc_docfn=U2FsdGVkX19xzqxx729h8pAZjr3Tt3o0e0qE7bCnFXWzZ2Yf+ew/QnM8z6pxdxLtVvgNRlzsGFJ5yF9Ju6KIjWyw7IcNhJweTVCImQug+QQ=&amp;_app_id=central_doc_viewer&amp;center_on_screen=true&amp;width=950&amp;height=800&amp;_dd2=%26f%3Dsld%26c%3Dtrue%26os%3D180349%26oe%3D180356" xr:uid="{C3D8C6DD-AED4-4326-A8DF-106CC4F9755A}"/>
    <hyperlink ref="G55" r:id="rId227" display="fdsup://factset/Doc Viewer Single?float_window=true&amp;positioning_strategy=center_on_screen&amp;_doc_docfn=U2FsdGVkX1/TFpaO6MyTshV+EgelauAWVoqPmJ96AvG3qQQdzvnE8sZWBsnHbF+vSo8Oz0QeAYJNaLEkK0OJRLfMhB+86sWw0xGJZH3Fx9M=&amp;_app_id=central_doc_viewer&amp;center_on_screen=true&amp;width=950&amp;height=800&amp;_dd2=%26f%3Dsld%26c%3Dtrue%26os%3D1153528%26oe%3D1153534" xr:uid="{F328E563-0977-49BB-B7FD-ED75693B7D40}"/>
    <hyperlink ref="H55" r:id="rId228" display="fdsup://factset/Doc Viewer Single?float_window=true&amp;positioning_strategy=center_on_screen&amp;_doc_docfn=U2FsdGVkX19H2VzvVHoOCpdyPmMDOITEZqr/3eJWd+bf4qxENXRU7YJcqtBj3duX4ruQaKE8g0P5+VQRuU4LMf9vSfxa1RdJgmetasLtZJs=&amp;_app_id=central_doc_viewer&amp;center_on_screen=true&amp;width=950&amp;height=800&amp;_dd2=%26f%3Dsld%26c%3Dtrue%26os%3D251628%26oe%3D251633" xr:uid="{A92813C2-E7AB-46F9-BFB8-2F2E506BD3BA}"/>
    <hyperlink ref="I55" r:id="rId229" display="fdsup://factset/Doc Viewer Single?float_window=true&amp;positioning_strategy=center_on_screen&amp;_doc_docfn=U2FsdGVkX18l8Cww7WZuLj193bXCXtWq0pNGHvCcKxgpHXZUPH+yVQ+cMEyeZIjBqvqQxb7f7uRp1TOL7xZkYQ12KixTTlOyUeeyrqVPmaQ=&amp;_app_id=central_doc_viewer&amp;center_on_screen=true&amp;width=950&amp;height=800&amp;_dd2=%26f%3Dsld%26c%3Dtrue%26os%3D364692%26oe%3D364697" xr:uid="{8C7A639B-1729-4DE1-8E3F-97BEA98F946B}"/>
    <hyperlink ref="J55" r:id="rId230" display="fdsup://factset/Doc Viewer Single?float_window=true&amp;positioning_strategy=center_on_screen&amp;_doc_docfn=U2FsdGVkX19uNF0k2x75gWUGLgZTOmg7z2cB2sm26880pjqKPpBd0JmzxIC16B592xS8yzMb/e673cf7l9G/Jxg0QjuTZgsbi11R9TSZwn4=&amp;_app_id=central_doc_viewer&amp;center_on_screen=true&amp;width=950&amp;height=800&amp;_dd2=%26f%3Dsld%26c%3Dtrue%26os%3D238542%26oe%3D238547" xr:uid="{FF8BCF33-B405-4DD3-A9FD-A87CF19332C4}"/>
    <hyperlink ref="K55" r:id="rId231" display="fdsup://factset/Doc Viewer Single?float_window=true&amp;positioning_strategy=center_on_screen&amp;_doc_docfn=U2FsdGVkX1/dynHq1XIL24aJhKyI1MGrDLa+IOC0hEm0ICdVRmw3rLLmbURoe1JdlCYB4wn+MT6aqb+SKX6ANm9pww9u+9XDd+LCNj4eZ48=&amp;_app_id=central_doc_viewer&amp;center_on_screen=true&amp;width=950&amp;height=800&amp;_dd2=%26f%3Dsld%26c%3Dtrue%26os%3D240458%26oe%3D240466" xr:uid="{F6588A79-4EB8-4E85-87D8-28EA1727BCA2}"/>
    <hyperlink ref="B57" r:id="rId232" display="fdsup://factset/Doc Viewer Single?float_window=true&amp;positioning_strategy=center_on_screen&amp;_doc_docfn=U2FsdGVkX186cHR5KcWhd31voUAuFlwS90WUe2herlw4mEbRjST8pzA4IRAU6HLUXH3zDZFNQ9ELUguxJUvhrdh6x2K2Pb2RSS0bB+nWmx4=&amp;_app_id=central_doc_viewer&amp;center_on_screen=true&amp;width=950&amp;height=800&amp;_dd2=%26f%3Dsld%26c%3Dtrue%26os%3D1174272%26oe%3D1174281" xr:uid="{62095F30-24C0-4E68-9D37-AC31864DE158}"/>
    <hyperlink ref="C57" r:id="rId233" display="fdsup://factset/Doc Viewer Single?float_window=true&amp;positioning_strategy=center_on_screen&amp;_doc_docfn=U2FsdGVkX19cVdJbaiZtTRHvGh0PzYP63hDwnKO/B6ViGkMb79ZlVtYYwT5kppHl98ddo6SfndLUv56pCnMfePTl2d9O17zSFOIUoj/HlDc=&amp;_app_id=central_doc_viewer&amp;center_on_screen=true&amp;width=950&amp;height=800&amp;_dd2=%26f%3Dsld%26c%3Dtrue%26os%3D1124296%26oe%3D1124297" xr:uid="{BD9791E4-959A-4BDD-B6DA-ADC5A4EAAD03}"/>
    <hyperlink ref="D57" r:id="rId234" display="fdsup://factset/Doc Viewer Single?float_window=true&amp;positioning_strategy=center_on_screen&amp;_doc_docfn=U2FsdGVkX1+UmmXJjsmC3fhnMHtjHMrMNkQp2c0q/NeBBcjH/hSGxqd1rILH+E/oRHusna9dnmBfd0RN3xEMh/LxbSd8mT20vZ8bZNiK4zc=&amp;_app_id=central_doc_viewer&amp;center_on_screen=true&amp;width=950&amp;height=800&amp;_dd2=%26f%3Dsld%26c%3Dtrue%26os%3D153164%26oe%3D153165" xr:uid="{00F72BF4-7915-4EFE-854A-BC198DD923DB}"/>
    <hyperlink ref="E57" r:id="rId235" display="fdsup://factset/Doc Viewer Single?float_window=true&amp;positioning_strategy=center_on_screen&amp;_doc_docfn=U2FsdGVkX194vmJpdyFK4icfZ1Ke0z8IHIDiRRRTrRQbKYprwpwCxBDhRv3acCThAIKrwhmUnx1J5zd9ltf24IZ/it+Ks3Kd1Q4cHeCWgP0=&amp;_app_id=central_doc_viewer&amp;center_on_screen=true&amp;width=950&amp;height=800&amp;_dd2=%26f%3Dsld%26c%3Dtrue%26os%3D162281%26oe%3D162286" xr:uid="{08D1ECCF-E38F-47F2-88DB-E0BE44127E55}"/>
    <hyperlink ref="B58" r:id="rId236" display="fdsup://factset/Doc Viewer Single?float_window=true&amp;positioning_strategy=center_on_screen&amp;_doc_docfn=U2FsdGVkX18OpS2BXdLRuY7Fd8ZjUdUd9BqMOufBbVf9OPTkFUMYUqTjyGN0JrAsg2qQYiq2/eC7Lgabia+fn/5uc+9gyP/aIsGLkYWEIhg=&amp;_app_id=central_doc_viewer&amp;center_on_screen=true&amp;width=950&amp;height=800&amp;_dd2=%26f%3Dsld%26c%3Dtrue%26os%3D1176143%26oe%3D1176152" xr:uid="{093763E7-392F-4FD7-9BE7-DFF127F0E445}"/>
    <hyperlink ref="C58" r:id="rId237" display="fdsup://factset/Doc Viewer Single?float_window=true&amp;positioning_strategy=center_on_screen&amp;_doc_docfn=U2FsdGVkX1+/vNap3pCmiNkS7O6Zo3SgWgaxLmv3IbpWwjove94Q49TfPwGr+KlkjfDY+o3EfV3XEjoPOSjDkYyQaMYP80SukMwGAWbzge0=&amp;_app_id=central_doc_viewer&amp;center_on_screen=true&amp;width=950&amp;height=800&amp;_dd2=%26f%3Dsld%26c%3Dtrue%26os%3D1126167%26oe%3D1126168" xr:uid="{E2B7478C-D344-4B20-BA95-0BD04F84FE25}"/>
    <hyperlink ref="D58" r:id="rId238" display="fdsup://factset/Doc Viewer Single?float_window=true&amp;positioning_strategy=center_on_screen&amp;_doc_docfn=U2FsdGVkX19mJw8nvOb6RlKgMz0UV0QG7yys+MJ5CGoTFvLEkDPfB+X5TcVvZifI3own6PbmybzffW9ip3uWO6Y476z3kjni0rhgjrx6VKk=&amp;_app_id=central_doc_viewer&amp;center_on_screen=true&amp;width=950&amp;height=800&amp;_dd2=%26f%3Dsld%26c%3Dtrue%26os%3D153940%26oe%3D153941" xr:uid="{92E2855E-C5D1-48BD-BC2C-2BE828512D61}"/>
    <hyperlink ref="B59" r:id="rId239" display="fdsup://factset/Doc Viewer Single?float_window=true&amp;positioning_strategy=center_on_screen&amp;_doc_docfn=U2FsdGVkX1/ZXjLTFkWsHUzR2Ql25Cd13gz3WqkTlHwTWtedpq8Ri0I66Xnz5OUTo43EUegGPl+f85k6FmcvBLUCAWqHWR2m+1o22yQ++6s=&amp;_app_id=central_doc_viewer&amp;center_on_screen=true&amp;width=950&amp;height=800&amp;_dd2=%26f%3Dsld%26c%3Dtrue%26os%3D1178198%26oe%3D1178204" xr:uid="{7772BB2B-8438-439C-BCB3-041DEBABF8D0}"/>
    <hyperlink ref="C59" r:id="rId240" display="fdsup://factset/Doc Viewer Single?float_window=true&amp;positioning_strategy=center_on_screen&amp;_doc_docfn=U2FsdGVkX1+aMl2S+f9dEOfFXsJvRjyCY3puXtxAqWgbZlRYzUWx6CKrDf91JL8f+GNsKCcVi5HLn/e2G7TE73R6EZly/Rs9jduzE6slazg=&amp;_app_id=central_doc_viewer&amp;center_on_screen=true&amp;width=950&amp;height=800&amp;_dd2=%26f%3Dsld%26c%3Dtrue%26os%3D1128222%26oe%3D1128223" xr:uid="{68C9D991-796A-4C15-9F15-66E562ED5A18}"/>
    <hyperlink ref="D59" r:id="rId241" display="fdsup://factset/Doc Viewer Single?float_window=true&amp;positioning_strategy=center_on_screen&amp;_doc_docfn=U2FsdGVkX18wwuqkEiQZATRvWhJLyZvT6GSrSKhBBJYPglgaNJgOnp8PnwmvnDSI6vVTmOTjnzvDcAhcmWaMujYu/F+5kB5RktzOjMv+M1k=&amp;_app_id=central_doc_viewer&amp;center_on_screen=true&amp;width=950&amp;height=800&amp;_dd2=%26f%3Dsld%26c%3Dtrue%26os%3D154738%26oe%3D154739" xr:uid="{37EC2C0D-3025-4552-990D-4C7D35DB71F8}"/>
    <hyperlink ref="B60" r:id="rId242" display="fdsup://factset/Doc Viewer Single?float_window=true&amp;positioning_strategy=center_on_screen&amp;_doc_docfn=U2FsdGVkX1+H7ZLyLv0pXUkcx8PtMCW2MP91at3bKxTnEgTD17vboxAW+DwsOUOG92yRTlgUdK8QHn2RHlfQza/WsJJ8bzjLtLQU8dGRO34=&amp;_app_id=central_doc_viewer&amp;center_on_screen=true&amp;width=950&amp;height=800&amp;_dd2=%26f%3Dsld%26c%3Dtrue%26os%3D1180096%26oe%3D1180102" xr:uid="{366E2FCC-606D-4FD2-BEF9-5284A93620D1}"/>
    <hyperlink ref="C60" r:id="rId243" display="fdsup://factset/Doc Viewer Single?float_window=true&amp;positioning_strategy=center_on_screen&amp;_doc_docfn=U2FsdGVkX18T11ruEYM8Ridgpt+/0p4JinEQHJs5Kn9mUjWClfNw+iQB0lzIsR9DnHngfCyeyL/x2C3SPXnom0XKWWHv9coV4VShljDQFYg=&amp;_app_id=central_doc_viewer&amp;center_on_screen=true&amp;width=950&amp;height=800&amp;_dd2=%26f%3Dsld%26c%3Dtrue%26os%3D1130120%26oe%3D1130127" xr:uid="{71D80B1F-6EBF-4B7E-9132-92B83152434A}"/>
    <hyperlink ref="D60" r:id="rId244" display="fdsup://factset/Doc Viewer Single?float_window=true&amp;positioning_strategy=center_on_screen&amp;_doc_docfn=U2FsdGVkX1/gNvhRXcIj62onmnloWnXVWD5h+6UVhH5MemHzF57TpcErX3DTi7jKHIPBfGw0WyXxn1/XiHLDLbT7/jnmSrbWXEBeYVrYNwU=&amp;_app_id=central_doc_viewer&amp;center_on_screen=true&amp;width=950&amp;height=800&amp;_dd2=%26f%3Dsld%26c%3Dtrue%26os%3D155551%26oe%3D155554" xr:uid="{3206CBC1-CD20-441F-B344-F8F349261CAF}"/>
    <hyperlink ref="E60" r:id="rId245" display="fdsup://factset/Doc Viewer Single?float_window=true&amp;positioning_strategy=center_on_screen&amp;_doc_docfn=U2FsdGVkX1+WiTOngYoAD2svKFyBsrUXTZ77od3hydY+9cifkwIgB3lZF5qbJ01UxVrSe0zliJzOri0MH8h7gizJNhcweI7c4BcSp9A0Y5M=&amp;_app_id=central_doc_viewer&amp;center_on_screen=true&amp;width=950&amp;height=800&amp;_dd2=%26f%3Dsld%26c%3Dtrue%26os%3D165408%26oe%3D165411" xr:uid="{5A06F127-22C4-437E-8E3B-49713DC90056}"/>
    <hyperlink ref="F61" r:id="rId246" display="fdsup://factset/Doc Viewer Single?float_window=true&amp;positioning_strategy=center_on_screen&amp;_doc_docfn=U2FsdGVkX19ChHYkJyqbQcsDkLrop7TGLft3dyUn2rAsDCYYd0bh0F2l3hjINur7deeULh5bOj6oYbU7M6FacCSMOJin+cOQgWO1OK5srlI=&amp;_app_id=central_doc_viewer&amp;center_on_screen=true&amp;width=950&amp;height=800&amp;_dd2=%26f%3Dsld%26c%3Dtrue%26os%3D176174%26oe%3D176177" xr:uid="{DC8709B8-9B8A-459F-84DD-625D67273D57}"/>
    <hyperlink ref="G61" r:id="rId247" display="fdsup://factset/Doc Viewer Single?float_window=true&amp;positioning_strategy=center_on_screen&amp;_doc_docfn=U2FsdGVkX19KbXMz7nViCHU/dg4jUGEgcAYmCBSq7k1TTyrt04GtfGcT+ZumbuZqf7KhRS/Wm9Iw+LJTOwCWCKm8lAIotLcfm3i2l1lXLXo=&amp;_app_id=central_doc_viewer&amp;center_on_screen=true&amp;width=950&amp;height=800&amp;_dd2=%26f%3Dsld%26c%3Dtrue%26os%3D1146740%26oe%3D1146743" xr:uid="{712AF046-D44E-483F-9591-2EC5B4B61DD2}"/>
    <hyperlink ref="H61" r:id="rId248" display="fdsup://factset/Doc Viewer Single?float_window=true&amp;positioning_strategy=center_on_screen&amp;_doc_docfn=U2FsdGVkX1/H4cWttB3yE0qOIavTAJsPoju5QhyTen31fuvKbkHINFQj9UgWmdhxBoLklmCQzUSLmE34n7lJsCHamkWejUD3jMYxsFvEuVs=&amp;_app_id=central_doc_viewer&amp;center_on_screen=true&amp;width=950&amp;height=800&amp;_dd2=%26f%3Dsld%26c%3Dtrue%26os%3D249265%26oe%3D249268" xr:uid="{86183D1E-AFA4-4178-A3FE-A8ED07FFE13A}"/>
    <hyperlink ref="I61" r:id="rId249" display="fdsup://factset/Doc Viewer Single?float_window=true&amp;positioning_strategy=center_on_screen&amp;_doc_docfn=U2FsdGVkX19OCFHJ0ydR5jAjQyliqjlQGi3OMnbO+oD3tvSkNKRviuvnGHU7EAXJiqbZsdq6EjoGJwLZsXdzsGldECfrrVniFM8sOgpyhy8=&amp;_app_id=central_doc_viewer&amp;center_on_screen=true&amp;width=950&amp;height=800&amp;_dd2=%26f%3Dsld%26c%3Dtrue%26os%3D359350%26oe%3D359353" xr:uid="{44E3FC72-12F3-462F-82B6-008D5B5C4BC2}"/>
    <hyperlink ref="J61" r:id="rId250" display="fdsup://factset/Doc Viewer Single?float_window=true&amp;positioning_strategy=center_on_screen&amp;_doc_docfn=U2FsdGVkX1/T0pEXjULStgueUJwHNR4rl4St4xPW0W1OimJNpoyRiKzQ7phPAf3PJ3W5ej4IHjC3JvM6MzsW51ehK/arcIps52uojlFPxYE=&amp;_app_id=central_doc_viewer&amp;center_on_screen=true&amp;width=950&amp;height=800&amp;_dd2=%26f%3Dsld%26c%3Dtrue%26os%3D233978%26oe%3D233981" xr:uid="{E9FAF819-874F-42D7-B100-BA3ACC4E53F0}"/>
    <hyperlink ref="K61" r:id="rId251" display="fdsup://factset/Doc Viewer Single?float_window=true&amp;positioning_strategy=center_on_screen&amp;_doc_docfn=U2FsdGVkX19Owu5mq5PZ/uajCtV23s2poVqq7TDQOBSSkZWEfGq+zBkDwXL4tjgpyon9aWuCVLgmuHXmfOw1r9mqmW6CBTUhL1AoTP+JgOw=&amp;_app_id=central_doc_viewer&amp;center_on_screen=true&amp;width=950&amp;height=800&amp;_dd2=%26f%3Dsld%26c%3Dtrue%26os%3D234373%26oe%3D234376" xr:uid="{F9145076-5F5B-4D57-AFB0-8F87042B182E}"/>
    <hyperlink ref="K62" r:id="rId252" display="fdsup://factset/Doc Viewer Single?float_window=true&amp;positioning_strategy=center_on_screen&amp;_doc_docfn=U2FsdGVkX1/IITbaVHHN0fKV01tkzTRLYM8ZJw1PcoKZOS1j6UT4OhJxzYS7aAiD95OqNExdJKikZ6yFFafhS0YniGA32IXTHHLJXY66Auo=&amp;_app_id=central_doc_viewer&amp;center_on_screen=true&amp;width=950&amp;height=800&amp;_dd2=%26f%3Dsld%26c%3Dtrue%26os%3D235155%26oe%3D235163" xr:uid="{BEEFBD17-600F-4ECE-AE97-03ACACBE2E01}"/>
    <hyperlink ref="F63" r:id="rId253" display="fdsup://factset/Doc Viewer Single?float_window=true&amp;positioning_strategy=center_on_screen&amp;_doc_docfn=U2FsdGVkX1+9wbvWS/qCvH5GkZb7IuBFt4sz7RdZ9/T85cDIPBpHRgwBIbIS5/JZ5gNBWh6lQAQFo4P4Jvs8ppxFJIs1VvBFEnk3qWn7y18=&amp;_app_id=central_doc_viewer&amp;center_on_screen=true&amp;width=950&amp;height=800&amp;_dd2=%26f%3Dsld%26c%3Dtrue%26os%3D177033%26oe%3D177038" xr:uid="{5A6F83FA-CF76-4F5B-B6C3-94BAF6E7B4F2}"/>
    <hyperlink ref="G63" r:id="rId254" display="fdsup://factset/Doc Viewer Single?float_window=true&amp;positioning_strategy=center_on_screen&amp;_doc_docfn=U2FsdGVkX19hVHMzeoxLLjq7u9I40mGUMjyOY+V8hwDYWW+ECYtW869VJgkAF1mXWXxh9hJKIaRXTy//L59jQNrhvCFQhf9N8zzPhUlp2po=&amp;_app_id=central_doc_viewer&amp;center_on_screen=true&amp;width=950&amp;height=800&amp;_dd2=%26f%3Dsld%26c%3Dtrue%26os%3D1148836%26oe%3D1148842" xr:uid="{EF87715E-31D6-4DFA-9D2F-D726EB6DD77B}"/>
    <hyperlink ref="H63" r:id="rId255" display="fdsup://factset/Doc Viewer Single?float_window=true&amp;positioning_strategy=center_on_screen&amp;_doc_docfn=U2FsdGVkX1+y1vDp6aCRTSjs1aC6K1SBAwDvBPhaiwlWMZeSCpq2OCcgu3w3FXc2YpPUa9BU3Ll8v8JFMpZ7zlFN6O0h5dSfttcS+W+8lac=&amp;_app_id=central_doc_viewer&amp;center_on_screen=true&amp;width=950&amp;height=800&amp;_dd2=%26f%3Dsld%26c%3Dtrue%26os%3D250069%26oe%3D250074" xr:uid="{13BF3099-D6D2-47B0-A38C-549A7749F55F}"/>
    <hyperlink ref="I63" r:id="rId256" display="fdsup://factset/Doc Viewer Single?float_window=true&amp;positioning_strategy=center_on_screen&amp;_doc_docfn=U2FsdGVkX19SI8t5rtZc6tHR+qtpQEiFAYHY09KCP7IawcKhWQZIFkQXLecs7fnHI5qIj8p3zhPun+Vtfxpr2pg8tsv4DJX7O5eOrcJ+JTQ=&amp;_app_id=central_doc_viewer&amp;center_on_screen=true&amp;width=950&amp;height=800&amp;_dd2=%26f%3Dsld%26c%3Dtrue%26os%3D360154%26oe%3D360159" xr:uid="{632E13CE-4310-48FB-8103-6B93EEB98CED}"/>
    <hyperlink ref="J63" r:id="rId257" display="fdsup://factset/Doc Viewer Single?float_window=true&amp;positioning_strategy=center_on_screen&amp;_doc_docfn=U2FsdGVkX1/eLMBa03IPJJWuISY2oYs1sAvAvhoNkxpnTiA5NiUws/WE6U4kDT9vrncdT4VGaQZSBT2D9ehZoKzob4wn3D+Bxgp/Bte5gVo=&amp;_app_id=central_doc_viewer&amp;center_on_screen=true&amp;width=950&amp;height=800&amp;_dd2=%26f%3Dsld%26c%3Dtrue%26os%3D234783%26oe%3D234790" xr:uid="{40DC15A8-9BC7-412C-9DC0-565671DD7163}"/>
    <hyperlink ref="K63" r:id="rId258" display="fdsup://factset/Doc Viewer Single?float_window=true&amp;positioning_strategy=center_on_screen&amp;_doc_docfn=U2FsdGVkX1+HttNmMEjUMRZhXdTo2gHysUdv9JDI85MwBvPkoDJ8nH4szsTVmby85fxiUcYggQ18GPY/WIRIbyxT40bZ6gNfju0cQuPV3Rk=&amp;_app_id=central_doc_viewer&amp;center_on_screen=true&amp;width=950&amp;height=800&amp;_dd2=%26f%3Dsld%26c%3Dtrue%26os%3D235927%26oe%3D235934" xr:uid="{9B72ED7D-C195-4F0D-802B-FC655BE0C1D0}"/>
    <hyperlink ref="B65" r:id="rId259" display="fdsup://factset/Doc Viewer Single?float_window=true&amp;positioning_strategy=center_on_screen&amp;_doc_docfn=U2FsdGVkX1+cpSqxTIcHmBPohivoo2ta94c4ipPu66aXl6PcDmvXnnUuRbBrGqXjXF+4n8rYTxvyjLCponbkfmCCTV3mLROgG739x/W/Rts=&amp;_app_id=central_doc_viewer&amp;center_on_screen=true&amp;width=950&amp;height=800&amp;_dd2=%26f%3Dsld%26c%3Dtrue%26os%3D1184046%26oe%3D1184055" xr:uid="{608D8ACB-8D33-4302-8D2A-9209A670F3A3}"/>
    <hyperlink ref="C65" r:id="rId260" display="fdsup://factset/Doc Viewer Single?float_window=true&amp;positioning_strategy=center_on_screen&amp;_doc_docfn=U2FsdGVkX18yzVOzsd371F5UuohCX+iD6jFFKnVD9fh7lTSckJPMoEkvfcwki4kt3ALyDLtyxLIpyjDXh+NkKvdGyulpWX4Hb+PT5CW7nPU=&amp;_app_id=central_doc_viewer&amp;center_on_screen=true&amp;width=950&amp;height=800&amp;_dd2=%26f%3Dsld%26c%3Dtrue%26os%3D1134119%26oe%3D1134128" xr:uid="{5ACB68D7-A4F2-4FDF-ABCF-E27A2EE66AC3}"/>
    <hyperlink ref="D65" r:id="rId261" display="fdsup://factset/Doc Viewer Single?float_window=true&amp;positioning_strategy=center_on_screen&amp;_doc_docfn=U2FsdGVkX1/X+Auf6xn9FywefqqFScVCtJ+xC2lCoW8I1X6F2zLob2ywvpIwl7NFWg/tVtuz0U5bxjOAHN+ZkQZwWdvFTC/NJRUA6nAplQ4=&amp;_app_id=central_doc_viewer&amp;center_on_screen=true&amp;width=950&amp;height=800&amp;_dd2=%26f%3Dsld%26c%3Dtrue%26os%3D157141%26oe%3D157146" xr:uid="{4BC3BC5C-28ED-4FF3-85FD-5E5014474716}"/>
    <hyperlink ref="E65" r:id="rId262" display="fdsup://factset/Doc Viewer Single?float_window=true&amp;positioning_strategy=center_on_screen&amp;_doc_docfn=U2FsdGVkX1+IzismnkugJs5aZ6ovOkg4h/ogxIHQhWijia0VzTE5S6vrXvPZn99ffkfJZKCy6Xt0dMKytVbm/7xQy4YQu651MWwL1CL9imU=&amp;_app_id=central_doc_viewer&amp;center_on_screen=true&amp;width=950&amp;height=800&amp;_dd2=%26f%3Dsld%26c%3Dtrue%26os%3D164594%26oe%3D164599" xr:uid="{A813EE2B-FD0C-46D9-83C0-47E7268EC1D1}"/>
    <hyperlink ref="F65" r:id="rId263" display="fdsup://factset/Doc Viewer Single?float_window=true&amp;positioning_strategy=center_on_screen&amp;_doc_docfn=U2FsdGVkX19nk5+fzhqTVBqZi93a/gnVHISzm5neqxlLkvGVu04MjB7K7kPbOx+S+NS7UNvfEcBRPFlAVbFVlaiNpR5hfV5iVEfUQenapyM=&amp;_app_id=central_doc_viewer&amp;center_on_screen=true&amp;width=950&amp;height=800&amp;_dd2=%26f%3Dsld%26c%3Dtrue%26os%3D175373%26oe%3D175378" xr:uid="{9ACE12B7-F712-47F3-AF3C-B28018F0FBB4}"/>
    <hyperlink ref="G65" r:id="rId264" display="fdsup://factset/Doc Viewer Single?float_window=true&amp;positioning_strategy=center_on_screen&amp;_doc_docfn=U2FsdGVkX19RDXtkqgI31osRMkfash7mQ3z2t9mWKPlL1u2BLWw09i2fRrKc4e6DCxjvHNadSnSpcpaMtrs0RbbLOh12o6hk/OmL8gTWYGM=&amp;_app_id=central_doc_viewer&amp;center_on_screen=true&amp;width=950&amp;height=800&amp;_dd2=%26f%3Dsld%26c%3Dtrue%26os%3D1144556%26oe%3D1144560" xr:uid="{EB6F44AA-F5E7-470C-9F62-3E537334E620}"/>
    <hyperlink ref="H65" r:id="rId265" display="fdsup://factset/Doc Viewer Single?float_window=true&amp;positioning_strategy=center_on_screen&amp;_doc_docfn=U2FsdGVkX1+tQv73dGrZ8okqG9d31RhMalQLEESfJGODwNSZ1EpeACxJsEMZos2E6eoc8PduPM1ICZJ9hz1FXKd/syhNJpy0o6jdSUHv+PY=&amp;_app_id=central_doc_viewer&amp;center_on_screen=true&amp;width=950&amp;height=800&amp;_dd2=%26f%3Dsld%26c%3Dtrue%26os%3D248519%26oe%3D248524" xr:uid="{29B390AB-8EDF-401B-922F-3041F3AF6BD1}"/>
    <hyperlink ref="I65" r:id="rId266" display="fdsup://factset/Doc Viewer Single?float_window=true&amp;positioning_strategy=center_on_screen&amp;_doc_docfn=U2FsdGVkX1+AZj9zGuEbvNixL6sed31fsG54tvy/dz/HtHDtDW0WFrGKHV3UC2+2lSam6DGZLQQqrNLNqMQc5kCtMANkvq2P5E1FYZhWPV0=&amp;_app_id=central_doc_viewer&amp;center_on_screen=true&amp;width=950&amp;height=800&amp;_dd2=%26f%3Dsld%26c%3Dtrue%26os%3D360921%26oe%3D360926" xr:uid="{E57E2AFB-6F3C-49E9-8932-DD09A0E53A6F}"/>
    <hyperlink ref="J65" r:id="rId267" display="fdsup://factset/Doc Viewer Single?float_window=true&amp;positioning_strategy=center_on_screen&amp;_doc_docfn=U2FsdGVkX1/h1ONzZCQd7iNST0puDKsPiFx2qWkvP9H/3cZCjY9zvft+b4wuXfaV8gJXTo9Smf1AkH38OJq5KfdWPVByJfMgDWoEhfX59f0=&amp;_app_id=central_doc_viewer&amp;center_on_screen=true&amp;width=950&amp;height=800&amp;_dd2=%26f%3Dsld%26c%3Dtrue%26os%3D236212%26oe%3D236217" xr:uid="{0AFC7993-B165-4A0B-BB23-5E1363D5CC91}"/>
    <hyperlink ref="K65" r:id="rId268" display="fdsup://factset/Doc Viewer Single?float_window=true&amp;positioning_strategy=center_on_screen&amp;_doc_docfn=U2FsdGVkX1+ddrBbd+t6lyWv6B1uuFBm2glxL9q2b9KixIUiDNF2liPx4OZujsc/+4aJzFTnQwzrIIYlXpb/mcbsDyCx3zCuGaF8exq2CS8=&amp;_app_id=central_doc_viewer&amp;center_on_screen=true&amp;width=950&amp;height=800&amp;_dd2=%26f%3Dsld%26c%3Dtrue%26os%3D236696%26oe%3D236701" xr:uid="{AA4AFFE0-053C-4CC9-A915-DF2E88AC262E}"/>
    <hyperlink ref="I66" r:id="rId269" display="fdsup://factset/Doc Viewer Single?float_window=true&amp;positioning_strategy=center_on_screen&amp;_doc_docfn=U2FsdGVkX1+Yiw71qvNy7vSIvva8RFk0N0tr/wg/ejABRtOnMj0d2hca6WynJhblKJ+Gc6sojT64QK+tYPtjpyCM7yYVvfoxlj7c128SeIo=&amp;_app_id=central_doc_viewer&amp;center_on_screen=true&amp;width=950&amp;height=800&amp;_dd2=%26f%3Dsld%26c%3Dtrue%26os%3D361687%26oe%3D361691" xr:uid="{2AA97608-9C2B-4788-988E-BB9953A4F89C}"/>
    <hyperlink ref="J66" r:id="rId270" display="fdsup://factset/Doc Viewer Single?float_window=true&amp;positioning_strategy=center_on_screen&amp;_doc_docfn=U2FsdGVkX1/lmr0lAYB8GxSX+YxrUQ6LEXURjOlhh4J2vosP2X2EejE/mXsf96qTpY9/EUt37NY8pyp5cVkfSRnopUAcXJPW1tPlcdbczjo=&amp;_app_id=central_doc_viewer&amp;center_on_screen=true&amp;width=950&amp;height=800&amp;_dd2=%26f%3Dsld%26c%3Dtrue%26os%3D236978%26oe%3D236982" xr:uid="{08DF9803-1A6C-47DE-8DB4-052806A6DDD6}"/>
    <hyperlink ref="K66" r:id="rId271" display="fdsup://factset/Doc Viewer Single?float_window=true&amp;positioning_strategy=center_on_screen&amp;_doc_docfn=U2FsdGVkX1+2+kJHlAmpBzWDZWr6cE2d7vPlvC7pl7SFvIt/GrMKu5uIdEDbxFzs14pmWPu20VNKGNnW5J1DMbYsylKW5XaGuNW0tOPWm1M=&amp;_app_id=central_doc_viewer&amp;center_on_screen=true&amp;width=950&amp;height=800&amp;_dd2=%26f%3Dsld%26c%3Dtrue%26os%3D237462%26oe%3D237466" xr:uid="{F0939949-1F22-42C6-9CB0-2D262DC272B9}"/>
    <hyperlink ref="F67" r:id="rId272" display="fdsup://factset/Doc Viewer Single?float_window=true&amp;positioning_strategy=center_on_screen&amp;_doc_docfn=U2FsdGVkX18yQULhVaxaJ1eNjh7Jib3fSpY+sP4TCmNPu5/0yELFvms1+NrKCy5neyxTFqDJMkAV6dupBJ9KqVFo8oCDYxjekho+yOU51/k=&amp;_app_id=central_doc_viewer&amp;center_on_screen=true&amp;width=950&amp;height=800&amp;_dd2=%26f%3Dsld%26c%3Dtrue%26os%3D173031%26oe%3D173032" xr:uid="{CFE80672-7C1C-410D-BE01-8B188E1925BD}"/>
    <hyperlink ref="G67" r:id="rId273" display="fdsup://factset/Doc Viewer Single?float_window=true&amp;positioning_strategy=center_on_screen&amp;_doc_docfn=U2FsdGVkX1+eWCQrrfzwFg4WXJZWn4L9HQOpR9EifDO/lhFpRygBWGhwglFg5nmatGUeQbxCwe4iCUlZzPGtl8/FanTc4aSrOdAUCnXlWrM=&amp;_app_id=central_doc_viewer&amp;center_on_screen=true&amp;width=950&amp;height=800&amp;_dd2=%26f%3Dsld%26c%3Dtrue%26os%3D1137959%26oe%3D1137966" xr:uid="{1D28DCBC-C429-401A-8C56-CC3DA677BCA4}"/>
    <hyperlink ref="I67" r:id="rId274" display="fdsup://factset/Doc Viewer Single?float_window=true&amp;positioning_strategy=center_on_screen&amp;_doc_docfn=U2FsdGVkX1+7YyVYOl5DvC9HTEEdBfW7jife2uC+aIKi3rfGlxTxnD2O6SfMhNdtwxUCGaq8nj6Dpev6brIW96WTxr3lif4BwI6d16dm0Z0=&amp;_app_id=central_doc_viewer&amp;center_on_screen=true&amp;width=950&amp;height=800&amp;_dd2=%26f%3Dsld%26c%3Dtrue%26os%3D358598%26oe%3D358603" xr:uid="{9CE74BD9-3C0D-4F5B-965D-4EF876256163}"/>
    <hyperlink ref="J67" r:id="rId275" display="fdsup://factset/Doc Viewer Single?float_window=true&amp;positioning_strategy=center_on_screen&amp;_doc_docfn=U2FsdGVkX1/g8TZD+RzSDOccQrHeZlQ/0Gczlp2IkPy5nYy3hPUTBYqvBlbhO1+nT205rBX/ykfcUjSoL2c3YcVPX7O/gXoW/6cLq6qdFj4=&amp;_app_id=central_doc_viewer&amp;center_on_screen=true&amp;width=950&amp;height=800&amp;_dd2=%26f%3Dsld%26c%3Dtrue%26os%3D233213%26oe%3D233218" xr:uid="{81FB296B-1CDE-4686-BDEB-D2E97CCEA311}"/>
    <hyperlink ref="K67" r:id="rId276" display="fdsup://factset/Doc Viewer Single?float_window=true&amp;positioning_strategy=center_on_screen&amp;_doc_docfn=U2FsdGVkX19+UztqvbrKQJMy7iAPuDKMkvjeWOkbLW2eUn7BUyCCWk4TJ8dG/mk/jSS3fdIdI03C4i3d2zeH7rGKJBxA952wmqw/xdwBD+I=&amp;_app_id=central_doc_viewer&amp;center_on_screen=true&amp;width=950&amp;height=800&amp;_dd2=%26f%3Dsld%26c%3Dtrue%26os%3D238261%26oe%3D238262" xr:uid="{1829444A-6D51-4158-A34F-2D695E96CFDB}"/>
    <hyperlink ref="E68" r:id="rId277" display="fdsup://factset/Doc Viewer Single?float_window=true&amp;positioning_strategy=center_on_screen&amp;_doc_docfn=U2FsdGVkX18gP/I+dRK2iyObDtfCwh5SofgDkYgsrN3gxLF5voJC1TLbC0/myQ9CLR0T4RlWMBpPQCyB22U9nUhuCxLZloy6DEIUNw/wRjI=&amp;_app_id=central_doc_viewer&amp;center_on_screen=true&amp;width=950&amp;height=800&amp;_dd2=%26f%3Dsld%26c%3Dtrue%26os%3D163857%26oe%3D163862" xr:uid="{8C0E5CA7-0F24-483A-AAB3-CD6BFFA48303}"/>
    <hyperlink ref="F68" r:id="rId278" display="fdsup://factset/Doc Viewer Single?float_window=true&amp;positioning_strategy=center_on_screen&amp;_doc_docfn=U2FsdGVkX19Bx7NtGS6QpSOeeRPV8YD+/rIp9fEZmTwWa7Q7dclxRRQZcq0osqPGaNjwZ6Yvfawvjs4iUeh/C8O+wN2hXtpvyRU/99VGkDs=&amp;_app_id=central_doc_viewer&amp;center_on_screen=true&amp;width=950&amp;height=800&amp;_dd2=%26f%3Dsld%26c%3Dtrue%26os%3D174624%26oe%3D174629" xr:uid="{1CA2F6AC-020C-4AE6-BB6E-E509E2EB45FD}"/>
    <hyperlink ref="G68" r:id="rId279" display="fdsup://factset/Doc Viewer Single?float_window=true&amp;positioning_strategy=center_on_screen&amp;_doc_docfn=U2FsdGVkX18Qqfd99yxjq2jm1ItQKpDULvAIRlnLscKF8UDxuW3Ii7w78ICBx9vHeUJ3fDGdlvgMlTF9iZkXOTGHAPMNLKK1ivU7CAF4k+Y=&amp;_app_id=central_doc_viewer&amp;center_on_screen=true&amp;width=950&amp;height=800&amp;_dd2=%26f%3Dsld%26c%3Dtrue%26os%3D1142274%26oe%3D1142277" xr:uid="{D98825C8-1161-4069-8D3A-7AE6F958332F}"/>
    <hyperlink ref="H68" r:id="rId280" display="fdsup://factset/Doc Viewer Single?float_window=true&amp;positioning_strategy=center_on_screen&amp;_doc_docfn=U2FsdGVkX19C0EovlRji1cx4WEznF4SyBAFz20U5bKqHBH0tOKATrEzvGXsBkUlCxgdX4WshtTGspBIf6PiVP3Jnq7axqThWJZYRQ1j/O7w=&amp;_app_id=central_doc_viewer&amp;center_on_screen=true&amp;width=950&amp;height=800&amp;_dd2=%26f%3Dsld%26c%3Dtrue%26os%3D247819%26oe%3D247820" xr:uid="{83DB1EB3-2ECE-4614-A0D7-117F07B1B230}"/>
    <hyperlink ref="I68" r:id="rId281" display="fdsup://factset/Doc Viewer Single?float_window=true&amp;positioning_strategy=center_on_screen&amp;_doc_docfn=U2FsdGVkX1/dBoch9Q+FAWYfhg76/udSjgCdzzncmC4qZ5w3NEGMe6dclPaQ5k9bZLY09jSbhguLNY9sm1Lfzc3W38W9cz/34L9ZPuBvthE=&amp;_app_id=central_doc_viewer&amp;center_on_screen=true&amp;width=950&amp;height=800&amp;_dd2=%26f%3Dsld%26c%3Dtrue%26os%3D363197%26oe%3D363198" xr:uid="{109A9539-2B23-486F-A3D5-804FFDA4C680}"/>
    <hyperlink ref="J68" r:id="rId282" display="fdsup://factset/Doc Viewer Single?float_window=true&amp;positioning_strategy=center_on_screen&amp;_doc_docfn=U2FsdGVkX18TXMG4gCZWU4HLbKvNkDrgHJ6H+BfcywjsrKfjyPOKEv/SyPd/HGjiuLUDN6mFCp7FshhodSp0486MmwgbwgEhK2QGGoCguto=&amp;_app_id=central_doc_viewer&amp;center_on_screen=true&amp;width=950&amp;height=800&amp;_dd2=%26f%3Dsld%26c%3Dtrue%26os%3D235550%26oe%3D235557" xr:uid="{052E9593-3189-4C6C-98AE-5FDC536FD72B}"/>
    <hyperlink ref="K68" r:id="rId283" display="fdsup://factset/Doc Viewer Single?float_window=true&amp;positioning_strategy=center_on_screen&amp;_doc_docfn=U2FsdGVkX18GUUuY3HKgOohXZM5tPrHn6jrLUo6Kx8PNiLnOzatMagpMMT123CU2QqfjQxq1JOiHTF/KdWHocUqgFmKOlvhlGVopEdbnsIE=&amp;_app_id=central_doc_viewer&amp;center_on_screen=true&amp;width=950&amp;height=800&amp;_dd2=%26f%3Dsld%26c%3Dtrue%26os%3D238971%26oe%3D238972" xr:uid="{D0A45382-234F-471C-9018-6CC0CA059E17}"/>
    <hyperlink ref="B69" r:id="rId284" display="fdsup://factset/Doc Viewer Single?float_window=true&amp;positioning_strategy=center_on_screen&amp;_doc_docfn=U2FsdGVkX18m4/RH+LGD77/70ZFyw5+C3r56V/sIVwyX/RzV0l/jE7HtaCtYhhL8CYdLPBSLusbbyXwYZgmHSBK9AAA2IwQi28KdV98ZSVU=&amp;_app_id=central_doc_viewer&amp;center_on_screen=true&amp;width=950&amp;height=800&amp;_dd2=%26f%3Dsld%26c%3Dtrue%26os%3D1182100%26oe%3D1182109" xr:uid="{78ED5899-85CE-44A5-A7BC-685388805332}"/>
    <hyperlink ref="C69" r:id="rId285" display="fdsup://factset/Doc Viewer Single?float_window=true&amp;positioning_strategy=center_on_screen&amp;_doc_docfn=U2FsdGVkX18ttCJsKgsD8wt4dFBmXExyzRP1ipbxybsWHuNvYVVyUBHLjKUw8NzNFGujgnxmg/FXDjsLa8KQ8G+dcOuRO7UvsLQBAW5zkvU=&amp;_app_id=central_doc_viewer&amp;center_on_screen=true&amp;width=950&amp;height=800&amp;_dd2=%26f%3Dsld%26c%3Dtrue%26os%3D1132124%26oe%3D1132133" xr:uid="{06B3544A-8D78-47FF-98DB-232C3CC5FD11}"/>
    <hyperlink ref="D69" r:id="rId286" display="fdsup://factset/Doc Viewer Single?float_window=true&amp;positioning_strategy=center_on_screen&amp;_doc_docfn=U2FsdGVkX1/XcJGnCZ+QyBeUzNMhh0Os3GGuVnoUlw4GWesWxQmxRSaxSNRHLZW079LqgG31gQEgEmdq5a0GoWscDjYidB5D68ZakLpJgTM=&amp;_app_id=central_doc_viewer&amp;center_on_screen=true&amp;width=950&amp;height=800&amp;_dd2=%26f%3Dsld%26c%3Dtrue%26os%3D156365%26oe%3D156370" xr:uid="{C7B72B67-9225-4429-9BE3-8581492196D8}"/>
    <hyperlink ref="E69" r:id="rId287" display="fdsup://factset/Doc Viewer Single?float_window=true&amp;positioning_strategy=center_on_screen&amp;_doc_docfn=U2FsdGVkX1+L6f+7HLPeKVobWnjYxr2rzWTIdCzCMb1d7te0h8Baz3W8jRY205aZnTMwnmamX7s28id9nv3WeECtrnwe/AIxYA8BfZs5ENg=&amp;_app_id=central_doc_viewer&amp;center_on_screen=true&amp;width=950&amp;height=800&amp;_dd2=%26f%3Dsld%26c%3Dtrue%26os%3D163058%26oe%3D163063" xr:uid="{C237C264-F182-4338-A3DD-6FA0594380B2}"/>
    <hyperlink ref="F69" r:id="rId288" display="fdsup://factset/Doc Viewer Single?float_window=true&amp;positioning_strategy=center_on_screen&amp;_doc_docfn=U2FsdGVkX1+obO6ZrrYmNyfaddui3iJrwnD1f7LQAtkLi/QKxJVJx7xAMqUeZKVd6ARcKQsd31Zp3pI0d7EQr3Z7xXJ6L0rFwzyt0XKf8ww=&amp;_app_id=central_doc_viewer&amp;center_on_screen=true&amp;width=950&amp;height=800&amp;_dd2=%26f%3Dsld%26c%3Dtrue%26os%3D173825%26oe%3D173830" xr:uid="{8068A11F-3FF5-4E02-A9E6-561D2A5FC176}"/>
    <hyperlink ref="G69" r:id="rId289" display="fdsup://factset/Doc Viewer Single?float_window=true&amp;positioning_strategy=center_on_screen&amp;_doc_docfn=U2FsdGVkX19zGG/9aIXxfaDLc++gup9pB+THWbwnKIiqPjrAyOLi9lx05HH6pwXZ3DYCz7zowAe1ODGVnxfnin1hPr1KV27LIt/qkdL3tnA=&amp;_app_id=central_doc_viewer&amp;center_on_screen=true&amp;width=950&amp;height=800&amp;_dd2=%26f%3Dsld%26c%3Dtrue%26os%3D1140098%26oe%3D1140104" xr:uid="{15DC2B9B-5B9F-4F62-A31B-70BFC9FB7E5D}"/>
    <hyperlink ref="H69" r:id="rId290" display="fdsup://factset/Doc Viewer Single?float_window=true&amp;positioning_strategy=center_on_screen&amp;_doc_docfn=U2FsdGVkX182XaTQhrJU3GYf+AT8IAC6KJRgMgNYFwG9YtdKiSTvMVEUnmvk9jS4eV13uLUiwuYO9xLtqx/K7JspKQvX4Va3t3ZyspinHXE=&amp;_app_id=central_doc_viewer&amp;center_on_screen=true&amp;width=950&amp;height=800&amp;_dd2=%26f%3Dsld%26c%3Dtrue%26os%3D247084%26oe%3D247085" xr:uid="{F8493444-B810-4F05-A77D-1DF358CCBA01}"/>
    <hyperlink ref="I69" r:id="rId291" display="fdsup://factset/Doc Viewer Single?float_window=true&amp;positioning_strategy=center_on_screen&amp;_doc_docfn=U2FsdGVkX18MNiY/QOIiShLmeLNgQVZGfR/BaUx76PsDYcFVA1qGlR5kEG7OpNMsY0vEn5pusWtJ1iV5KWCaPNjpm22HHWPPfOzRX8esj9E=&amp;_app_id=central_doc_viewer&amp;center_on_screen=true&amp;width=950&amp;height=800&amp;_dd2=%26f%3Dsld%26c%3Dtrue%26os%3D362474%26oe%3D362475" xr:uid="{3EB0A569-AD10-4B52-83B9-873CD70F84FC}"/>
    <hyperlink ref="G70" r:id="rId292" display="fdsup://factset/Doc Viewer Single?float_window=true&amp;positioning_strategy=center_on_screen&amp;_doc_docfn=U2FsdGVkX1/OoW7Kqyb0F36jKIhWc1Kg/PCwSTB+tGZZ7N1dlBPLOwf3H+2GP9VIjXvo1Ishk6eZQJ4yK0jPQhe4x5olUnIGQEyI8tPQCCk=&amp;_app_id=central_doc_viewer&amp;center_on_screen=true&amp;width=950&amp;height=800&amp;_dd2=%26f%3Dsld%26c%3Dtrue%26os%3D1151019%26oe%3D1151021" xr:uid="{54A57B37-13EE-4BBF-AC42-34A124D85175}"/>
    <hyperlink ref="H70" r:id="rId293" display="fdsup://factset/Doc Viewer Single?float_window=true&amp;positioning_strategy=center_on_screen&amp;_doc_docfn=U2FsdGVkX196SkmLFAfabiPnkR+qlpjqznawoIi/wyFn/+RmbnTYSMacvXuXOPqSlH6z6mInSVsXVbXxmdASy/VOcvObmujwlNKwmBcODS0=&amp;_app_id=central_doc_viewer&amp;center_on_screen=true&amp;width=950&amp;height=800&amp;_dd2=%26f%3Dsld%26c%3Dtrue%26os%3D250847%26oe%3D250848" xr:uid="{17886E1A-471F-40B4-9734-D0D7793A56CF}"/>
    <hyperlink ref="I70" r:id="rId294" display="fdsup://factset/Doc Viewer Single?float_window=true&amp;positioning_strategy=center_on_screen&amp;_doc_docfn=U2FsdGVkX1+A41f/Qgnm7MY0nASGmdyeSzw+riZO9DuK7JPi6/D4WzLYmB8oUk8P5XwvFMGdnoeU//H7GegM/dE+hIiYXvqAyWdekwlp+Sw=&amp;_app_id=central_doc_viewer&amp;center_on_screen=true&amp;width=950&amp;height=800&amp;_dd2=%26f%3Dsld%26c%3Dtrue%26os%3D363902%26oe%3D363905" xr:uid="{6DDECE6D-9A2A-464B-A523-218473E35811}"/>
    <hyperlink ref="J70" r:id="rId295" display="fdsup://factset/Doc Viewer Single?float_window=true&amp;positioning_strategy=center_on_screen&amp;_doc_docfn=U2FsdGVkX1+BsgND3GbAnNc1k6vvHLIeWFMNktOg/Wzg0Q/VbJ1t/UaIZwNfmGYr3jkstqgW+Rl+STCkgJzzv4smI8nhK/RTHGkymThRdug=&amp;_app_id=central_doc_viewer&amp;center_on_screen=true&amp;width=950&amp;height=800&amp;_dd2=%26f%3Dsld%26c%3Dtrue%26os%3D237752%26oe%3D237755" xr:uid="{1BDD06A7-7777-4B9C-BFFF-C80600084766}"/>
    <hyperlink ref="K70" r:id="rId296" display="fdsup://factset/Doc Viewer Single?float_window=true&amp;positioning_strategy=center_on_screen&amp;_doc_docfn=U2FsdGVkX1++HdBNSqopwhPB0ve1eD5VTKf7FPGGDx8DEJDVZwfCZd7JiWW44W830t/ftzs0UsmtnANUqHa+djjwMLLPbsBjEVhK55ZAU1g=&amp;_app_id=central_doc_viewer&amp;center_on_screen=true&amp;width=950&amp;height=800&amp;_dd2=%26f%3Dsld%26c%3Dtrue%26os%3D239659%26oe%3D239662" xr:uid="{45CE670C-8570-416A-B604-62D3142F3871}"/>
    <hyperlink ref="E71" r:id="rId297" display="fdsup://factset/Doc Viewer Single?float_window=true&amp;positioning_strategy=center_on_screen&amp;_doc_docfn=U2FsdGVkX19/4mRiNsxAKZP6e/7V36yVF6AbJS3rFV6mranJ5rRzCrw5Xs7NvyjSqPciWOajvK4uKyWIYhSowu+wEpp6JPW+TVIApTM4rWo=&amp;_app_id=central_doc_viewer&amp;center_on_screen=true&amp;width=950&amp;height=800&amp;_dd2=%26f%3Dsld%26c%3Dtrue%26os%3D166218%26oe%3D166221" xr:uid="{E2CB871B-0D5C-44AC-AF85-0173E495DC04}"/>
    <hyperlink ref="F71" r:id="rId298" display="fdsup://factset/Doc Viewer Single?float_window=true&amp;positioning_strategy=center_on_screen&amp;_doc_docfn=U2FsdGVkX1+3FH3gScIbMtEIlUDlcym0T2iYwm+IbXWcAeEnf8kf7CflZtsjUCZNZil5PnTMPN0wTJmQ5zeJC5jLn9fHxNdczCsn2zdIow8=&amp;_app_id=central_doc_viewer&amp;center_on_screen=true&amp;width=950&amp;height=800&amp;_dd2=%26f%3Dsld%26c%3Dtrue%26os%3D177868%26oe%3D177869" xr:uid="{9A05ED52-CF68-47B3-9817-3D31336351EF}"/>
    <hyperlink ref="B72" r:id="rId299" display="fdsup://factset/Doc Viewer Single?float_window=true&amp;positioning_strategy=center_on_screen&amp;_doc_docfn=U2FsdGVkX19V/3P2Bt7lOfXr03PBWM39fzjRAD5eTHHZUACqYk8BTxDQkX92IjoVXsqZ/zZl74rWYOZ138rrXHrwgdpfFK5wPwvtbSJ5P9k=&amp;_app_id=central_doc_viewer&amp;center_on_screen=true&amp;width=950&amp;height=800&amp;_dd2=%26f%3Dsld%26c%3Dtrue%26os%3D1186143%26oe%3D1186149" xr:uid="{1CFF7511-E2F1-411B-9253-360F94841A0B}"/>
    <hyperlink ref="C72" r:id="rId300" display="fdsup://factset/Doc Viewer Single?float_window=true&amp;positioning_strategy=center_on_screen&amp;_doc_docfn=U2FsdGVkX18PtuV1GUEaHccyYgQQKot4nTSnipCO8R8+l0t8yrMW9QmC8wpw9VhKxCrfMDYhCNizwFIT17wCWzzHLX6WdOD5WKVhl8I8+jk=&amp;_app_id=central_doc_viewer&amp;center_on_screen=true&amp;width=950&amp;height=800&amp;_dd2=%26f%3Dsld%26c%3Dtrue%26os%3D1136265%26oe%3D1136271" xr:uid="{C35C253E-F8F1-4E13-BF37-DD90657CE7BD}"/>
    <hyperlink ref="D72" r:id="rId301" display="fdsup://factset/Doc Viewer Single?float_window=true&amp;positioning_strategy=center_on_screen&amp;_doc_docfn=U2FsdGVkX1/z6BDAS7St7FJanPBCfurORYvDIYZ7pPay5dYH2+4iJEcJx8v6AmMQ5UNS4rDJKIpaCradxsBh+LqoCYM3NzlJJ29fIAgxLeY=&amp;_app_id=central_doc_viewer&amp;center_on_screen=true&amp;width=950&amp;height=800&amp;_dd2=%26f%3Dsld%26c%3Dtrue%26os%3D157955%26oe%3D157957" xr:uid="{8A18A6EA-B70E-457E-BD44-20510D4560EE}"/>
    <hyperlink ref="E72" r:id="rId302" display="fdsup://factset/Doc Viewer Single?float_window=true&amp;positioning_strategy=center_on_screen&amp;_doc_docfn=U2FsdGVkX1/T2rKYAxdRWI6T+atUDNcxIt71gL1qyT0+qgpQ3uDXQouqmZbS2vU4GlkD1/e9OWMHaB8pJDHKClgmwbDDCS7hMfYnlYgcLho=&amp;_app_id=central_doc_viewer&amp;center_on_screen=true&amp;width=950&amp;height=800&amp;_dd2=%26f%3Dsld%26c%3Dtrue%26os%3D167014%26oe%3D167015" xr:uid="{A872548D-0449-475B-B0CE-D6681D0C2FA2}"/>
    <hyperlink ref="F72" r:id="rId303" display="fdsup://factset/Doc Viewer Single?float_window=true&amp;positioning_strategy=center_on_screen&amp;_doc_docfn=U2FsdGVkX18y2dUFDQjJik4mpZFJatLL9ZDdemQDrQ6L/WZ8KefNkBXYHs3WLrrWxXU+fQDL9FTDqbFRolSkIYgX+uTG4cn/wuIL00HDvWY=&amp;_app_id=central_doc_viewer&amp;center_on_screen=true&amp;width=950&amp;height=800&amp;_dd2=%26f%3Dsld%26c%3Dtrue%26os%3D178670%26oe%3D178671" xr:uid="{F5581539-96EE-4793-AD45-680F643F8D80}"/>
    <hyperlink ref="E73" r:id="rId304" display="fdsup://factset/Doc Viewer Single?float_window=true&amp;positioning_strategy=center_on_screen&amp;_doc_docfn=U2FsdGVkX1/v7cJQB3MjejJ11qBRY68/Zo9SRPXVU0N5km3Q7IVonYmTAfVHIgBSoNbIqLQEna97Hf28YZBJz9XhuUmmbig3rnFngIf0XKI=&amp;_app_id=central_doc_viewer&amp;center_on_screen=true&amp;width=950&amp;height=800&amp;_dd2=%26f%3Dsld%26c%3Dtrue%26os%3D167848%26oe%3D167851" xr:uid="{D15F16D0-EBBA-4AA7-A90F-93FA37FEC801}"/>
    <hyperlink ref="F73" r:id="rId305" display="fdsup://factset/Doc Viewer Single?float_window=true&amp;positioning_strategy=center_on_screen&amp;_doc_docfn=U2FsdGVkX18HT/HdKSq9pwShURPemqtfZOU+9s4KhJmgE06CXExJIuDkNFUuSqd7ZKFT3jaEvPIbPRMIw+NZRNbzld6igQW9kDxuOTrTMM4=&amp;_app_id=central_doc_viewer&amp;center_on_screen=true&amp;width=950&amp;height=800&amp;_dd2=%26f%3Dsld%26c%3Dtrue%26os%3D179496%26oe%3D179499" xr:uid="{692BFE5C-FD2F-4232-8BD0-A272B9B4A3B2}"/>
    <hyperlink ref="B74" r:id="rId306" display="fdsup://factset/Doc Viewer Single?float_window=true&amp;positioning_strategy=center_on_screen&amp;_doc_docfn=U2FsdGVkX1+YYSUq6G4w3zKtv9Xcec/b7aR52DbdxHEAniZKP8Nhvojy4WRWfLYBCRK6foh7omvnaq31PH3QGBWum/k6f1eQR3emNmva4f4=&amp;_app_id=central_doc_viewer&amp;center_on_screen=true&amp;width=950&amp;height=800&amp;_dd2=%26f%3Dsld%26c%3Dtrue%26os%3D1188014%26oe%3D1188021" xr:uid="{7D035625-D3B1-47D3-BB8A-CC0EF4686748}"/>
    <hyperlink ref="C74" r:id="rId307" display="fdsup://factset/Doc Viewer Single?float_window=true&amp;positioning_strategy=center_on_screen&amp;_doc_docfn=U2FsdGVkX1+xkBgKaJIihQOF4QLDc0+eVBCKMeGt5VImzEgIXesZ7EJ4t4oV8btKf8v8dN+NSXThdlmq+7Y4ZVm3IeAPFy7qPjEI9ujOfLI=&amp;_app_id=central_doc_viewer&amp;center_on_screen=true&amp;width=950&amp;height=800&amp;_dd2=%26f%3Dsld%26c%3Dtrue%26os%3D1138171%26oe%3D1138178" xr:uid="{16CBE0CE-99D3-4916-ACB4-E49E28210082}"/>
    <hyperlink ref="D74" r:id="rId308" display="fdsup://factset/Doc Viewer Single?float_window=true&amp;positioning_strategy=center_on_screen&amp;_doc_docfn=U2FsdGVkX18JMJK6zErAX64oiDzjh78/iXEWbgYqkVFe1UE5ndYt46EMFQzefRyMbSyWSRI/43V+k1sOIyCVuFUqQAAZF3LJb6EFuPkvX9w=&amp;_app_id=central_doc_viewer&amp;center_on_screen=true&amp;width=950&amp;height=800&amp;_dd2=%26f%3Dsld%26c%3Dtrue%26os%3D158822%26oe%3D158825" xr:uid="{EA580949-A123-451F-B98A-B54B4D648BF7}"/>
    <hyperlink ref="B75" r:id="rId309" display="fdsup://factset/Doc Viewer Single?float_window=true&amp;positioning_strategy=center_on_screen&amp;_doc_docfn=U2FsdGVkX19t35JxFE24OY3yBgl69xpM18J4dWJsrpnBwH/AIZEqAsyxmbwjrpA8SLNusb53/9YcBPoXwsKMXfSnR2Nv7OeZysR/d0BY/Wg=&amp;_app_id=central_doc_viewer&amp;center_on_screen=true&amp;width=950&amp;height=800&amp;_dd2=%26f%3Dsld%26c%3Dtrue%26os%3D1190151%26oe%3D1190158" xr:uid="{36F591D1-6BE0-45B0-911B-D9694E18902F}"/>
    <hyperlink ref="C75" r:id="rId310" display="fdsup://factset/Doc Viewer Single?float_window=true&amp;positioning_strategy=center_on_screen&amp;_doc_docfn=U2FsdGVkX18U+kTjKys7Zw7bsv/wD9LenXMVYtIZgXoqtBsuhEGK6pP2Gn/zk51JXIW+44/scFD0UWCls1WxpAHFgTmaWhy3dQ2akoRStJY=&amp;_app_id=central_doc_viewer&amp;center_on_screen=true&amp;width=950&amp;height=800&amp;_dd2=%26f%3Dsld%26c%3Dtrue%26os%3D1140309%26oe%3D1140316" xr:uid="{D14730F5-947B-4FCC-9192-9A29AA0C56B7}"/>
    <hyperlink ref="D75" r:id="rId311" display="fdsup://factset/Doc Viewer Single?float_window=true&amp;positioning_strategy=center_on_screen&amp;_doc_docfn=U2FsdGVkX1/B1Q7F0ltjKcb9N+NlCnrLXoTPWMEEqCNn6392KenOeIduK7040fMp1zfsgnhmMk0utwy/aELsxneFbp9yQm3ImPu1T15HzMg=&amp;_app_id=central_doc_viewer&amp;center_on_screen=true&amp;width=950&amp;height=800&amp;_dd2=%26f%3Dsld%26c%3Dtrue%26os%3D159623%26oe%3D159626" xr:uid="{191366B3-2081-42B2-9021-F0D25E5819D5}"/>
    <hyperlink ref="B76" r:id="rId312" display="fdsup://factset/Doc Viewer Single?float_window=true&amp;positioning_strategy=center_on_screen&amp;_doc_docfn=U2FsdGVkX190yOLvH6KonbYs4re8k129q2aDvFEdAm0HI3BuQzlQFkWKH+81aDOTQ28TY4SBAcUjF0KcawqiF9FVr0ExWDM27F6Iy8YLmWA=&amp;_app_id=central_doc_viewer&amp;center_on_screen=true&amp;width=950&amp;height=800&amp;_dd2=%26f%3Dsld%26c%3Dtrue%26os%3D1194558%26oe%3D1194565" xr:uid="{2D4EC08E-DEAF-4B23-BA69-94A6FB2D60E7}"/>
    <hyperlink ref="C76" r:id="rId313" display="fdsup://factset/Doc Viewer Single?float_window=true&amp;positioning_strategy=center_on_screen&amp;_doc_docfn=U2FsdGVkX1/uQP0n77VRw8VksdvXR5RvEkgCeiOMlorvVoOwIe5kl+ELJzNE+G+jvB1QHfB2CXWee0xeG4JolbAVGXjlElQiCbpfW/gvCqw=&amp;_app_id=central_doc_viewer&amp;center_on_screen=true&amp;width=950&amp;height=800&amp;_dd2=%26f%3Dsld%26c%3Dtrue%26os%3D1144764%26oe%3D1144773" xr:uid="{B7DA6D17-5766-4A38-90E7-B8B07F92438C}"/>
    <hyperlink ref="D76" r:id="rId314" display="fdsup://factset/Doc Viewer Single?float_window=true&amp;positioning_strategy=center_on_screen&amp;_doc_docfn=U2FsdGVkX1/h4dQ0wNjuTZgy/ZCB6yi4H1aUU/uJVI/4arjTklZ5d6UFEDUGkGAxhpCZtgWw1R7ugtwjOvZhDfIvEmT52+qvGAeAhx7PsuE=&amp;_app_id=central_doc_viewer&amp;center_on_screen=true&amp;width=950&amp;height=800&amp;_dd2=%26f%3Dsld%26c%3Dtrue%26os%3D161312%26oe%3D161314" xr:uid="{19938F37-2CC1-4709-8306-1494197B468B}"/>
    <hyperlink ref="E76" r:id="rId315" display="fdsup://factset/Doc Viewer Single?float_window=true&amp;positioning_strategy=center_on_screen&amp;_doc_docfn=U2FsdGVkX1/KjdixzEgL5yo/599wCvTUhpzJuMumFJijlK3gRfjViNSWn+uxKfhM3ssR4aJqlNCS5ATcwaeCDHLWluctdPuaRbQETzpSiYw=&amp;_app_id=central_doc_viewer&amp;center_on_screen=true&amp;width=950&amp;height=800&amp;_dd2=%26f%3Dsld%26c%3Dtrue%26os%3D169537%26oe%3D169542" xr:uid="{723EA827-F4C8-4248-BCAA-C26F4E6CE8D7}"/>
    <hyperlink ref="F76" r:id="rId316" display="fdsup://factset/Doc Viewer Single?float_window=true&amp;positioning_strategy=center_on_screen&amp;_doc_docfn=U2FsdGVkX19bDTDb73NNHE/LkUz4bVsKYQF3hIMTqc7S/ObFFnsVCAxxMUpI4j6Xh9RADa/dpyYSEy9eDE916weag4TcxFSosqahub4qmUU=&amp;_app_id=central_doc_viewer&amp;center_on_screen=true&amp;width=950&amp;height=800&amp;_dd2=%26f%3Dsld%26c%3Dtrue%26os%3D181188%26oe%3D181193" xr:uid="{130FA624-1CF2-429B-9E1F-1BFE5A9FE8A6}"/>
    <hyperlink ref="G76" r:id="rId317" display="fdsup://factset/Doc Viewer Single?float_window=true&amp;positioning_strategy=center_on_screen&amp;_doc_docfn=U2FsdGVkX1+mRACuJwAoMftaEBgJHTSeNnBkHipEqRjAiqZGZvq/4QkSuXoFOjSwwTF70fXVcSzquT9Bu34a7iq5TJQEIAZYcs0LmC+YU04=&amp;_app_id=central_doc_viewer&amp;center_on_screen=true&amp;width=950&amp;height=800&amp;_dd2=%26f%3Dsld%26c%3Dtrue%26os%3D1155828%26oe%3D1155834" xr:uid="{BC1996BD-6A58-4FD2-8AFA-45465BCC3B6C}"/>
    <hyperlink ref="H76" r:id="rId318" display="fdsup://factset/Doc Viewer Single?float_window=true&amp;positioning_strategy=center_on_screen&amp;_doc_docfn=U2FsdGVkX1+Nlk/Rh+zE7JxwWC6wPybTxOmEf0UU/C8l2nstI2RS+NOETLOeds++Z9QxEg3utsQZ5bOPLwSU9+6zRw5vSjXITJfWDIXBzU4=&amp;_app_id=central_doc_viewer&amp;center_on_screen=true&amp;width=950&amp;height=800&amp;_dd2=%26f%3Dsld%26c%3Dtrue%26os%3D252485%26oe%3D252491" xr:uid="{FE48448B-4769-41A7-88AB-ED6152994F3C}"/>
    <hyperlink ref="I76" r:id="rId319" display="fdsup://factset/Doc Viewer Single?float_window=true&amp;positioning_strategy=center_on_screen&amp;_doc_docfn=U2FsdGVkX19S2KWaYTYEhMLn7/Gl89D0ofyzjn0KIVp7Fv9dB5oXl4OdQbT5T0Ubr9JrbqjT52CkxTdD9X7jEQK/x1Kw3A0Yiw5YMDVn200=&amp;_app_id=central_doc_viewer&amp;center_on_screen=true&amp;width=950&amp;height=800&amp;_dd2=%26f%3Dsld%26c%3Dtrue%26os%3D365546%26oe%3D365554" xr:uid="{49179B22-3A81-407A-A652-FABE0D1B47A9}"/>
    <hyperlink ref="J76" r:id="rId320" display="fdsup://factset/Doc Viewer Single?float_window=true&amp;positioning_strategy=center_on_screen&amp;_doc_docfn=U2FsdGVkX19jTTMJSkXCVAtJQVzVotEYuYzdhVoEA0QSyNzqtVe6f4D7oUR3dP6hMmWmzILyCt9u4an0gZ3Wi3rosbp0Ro/w4Sio6jClx1M=&amp;_app_id=central_doc_viewer&amp;center_on_screen=true&amp;width=950&amp;height=800&amp;_dd2=%26f%3Dsld%26c%3Dtrue%26os%3D239393%26oe%3D239398" xr:uid="{11579C67-40A4-43C4-BE39-389F39FA41A9}"/>
    <hyperlink ref="K76" r:id="rId321" display="fdsup://factset/Doc Viewer Single?float_window=true&amp;positioning_strategy=center_on_screen&amp;_doc_docfn=U2FsdGVkX1/ZrT6rEE4BaTFqVvj/GVbeG9GOp3oD4OX+a0BTzTbCoNvrcrL6FRv5xi6z+OkP+Mfs714ZjjLBC8OkSagZaUyp3Vc1DJKzQ00=&amp;_app_id=central_doc_viewer&amp;center_on_screen=true&amp;width=950&amp;height=800&amp;_dd2=%26f%3Dsld%26c%3Dtrue%26os%3D241313%26oe%3D241318" xr:uid="{382A4DD5-8985-482B-BDC3-74A98AB27801}"/>
    <hyperlink ref="B77" r:id="rId322" display="fdsup://factset/Doc Viewer Single?float_window=true&amp;positioning_strategy=center_on_screen&amp;_doc_docfn=U2FsdGVkX194ozckuuqTS2kgV0meMkntCLGtnBnt24jmpbla2nv4tEIrBu9dE0XmUIloC7xkrMOFM+CEtjOIUcM05hu3oY76fy6HDkhJ0R4=&amp;_app_id=central_doc_viewer&amp;center_on_screen=true&amp;width=950&amp;height=800&amp;_dd2=%26f%3Dsld%26c%3Dtrue%26os%3D1196468%26oe%3D1196475" xr:uid="{69EE0F57-2593-45DD-A6D7-59BA5850C8F4}"/>
    <hyperlink ref="C77" r:id="rId323" display="fdsup://factset/Doc Viewer Single?float_window=true&amp;positioning_strategy=center_on_screen&amp;_doc_docfn=U2FsdGVkX1/lSLk2SOHm3zo6pI5Gi3gdPUAhAGxbdU6w5YtfsFqB/1yQzxLyIjZfw9+l9N0vaOXFtJPpWq8Ql3VcKDTxhleqKo8u2QyEP9A=&amp;_app_id=central_doc_viewer&amp;center_on_screen=true&amp;width=950&amp;height=800&amp;_dd2=%26f%3Dsld%26c%3Dtrue%26os%3D1146725%26oe%3D1146734" xr:uid="{A5D11DFE-A33E-42A0-A604-3BB0B1CF15C2}"/>
    <hyperlink ref="D77" r:id="rId324" display="fdsup://factset/Doc Viewer Single?float_window=true&amp;positioning_strategy=center_on_screen&amp;_doc_docfn=U2FsdGVkX1//IiZB84FA4Q64ztyZhewnDW/JX4iNjtrhOlaD+Lo80ZnuxgJgNLVraTOCDk2N/fBPkGEGM6Tcqz0OYEAPkm3husfJNW+sXmM=&amp;_app_id=central_doc_viewer&amp;center_on_screen=true&amp;width=950&amp;height=800&amp;_dd2=%26f%3Dsld%26c%3Dtrue%26os%3D162123%26oe%3D162126" xr:uid="{622FFB02-1254-4112-9F15-2567B77787F5}"/>
    <hyperlink ref="E77" r:id="rId325" display="fdsup://factset/Doc Viewer Single?float_window=true&amp;positioning_strategy=center_on_screen&amp;_doc_docfn=U2FsdGVkX19dqaOu3JJKyBOPbLDMlyChb9UOhra9LbAuK0HeuT1VipW/eS8E2BbZLRoKIKiTdbaqw5lUHy6xQ3T4swS5lwELwIWfDsdetVc=&amp;_app_id=central_doc_viewer&amp;center_on_screen=true&amp;width=950&amp;height=800&amp;_dd2=%26f%3Dsld%26c%3Dtrue%26os%3D170349%26oe%3D170352" xr:uid="{F7784DC2-2048-4FD4-BA3B-EDF6015DCDFB}"/>
    <hyperlink ref="F77" r:id="rId326" display="fdsup://factset/Doc Viewer Single?float_window=true&amp;positioning_strategy=center_on_screen&amp;_doc_docfn=U2FsdGVkX19VVb0XSthkPyNU8gvJBnwdX2tN3S/sKqYIvncBSo9pEkvnpkC7V28tfVBFOyM3JS19aWJM0+bw02A92JNLC4yadbOTDtETQ2s=&amp;_app_id=central_doc_viewer&amp;center_on_screen=true&amp;width=950&amp;height=800&amp;_dd2=%26f%3Dsld%26c%3Dtrue%26os%3D182001%26oe%3D182006" xr:uid="{58B315B5-2D22-4A96-A658-295C1AE834EA}"/>
    <hyperlink ref="G77" r:id="rId327" display="fdsup://factset/Doc Viewer Single?float_window=true&amp;positioning_strategy=center_on_screen&amp;_doc_docfn=U2FsdGVkX1/6IFPfeRauTs+Y0qAngPMXPYtD1Dr1dTZXhRc+GynBvTmwtS/+50bF/rNApvN1ER29vESuEFLayPGF86fe9oD3rjo+A50kb7A=&amp;_app_id=central_doc_viewer&amp;center_on_screen=true&amp;width=950&amp;height=800&amp;_dd2=%26f%3Dsld%26c%3Dtrue%26os%3D1158034%26oe%3D1158039" xr:uid="{36DD6B2A-7437-4EC9-ACAB-C2D6D3D2DA25}"/>
    <hyperlink ref="H77" r:id="rId328" display="fdsup://factset/Doc Viewer Single?float_window=true&amp;positioning_strategy=center_on_screen&amp;_doc_docfn=U2FsdGVkX1+DbHm0pfJ9+OIVJZBCVXyZJ7QV16XbEFQCoevoSPCS+xz/9xRP2YvtMlTNJzD4fRhHPgC3fx0UapKz6X6adSjbTmprkfU91A8=&amp;_app_id=central_doc_viewer&amp;center_on_screen=true&amp;width=950&amp;height=800&amp;_dd2=%26f%3Dsld%26c%3Dtrue%26os%3D1278915%26oe%3D1278918" xr:uid="{53E8D3B3-A425-4022-92FC-79E82078C0E2}"/>
    <hyperlink ref="I77" r:id="rId329" display="fdsup://factset/Doc Viewer Single?float_window=true&amp;positioning_strategy=center_on_screen&amp;_doc_docfn=U2FsdGVkX18oPfCcP5KEBOKzvHqbPzd+FmFAfG4pRpe0/aOZyzvzRltmtZUnxc3nPXHr+B3DqZ+4qYc0KDuyH6w0Ztc4NFdN+FlQ4ToJqbU=&amp;_app_id=central_doc_viewer&amp;center_on_screen=true&amp;width=950&amp;height=800&amp;_dd2=%26f%3Dsld%26c%3Dtrue%26os%3D1150565%26oe%3D1150571" xr:uid="{6A745C2A-1E86-4726-A454-7F34A67FA504}"/>
    <hyperlink ref="J77" r:id="rId330" display="fdsup://factset/Doc Viewer Single?float_window=true&amp;positioning_strategy=center_on_screen&amp;_doc_docfn=U2FsdGVkX18L5aIzL6pWGnE3xD+u0wmtMtrVsj3YXvWa2yGDxvYIosIpIMGgl6DjuE/vawTOPeZukxyE6/FNgZzfwuSthj+lvPAHhxd0jgQ=&amp;_app_id=central_doc_viewer&amp;center_on_screen=true&amp;width=950&amp;height=800&amp;_dd2=%26f%3Dsld%26c%3Dtrue%26os%3D1160476%26oe%3D1160479" xr:uid="{DBD81ADF-E555-485A-A2D8-5759C0553320}"/>
    <hyperlink ref="K77" r:id="rId331" display="fdsup://factset/Doc Viewer Single?float_window=true&amp;positioning_strategy=center_on_screen&amp;_doc_docfn=U2FsdGVkX18HXiK8RxhITHwCM5wz01rYsX+owjBSd+HPKtGgrxpJyWxRJthbs0SMabSmOIzpt15+vC0h2Mcj+q3mm4/y/wh6gCYjtgpnHc0=&amp;_app_id=central_doc_viewer&amp;center_on_screen=true&amp;width=950&amp;height=800&amp;_dd2=%26f%3Dsld%26c%3Dtrue%26os%3D1224886%26oe%3D1224891" xr:uid="{81CE0361-8E31-4F35-BC1A-22967B650ED9}"/>
    <hyperlink ref="B78" r:id="rId332" display="fdsup://factset/Doc Viewer Single?float_window=true&amp;positioning_strategy=center_on_screen&amp;_doc_docfn=U2FsdGVkX19wCuch8PUWajPRfyNQ/cHTteMi8x8F5Hrz7rq730DXaDuU2OEM73ydFD5Jv0XcXEchnQEmFgSrw3z19xp6BTvq/xKVIF+gC1U=&amp;_app_id=central_doc_viewer&amp;center_on_screen=true&amp;width=950&amp;height=800&amp;_dd2=%26f%3Dsld%26c%3Dtrue%26os%3D1198765%26oe%3D1198774" xr:uid="{1DD778F6-4BAB-4DE4-B7B0-03C6789DA51D}"/>
    <hyperlink ref="C78" r:id="rId333" display="fdsup://factset/Doc Viewer Single?float_window=true&amp;positioning_strategy=center_on_screen&amp;_doc_docfn=U2FsdGVkX1/5yH3/u4igSQLl3x+lsFBMhXl8A8iDbijm6OWRJZ78BI6sQwhz/gk++bpwBfgzC5QIbLC9HhahhNJfHdwZdejqwIHtpzyqvGc=&amp;_app_id=central_doc_viewer&amp;center_on_screen=true&amp;width=950&amp;height=800&amp;_dd2=%26f%3Dsld%26c%3Dtrue%26os%3D1149024%26oe%3D1149031" xr:uid="{5ED345BB-7688-4433-A04A-A2D3B063186B}"/>
    <hyperlink ref="D78" r:id="rId334" display="fdsup://factset/Doc Viewer Single?float_window=true&amp;positioning_strategy=center_on_screen&amp;_doc_docfn=U2FsdGVkX1/V1veNVQq9nAzpSdGaIn4XR4e4bVOy9vvZ95OlpkC9kcPaZ556dd0F+/yajRrDFpPirdvK7Ui63uDl+L6wIe6PEA57xWEZD0c=&amp;_app_id=central_doc_viewer&amp;center_on_screen=true&amp;width=950&amp;height=800&amp;_dd2=%26f%3Dsld%26c%3Dtrue%26os%3D162852%26oe%3D162855" xr:uid="{CBE6F342-B7C9-4CF0-98FF-BF7C6FF7813C}"/>
    <hyperlink ref="E78" r:id="rId335" display="fdsup://factset/Doc Viewer Single?float_window=true&amp;positioning_strategy=center_on_screen&amp;_doc_docfn=U2FsdGVkX19nyWELgnGzte3iSs6Lqt0zdBJOXxp05ZOi8S7f+QZHYHNHKJ30RmD7VRNUF58I1i2Tis40qXibBklDQCdDYxjEio8GR/eIYSY=&amp;_app_id=central_doc_viewer&amp;center_on_screen=true&amp;width=950&amp;height=800&amp;_dd2=%26f%3Dsld%26c%3Dtrue%26os%3D171079%26oe%3D171084" xr:uid="{ACE7C8DB-BD4D-45F9-B737-8F575767F760}"/>
    <hyperlink ref="F78" r:id="rId336" display="fdsup://factset/Doc Viewer Single?float_window=true&amp;positioning_strategy=center_on_screen&amp;_doc_docfn=U2FsdGVkX184reQdHqLRgNB2Zm9YC282V/SzkM71UcKhttcP2WAy3msaTt5X4q+Lwwaz2xXfIsZdMSbM+JRo2zT/F+g4+sLlfEKjgF1p59A=&amp;_app_id=central_doc_viewer&amp;center_on_screen=true&amp;width=950&amp;height=800&amp;_dd2=%26f%3Dsld%26c%3Dtrue%26os%3D182730%26oe%3D182735" xr:uid="{26A8D6A3-5D12-4B8E-9647-91C102CB3327}"/>
    <hyperlink ref="G78" r:id="rId337" display="fdsup://factset/Doc Viewer Single?float_window=true&amp;positioning_strategy=center_on_screen&amp;_doc_docfn=U2FsdGVkX189m1gtoJoCvFOX9Q5sIREM/r+3yahovBtu9XALQF486l+Vcv7yKb9+1PHV7I0WoMSPVT3SvKIxAQ/lc05jkfb/peEW9v2Nl0c=&amp;_app_id=central_doc_viewer&amp;center_on_screen=true&amp;width=950&amp;height=800&amp;_dd2=%26f%3Dsld%26c%3Dtrue%26os%3D1160348%26oe%3D1160351" xr:uid="{98154C90-352E-477A-8462-A4E9F8B99BCF}"/>
    <hyperlink ref="H78" r:id="rId338" display="fdsup://factset/Doc Viewer Single?float_window=true&amp;positioning_strategy=center_on_screen&amp;_doc_docfn=U2FsdGVkX18t+3qxTjWHG+aFzU1VVOpJdRmjbQzn/5k5hjDVy0tnRif3yC2ApkWLdLK/09Jp2PyrUx1ycIZcGfcQGXe/ohUimVSwTIXcE/Y=&amp;_app_id=central_doc_viewer&amp;center_on_screen=true&amp;width=950&amp;height=800&amp;_dd2=%26f%3Dsld%26c%3Dtrue%26os%3D253419%26oe%3D253425" xr:uid="{A556C52A-8E08-4DEB-BD0F-EB2934EF2846}"/>
    <hyperlink ref="I78" r:id="rId339" display="fdsup://factset/Doc Viewer Single?float_window=true&amp;positioning_strategy=center_on_screen&amp;_doc_docfn=U2FsdGVkX19OH+eQCU0TFly/gvEBUqA0Nu0lb+jSWHdIZpP9hRFJITwQEjlnGU+F34DvUd5jQYOBReBZhBOUKFi44Ce4x+qwvLQZP15RivA=&amp;_app_id=central_doc_viewer&amp;center_on_screen=true&amp;width=950&amp;height=800&amp;_dd2=%26f%3Dsld%26c%3Dtrue%26os%3D366482%26oe%3D366485" xr:uid="{2A0C8402-0FF0-4464-806A-4704221AD5E4}"/>
    <hyperlink ref="J78" r:id="rId340" display="fdsup://factset/Doc Viewer Single?float_window=true&amp;positioning_strategy=center_on_screen&amp;_doc_docfn=U2FsdGVkX18UfnWgnyb1BokAYSljUABkY0IkD8tuGpZBFuGj/EQJZRB5t4e3jUE8BLEZpDKCjF1+OYJ2uLTd33hGbL/4++8F59EFPaBPrY0=&amp;_app_id=central_doc_viewer&amp;center_on_screen=true&amp;width=950&amp;height=800&amp;_dd2=%26f%3Dsld%26c%3Dtrue%26os%3D240329%26oe%3D240334" xr:uid="{55EE8771-E967-4DBC-BCE5-05BB7F99C603}"/>
    <hyperlink ref="K78" r:id="rId341" display="fdsup://factset/Doc Viewer Single?float_window=true&amp;positioning_strategy=center_on_screen&amp;_doc_docfn=U2FsdGVkX19qMAtXe8d9iSwqsLa2+VAPl138ANQM/Nv81tn6KVL91h4bgTIe5ES7lMw3hDxVDERrwSR9yIEc44sNw3CbxWGPEd8uZaNp9G4=&amp;_app_id=central_doc_viewer&amp;center_on_screen=true&amp;width=950&amp;height=800&amp;_dd2=%26f%3Dsld%26c%3Dtrue%26os%3D242247%26oe%3D242252" xr:uid="{1F7AB36A-B9A2-49F6-B55F-BC2F13F6C24C}"/>
    <hyperlink ref="B84" r:id="rId342" display="fdsup://factset/Doc Viewer Single?float_window=true&amp;positioning_strategy=center_on_screen&amp;_doc_docfn=U2FsdGVkX18lg5DCBMrhbAiXyS19yqgnMAZr99VJhvoByT1bnqeOHSRFJiCBoCBk8kQRb+4lf6EBtHOiuGJ4Udm75R2CLmqMkBNBQiCOatk=&amp;_app_id=central_doc_viewer&amp;center_on_screen=true&amp;width=950&amp;height=800&amp;_dd2=%26f%3Dsld%26c%3Dtrue%26os%3D1206760%26oe%3D1206766" xr:uid="{68E0424E-58F0-49B7-ADC0-000E135EABB4}"/>
    <hyperlink ref="C84" r:id="rId343" display="fdsup://factset/Doc Viewer Single?float_window=true&amp;positioning_strategy=center_on_screen&amp;_doc_docfn=U2FsdGVkX1+sDHjlFE3bX06+GeN9QDf0IZ88fM9ASAHZcyYSMmxDwYThr7kVvZ/AeHD+4ya5JOErTZVjh9HNIUKmOIsnGqNENfAoGCh8lY4=&amp;_app_id=central_doc_viewer&amp;center_on_screen=true&amp;width=950&amp;height=800&amp;_dd2=%26f%3Dsld%26c%3Dtrue%26os%3D1157019%26oe%3D1157025" xr:uid="{25EF11DC-5BDC-4417-B419-920546D51431}"/>
    <hyperlink ref="D84" r:id="rId344" display="fdsup://factset/Doc Viewer Single?float_window=true&amp;positioning_strategy=center_on_screen&amp;_doc_docfn=U2FsdGVkX193kTbhdkfwZtRM++Rd22B17e+KAL26REyXqdlzmOs2WDp1NyqK9Vg3WbLGgF6piyrXg1hc5YOvnNFbMuyJO1cByGZFKoYoE1o=&amp;_app_id=central_doc_viewer&amp;center_on_screen=true&amp;width=950&amp;height=800&amp;_dd2=%26f%3Dsld%26c%3Dtrue%26os%3D163976%26oe%3D163978" xr:uid="{9AE4C386-BB8D-497D-8199-7115A409211A}"/>
    <hyperlink ref="E84" r:id="rId345" display="fdsup://factset/Doc Viewer Single?float_window=true&amp;positioning_strategy=center_on_screen&amp;_doc_docfn=U2FsdGVkX19GWNPu5jPEVKMenmCWxWOoqGHvrkj2ndhL6k7ZDHcuxzYXN0rp7CoFJ1fuigY6NaMP0xu2xGNGdekGquMWni/sc2YAQa0zUb4=&amp;_app_id=central_doc_viewer&amp;center_on_screen=true&amp;width=950&amp;height=800&amp;_dd2=%26f%3Dsld%26c%3Dtrue%26os%3D172201%26oe%3D172203" xr:uid="{40369B86-22EB-466B-8BDF-220864720B44}"/>
    <hyperlink ref="F84" r:id="rId346" display="fdsup://factset/Doc Viewer Single?float_window=true&amp;positioning_strategy=center_on_screen&amp;_doc_docfn=U2FsdGVkX18T7jjFgMauqBmSZ2JMPNia1ia7s62PeqBzsisdzXBBGIO+x00ok5TncqA7cIDnSzpq5fbMxO2t+YU4FVWeyiVZTYf7ew64VqU=&amp;_app_id=central_doc_viewer&amp;center_on_screen=true&amp;width=950&amp;height=800&amp;_dd2=%26f%3Dsld%26c%3Dtrue%26os%3D183856%26oe%3D183858" xr:uid="{5C6046B3-579B-4C71-AD7C-5ECD4ABDBC4B}"/>
    <hyperlink ref="G84" r:id="rId347" display="fdsup://factset/Doc Viewer Single?float_window=true&amp;positioning_strategy=center_on_screen&amp;_doc_docfn=U2FsdGVkX1805fK2AEp+A/KQm87FrfwyhgB17IzPxugY0598okIvHXa8fIDYx+E/WZZkfpMoTZXoTIhm9apH6+TwsfLd+qdg5dfbYb3Pwao=&amp;_app_id=central_doc_viewer&amp;center_on_screen=true&amp;width=950&amp;height=800&amp;_dd2=%26f%3Dsld%26c%3Dtrue%26os%3D1168936%26oe%3D1168938" xr:uid="{1CDDD1D2-A7DB-449E-A5B3-CFB6EAEF4933}"/>
    <hyperlink ref="H84" r:id="rId348" display="fdsup://factset/Doc Viewer Single?float_window=true&amp;positioning_strategy=center_on_screen&amp;_doc_docfn=U2FsdGVkX18zOTmuUtO/G60+G2AITJ/giPSKFJe9Ex+e31WEC2VDdknL3ENfBTccE8li4MOJSfBvJgzr/gqBrnFRtuwfW4aMN7JDEon0vCg=&amp;_app_id=central_doc_viewer&amp;center_on_screen=true&amp;width=950&amp;height=800&amp;_dd2=%26f%3Dsld%26c%3Dtrue%26os%3D254532%26oe%3D254535" xr:uid="{32B5C917-3F0B-4041-B16D-181CB7E64928}"/>
    <hyperlink ref="I84" r:id="rId349" display="fdsup://factset/Doc Viewer Single?float_window=true&amp;positioning_strategy=center_on_screen&amp;_doc_docfn=U2FsdGVkX18/4/m0BJBMwBuHgPo5cRAhx1dx6ZcC1gz0XnuBkYYDro3iYJGZNX8YyDmbXoecz4GNVOJgPHDyEMh4mmCo1URKcR9cgY6LryE=&amp;_app_id=central_doc_viewer&amp;center_on_screen=true&amp;width=950&amp;height=800&amp;_dd2=%26f%3Dsld%26c%3Dtrue%26os%3D367594%26oe%3D367597" xr:uid="{72D1076F-9A78-4F69-871C-57DAF397D69C}"/>
    <hyperlink ref="J84" r:id="rId350" display="fdsup://factset/Doc Viewer Single?float_window=true&amp;positioning_strategy=center_on_screen&amp;_doc_docfn=U2FsdGVkX19Dv4+DVmSaSArBV8IO/Rek5Gujbh5zcHhgtEfZXpDj3mv7eK5rAcXBB9WXga5vqn/dNKTdKleysLINcBg+J4OZ8Cx8naycuzE=&amp;_app_id=central_doc_viewer&amp;center_on_screen=true&amp;width=950&amp;height=800&amp;_dd2=%26f%3Dsld%26c%3Dtrue%26os%3D241443%26oe%3D241446" xr:uid="{1C159DA8-14BC-42B8-BB51-354297874E0C}"/>
    <hyperlink ref="K84" r:id="rId351" display="fdsup://factset/Doc Viewer Single?float_window=true&amp;positioning_strategy=center_on_screen&amp;_doc_docfn=U2FsdGVkX18gcgppUTM5KLc/D1XKrCl8AXf1bAEi9w2FiKupakskIbwJ0TGU+q5Uk2Y6tI0NfI53jqGjB2Q6LBa11Pf3GinO2J2R+pMehG0=&amp;_app_id=central_doc_viewer&amp;center_on_screen=true&amp;width=950&amp;height=800&amp;_dd2=%26f%3Dsld%26c%3Dtrue%26os%3D243360%26oe%3D243365" xr:uid="{D96046DF-02FB-4978-8156-2F720F01B37F}"/>
    <hyperlink ref="B85" r:id="rId352" display="fdsup://factset/Doc Viewer Single?float_window=true&amp;positioning_strategy=center_on_screen&amp;_doc_docfn=U2FsdGVkX19V2ScFir25SmDm/5wtTQndsJMZI+Y48EjYrsDybsN6altgVN4TyvYcThcWNNOqo3CySo6fDwwPrXUcBM95GrSIQ2wjPqVI2Vg=&amp;_app_id=central_doc_viewer&amp;center_on_screen=true&amp;width=950&amp;height=800&amp;_dd2=%26f%3Dsld%26c%3Dtrue%26os%3D1209525%26oe%3D1209530" xr:uid="{53DE1C6E-6ED4-44B9-8EED-49F3996DC357}"/>
    <hyperlink ref="C85" r:id="rId353" display="fdsup://factset/Doc Viewer Single?float_window=true&amp;positioning_strategy=center_on_screen&amp;_doc_docfn=U2FsdGVkX19Y39ZIfxnYQmfeXZMJbDKsQmUmbLPtD9UyCOvo1SymPQejinvI4M/bjkK6DpnxK16TT66f9euhdu5s92REW1mIvEXK5SjtL1k=&amp;_app_id=central_doc_viewer&amp;center_on_screen=true&amp;width=950&amp;height=800&amp;_dd2=%26f%3Dsld%26c%3Dtrue%26os%3D1159784%26oe%3D1159790" xr:uid="{8947A945-A2EA-4D93-85DE-969FCC78EAD0}"/>
    <hyperlink ref="D85" r:id="rId354" display="fdsup://factset/Doc Viewer Single?float_window=true&amp;positioning_strategy=center_on_screen&amp;_doc_docfn=U2FsdGVkX1/rEDa4gM2zU4qoSYtYS1vQzv3RtZJybpyr6m5ec+SeLoIXCQQI4RXgw/77UYSZmJvKDiIEm8YQTFlR9WBBzxtSvbtTlEV8nsg=&amp;_app_id=central_doc_viewer&amp;center_on_screen=true&amp;width=950&amp;height=800&amp;_dd2=%26f%3Dsld%26c%3Dtrue%26os%3D164712%26oe%3D164714" xr:uid="{8E0B2A59-4E12-4058-B96E-654C2E41994A}"/>
    <hyperlink ref="E85" r:id="rId355" display="fdsup://factset/Doc Viewer Single?float_window=true&amp;positioning_strategy=center_on_screen&amp;_doc_docfn=U2FsdGVkX1+hJA+3sb5x0tOs9eAGBwrN+zt/3hRIXRW12hJdSMPyNK6OcCNbhsWFp6GBna/A3tzcboE+vCLrW/ubuHPjffgqKMhafkxJb00=&amp;_app_id=central_doc_viewer&amp;center_on_screen=true&amp;width=950&amp;height=800&amp;_dd2=%26f%3Dsld%26c%3Dtrue%26os%3D172936%26oe%3D172938" xr:uid="{A68FF85F-E176-4F23-AA16-74F3FC3EAF72}"/>
    <hyperlink ref="F85" r:id="rId356" display="fdsup://factset/Doc Viewer Single?float_window=true&amp;positioning_strategy=center_on_screen&amp;_doc_docfn=U2FsdGVkX1+ioezpn6kc88aQLHXU8IWcwyX+2DbtxhvCtdnZx5/esd9nrn6ER179AGfL81VyrF3ogHrawrUphDnCqbwgBr/bK7vuZ5j2Nsg=&amp;_app_id=central_doc_viewer&amp;center_on_screen=true&amp;width=950&amp;height=800&amp;_dd2=%26f%3Dsld%26c%3Dtrue%26os%3D184591%26oe%3D184593" xr:uid="{C10FC10B-2E7E-4022-A0EC-086F00B2EE47}"/>
    <hyperlink ref="G85" r:id="rId357" display="fdsup://factset/Doc Viewer Single?float_window=true&amp;positioning_strategy=center_on_screen&amp;_doc_docfn=U2FsdGVkX1+dvCSsbW3u60aS+uDqy/pkJRlAjQhtbiTQiY0WstpdW3S2VByh3CPCHsSOxoFfaOLqkvJ70VUuYYFdM4CAPjJd5h3K9YtJ2GI=&amp;_app_id=central_doc_viewer&amp;center_on_screen=true&amp;width=950&amp;height=800&amp;_dd2=%26f%3Dsld%26c%3Dtrue%26os%3D1171786%26oe%3D1171788" xr:uid="{85527C37-6D1E-4CC8-9BCA-CF39B10DF809}"/>
    <hyperlink ref="H85" r:id="rId358" display="fdsup://factset/Doc Viewer Single?float_window=true&amp;positioning_strategy=center_on_screen&amp;_doc_docfn=U2FsdGVkX1/YNHu1TG0jz94Xkjue1PWTfami8d56Z8C/oM8v/d68RrYmySa4Et7DqNyGCMyvOkkxukS1/kf0GK1j0dsOXcUYfqVAoAXtm1Q=&amp;_app_id=central_doc_viewer&amp;center_on_screen=true&amp;width=950&amp;height=800&amp;_dd2=%26f%3Dsld%26c%3Dtrue%26os%3D255213%26oe%3D255215" xr:uid="{ECB3C320-6454-4D10-8C15-3292067073D9}"/>
    <hyperlink ref="I85" r:id="rId359" display="fdsup://factset/Doc Viewer Single?float_window=true&amp;positioning_strategy=center_on_screen&amp;_doc_docfn=U2FsdGVkX1+AasWxoJc9Hvl852ZHV66Siuk/viyhNPqGD0tmY80bDZeYDlK4kkRn0faVo4cW06w4oEHH45WRbYlrPpKb/R89iSkU7dJ97xc=&amp;_app_id=central_doc_viewer&amp;center_on_screen=true&amp;width=950&amp;height=800&amp;_dd2=%26f%3Dsld%26c%3Dtrue%26os%3D368280%26oe%3D368285" xr:uid="{8E039C61-6811-4B9C-AA4E-DEB7A40101A7}"/>
    <hyperlink ref="J85" r:id="rId360" display="fdsup://factset/Doc Viewer Single?float_window=true&amp;positioning_strategy=center_on_screen&amp;_doc_docfn=U2FsdGVkX18jSxjwTxeQAXTlOIRKlQspZjd5KVvqPRjF2LA9kQuACHVfXeS+WAQGk7Qy+DdZAnXKbxdmaWpf4Y6v6lb4zz/+5p/HPgY5st0=&amp;_app_id=central_doc_viewer&amp;center_on_screen=true&amp;width=950&amp;height=800&amp;_dd2=%26f%3Dsld%26c%3Dtrue%26os%3D242131%26oe%3D242136" xr:uid="{99152F57-A31D-40DE-8B31-2016D8DDA006}"/>
    <hyperlink ref="K85" r:id="rId361" display="fdsup://factset/Doc Viewer Single?float_window=true&amp;positioning_strategy=center_on_screen&amp;_doc_docfn=U2FsdGVkX1/7CseP9HXVSvCw81aG9agxqxJWuvCjIMT+BW4Mc54k7ZuBV6dtCCTBqZd/mU+aWqb3V2/2c6QeNaFQYi5Ds/ngUnHHtNvnxdM=&amp;_app_id=central_doc_viewer&amp;center_on_screen=true&amp;width=950&amp;height=800&amp;_dd2=%26f%3Dsld%26c%3Dtrue%26os%3D244050%26oe%3D244055" xr:uid="{F3403E34-0309-491C-96E7-6496145F909D}"/>
    <hyperlink ref="B87" r:id="rId362" display="fdsup://factset/Doc Viewer Single?float_window=true&amp;positioning_strategy=center_on_screen&amp;_doc_docfn=U2FsdGVkX1+DwUX89SC8Us/mqhXXYRl5cujLVSB8Lo9k91HYwXAnI3QYEkkcaanDjLblcjOSMihnfeN1YJPfPgWSyPA1Rgy393IT8iP1afU=&amp;_app_id=central_doc_viewer&amp;center_on_screen=true&amp;width=950&amp;height=800&amp;_dd2=%26f%3Dsld%26c%3Dtrue%26os%3D1215469%26oe%3D1215475" xr:uid="{177C33C1-153B-4058-B745-08143CF00F5D}"/>
    <hyperlink ref="C87" r:id="rId363" display="fdsup://factset/Doc Viewer Single?float_window=true&amp;positioning_strategy=center_on_screen&amp;_doc_docfn=U2FsdGVkX1+y4hTe/+xH7SadEZYMclXsdV3tYlCRMjb0KOSqw6WcSBgMvFo04iJL4AQjdNDUGb5cOd/Zo0xxCOI+rIN0R0uYWluz3txWMbw=&amp;_app_id=central_doc_viewer&amp;center_on_screen=true&amp;width=950&amp;height=800&amp;_dd2=%26f%3Dsld%26c%3Dtrue%26os%3D1165729%26oe%3D1165734" xr:uid="{C81A5A3A-956C-4BD7-B582-BB86ADD2FD46}"/>
    <hyperlink ref="B88" r:id="rId364" display="fdsup://factset/Doc Viewer Single?float_window=true&amp;positioning_strategy=center_on_screen&amp;_doc_docfn=U2FsdGVkX1+wS2Wtq/d3y40JqvoL2waIzXztvHUPTKXkIZJyQGefaNa8lPeT1Uf/YWOMHSOFyYYo3IysbcJ16VNzFbAZE3Ik1MEphM1w9u0=&amp;_app_id=central_doc_viewer&amp;center_on_screen=true&amp;width=950&amp;height=800&amp;_dd2=%26f%3Dsld%26c%3Dtrue%26os%3D1218272%26oe%3D1218277" xr:uid="{35BBE2E1-2169-4465-8D89-9DCF135C4DAE}"/>
    <hyperlink ref="C88" r:id="rId365" display="fdsup://factset/Doc Viewer Single?float_window=true&amp;positioning_strategy=center_on_screen&amp;_doc_docfn=U2FsdGVkX1/KH1NIPFVTv97MnyPXvGbDpZbNZ2fClNiccTmezn3vMrZ7i5Qc5PiFX1YH9ctJmPpzgvcLkXO5FAbgrzak2aHwhOkXlpfLsSA=&amp;_app_id=central_doc_viewer&amp;center_on_screen=true&amp;width=950&amp;height=800&amp;_dd2=%26f%3Dsld%26c%3Dtrue%26os%3D1168534%26oe%3D1168539" xr:uid="{227B2E14-BD3A-44D4-9067-5CF968E2FB1F}"/>
    <hyperlink ref="D88" r:id="rId366" display="fdsup://factset/Doc Viewer Single?float_window=true&amp;positioning_strategy=center_on_screen&amp;_doc_docfn=U2FsdGVkX1+olJmKScNrBL9tEZIxL48IQr+uyRZtsf43OEquMKZZDrHmYk6CRGaumFF/P8oiGuwj8oykvEGU2b+O3b1tvkxmPfqRbkRFrwI=&amp;_app_id=central_doc_viewer&amp;center_on_screen=true&amp;width=950&amp;height=800&amp;_dd2=%26f%3Dsld%26c%3Dtrue%26os%3D165857%26oe%3D165859" xr:uid="{640326BC-A83F-4593-A320-AA0A0C29899B}"/>
    <hyperlink ref="E88" r:id="rId367" display="fdsup://factset/Doc Viewer Single?float_window=true&amp;positioning_strategy=center_on_screen&amp;_doc_docfn=U2FsdGVkX1/MwvGeIoJJZ80e2v91j6HoNMvGbUOxxXb70L5rAksD/IhQp7SBw1fEsUcoBoG+6C+HmDr+x3ryd7z8vPxeeeN76TaaU6uQCv0=&amp;_app_id=central_doc_viewer&amp;center_on_screen=true&amp;width=950&amp;height=800&amp;_dd2=%26f%3Dsld%26c%3Dtrue%26os%3D174082%26oe%3D174084" xr:uid="{75D7AC52-3C89-4030-810A-B9303431CED1}"/>
    <hyperlink ref="F88" r:id="rId368" display="fdsup://factset/Doc Viewer Single?float_window=true&amp;positioning_strategy=center_on_screen&amp;_doc_docfn=U2FsdGVkX1+e8tRXlErjI0L+qooWQqqFyHTF9T83hF20l+Bih94vvwg8ETIYamNeTklcWPqN1P6ev8FM8pVJ/CpVKq1CGjKF9gGB7o8Nhs8=&amp;_app_id=central_doc_viewer&amp;center_on_screen=true&amp;width=950&amp;height=800&amp;_dd2=%26f%3Dsld%26c%3Dtrue%26os%3D185737%26oe%3D185739" xr:uid="{5B1EDB21-93E3-418B-BB4A-E7A8271FDA4C}"/>
    <hyperlink ref="G88" r:id="rId369" display="fdsup://factset/Doc Viewer Single?float_window=true&amp;positioning_strategy=center_on_screen&amp;_doc_docfn=U2FsdGVkX18On4lqma7b9BfBqf/0CFtMD65EbDiSYCqnvoX7+jb+QVCYTQGpMS2aKgJO5mW6DEdrrjAyxdZTQSlosRSY9p6x8mws5Stfu+w=&amp;_app_id=central_doc_viewer&amp;center_on_screen=true&amp;width=950&amp;height=800&amp;_dd2=%26f%3Dsld%26c%3Dtrue%26os%3D1177954%26oe%3D1177956" xr:uid="{FC79E896-D734-4D12-B657-63032BB0CC85}"/>
    <hyperlink ref="C89" r:id="rId370" display="fdsup://factset/Doc Viewer Single?float_window=true&amp;positioning_strategy=center_on_screen&amp;_doc_docfn=U2FsdGVkX187m8NknrkXBAke2ijouNaMXPc0+pUBf4M38/mp1ATcznEBmopS/sgkd2KfS29D/vmEoQOm7mxceSur3eV3pII7jnNYFwOTPOE=&amp;_app_id=central_doc_viewer&amp;center_on_screen=true&amp;width=950&amp;height=800&amp;_dd2=%26f%3Dsld%26c%3Dtrue%26os%3D1171466%26oe%3D1171473" xr:uid="{0926F605-65D7-4810-BFF3-73E459D2D917}"/>
    <hyperlink ref="D89" r:id="rId371" display="fdsup://factset/Doc Viewer Single?float_window=true&amp;positioning_strategy=center_on_screen&amp;_doc_docfn=U2FsdGVkX1+mPfWJt335Nk1yNtiTeUFPQqE/HeoCvFSzvq1eaqXG1lq8sg5h8m6z+ubL7YjmHysFL313eDsdQqGxyTeJNiimD4rtuF67m38=&amp;_app_id=central_doc_viewer&amp;center_on_screen=true&amp;width=950&amp;height=800&amp;_dd2=%26f%3Dsld%26c%3Dtrue%26os%3D166670%26oe%3D166671" xr:uid="{F98E1EDC-E48C-4D55-A37B-A00F546A2CB6}"/>
    <hyperlink ref="E89" r:id="rId372" display="fdsup://factset/Doc Viewer Single?float_window=true&amp;positioning_strategy=center_on_screen&amp;_doc_docfn=U2FsdGVkX1+Y3bw4HPTA0xV+oiTQl9VkqJrh0+uZLaETWg5q/BVXgSLnP2VHB2Mw/uUIZbpvnWdJkk+fnVus9xlT9iPUyISy2SKBc9f0fpo=&amp;_app_id=central_doc_viewer&amp;center_on_screen=true&amp;width=950&amp;height=800&amp;_dd2=%26f%3Dsld%26c%3Dtrue%26os%3D174896%26oe%3D174897" xr:uid="{C0499B31-4512-41E1-84FE-D39D7F17F7CA}"/>
  </hyperlinks>
  <pageMargins left="0.75" right="0.75" top="1" bottom="1" header="0.5" footer="0.5"/>
  <pageSetup orientation="portrait" r:id="rId37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95344520"><![CDATA[{"NVDA^FE_ACTUAL(ACTUAL,EPS,ANN_ROLL,0,,,,'')":3.34,"NVDA^FE_ACTUAL(ACTUAL,DEP_AMORT_EXP,ANN_ROLL,0,,,,'')":1544.0,"NVDA^FE_ESTIMATE(EPS,MEAN,ANN_ROLL,+1,NOW,,,'')":10.632513,"NVDA^FE_ESTIMATE(DEP_AMORT_EXP,MEAN,ANN_ROLL,+1,NOW,,,'')":1482.692,"NVDA^FE_ESTIMATE(DEP_AMORT_EXP,MEAN,CALA_ROLL,1CY,NOW,,,'')":1494.4104,"NVDA^FE_ESTIMATE(DEP_AMORT_EXP,MEAN,CALA_ROLL,1CY,2028,,,'')":1494.4104,"NVDA^FE_ESTIMATE(DEP_AMORT_EXP,MEAN,CALA_ROLL,1CY,2027,,,'')":1494.4104,"NVDA^FE_ESTIMATE(DEP_AMORT_EXP,MEAN,CALA_ROLL,1CY,2026,,,'')":1494.4104,"NVDA^FE_ESTIMATE(DEP_AMORT_EXP,MEAN,CALA_ROLL,1CY,2025,,,'')":1494.4104,"NVDA^FE_ESTIMATE(DEP_AMORT_EXP,MEAN,CALA_ROLL,1CY,2024,,,'')":1494.4104,"NVDA^FE_ESTIMATE(DEP_AMORT_EXP,MEAN,CALA_ROLL,1CY,2023,,,'')":1494.4104,"NVDA^FE_ESTIMATE(DEP_AMORT_EXP,MEAN,CALA_ROLL,1CY,2022,,,'')":1552.2972,"NVDA^FE_ESTIMATE(DEP_AMORT_EXP,MEAN,CALA_ROLL,1CY,2021,,,'')":1137.9054,"NVDA^FE_ESTIMATE(DEP_AMORT_EXP,MEAN,CALA_ROLL,1CY,2020,,,'')":1016.8699,"NVDA^FE_ESTIMATE(DEP_AMORT_EXP,MEAN,CALA_ROLL,1CY,2019,,,'')":351.1372,"NVDA^FE_ESTIMATE(DEP_AMORT_EXP,MEAN,CALA_ROLL,1CY,2018,,,'')":239.90056,"NVDA^FE_ESTIMATE(DEP_AMORT_EXP,MEAN,CALA_ROLL,1CY,2017,,,'')":201.05826,"NVDA^FE_ESTIMATE(DEP_AMORT_EXP,MEAN,CALA_ROLL,1CY,2016,,,'')":194.5853,"NVDA^FE_ESTIMATE(DEP_AMORT_EXP,MEAN,CALA_ROLL,1CY,2015,,,'')":200.87825,"NVDA^FE_ESTIMATE(DEP_AMORT_EXP,MEAN,CALA_ROLL,1CY,2014,,,'')":222.67035,"NVDA^FE_ESTIMATE(SALES,MEAN,CALA_ROLL,1CY,2014,,,'')":4590.6484,"NVDA^FE_ESTIMATE(SALES,MEAN,CALA_ROLL,2023,2014,,,'')":null,"NVDA^FE_ESTIMATE(SALES,MEAN,CALA_ROLL,2023,0,,,'')":51794.465,"NVDA^FE_ESTIMATE(SALES,MEAN,CALA_ROLL,2023,2023,,,'')":51794.465}]]></FdsFormulaCache>
</file>

<file path=customXml/itemProps1.xml><?xml version="1.0" encoding="utf-8"?>
<ds:datastoreItem xmlns:ds="http://schemas.openxmlformats.org/officeDocument/2006/customXml" ds:itemID="{E3A94080-DC3E-4427-B173-7ACBB72C134B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Agenda</vt:lpstr>
      <vt:lpstr>DCF</vt:lpstr>
      <vt:lpstr>WACC</vt:lpstr>
      <vt:lpstr>Taxes</vt:lpstr>
      <vt:lpstr>Historicals</vt:lpstr>
      <vt:lpstr>Estimates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2023-09-22T15:41:37Z</dcterms:created>
  <dcterms:modified xsi:type="dcterms:W3CDTF">2024-05-13T18:57:32Z</dcterms:modified>
</cp:coreProperties>
</file>