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195" documentId="8_{34E146BE-47A4-4F1C-93FF-9C4A7564093F}" xr6:coauthVersionLast="47" xr6:coauthVersionMax="47" xr10:uidLastSave="{A1E59BD8-C3D2-40D2-8D30-21CE82CCD2F5}"/>
  <bookViews>
    <workbookView xWindow="14295" yWindow="0" windowWidth="14610" windowHeight="15585" xr2:uid="{C92EF411-422B-44F2-8687-37B00F4AB099}"/>
  </bookViews>
  <sheets>
    <sheet name="DCF" sheetId="2" r:id="rId1"/>
    <sheet name="Sheet3" sheetId="3" r:id="rId2"/>
    <sheet name="I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F4" i="3" s="1"/>
  <c r="G4" i="3" s="1"/>
  <c r="H4" i="3" s="1"/>
  <c r="I4" i="3" s="1"/>
  <c r="J4" i="3" s="1"/>
  <c r="K4" i="3" s="1"/>
  <c r="C4" i="3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U20" i="2" s="1"/>
  <c r="V16" i="2"/>
  <c r="W16" i="2"/>
  <c r="E16" i="2"/>
  <c r="E20" i="2" s="1"/>
  <c r="F13" i="2"/>
  <c r="G13" i="2"/>
  <c r="H13" i="2"/>
  <c r="I13" i="2"/>
  <c r="I14" i="2" s="1"/>
  <c r="J13" i="2"/>
  <c r="J14" i="2" s="1"/>
  <c r="K13" i="2"/>
  <c r="L13" i="2"/>
  <c r="M13" i="2"/>
  <c r="N13" i="2"/>
  <c r="O13" i="2"/>
  <c r="P13" i="2"/>
  <c r="P14" i="2" s="1"/>
  <c r="Q13" i="2"/>
  <c r="Q14" i="2" s="1"/>
  <c r="R13" i="2"/>
  <c r="R17" i="2" s="1"/>
  <c r="S13" i="2"/>
  <c r="T13" i="2"/>
  <c r="T14" i="2" s="1"/>
  <c r="U13" i="2"/>
  <c r="V13" i="2"/>
  <c r="V14" i="2" s="1"/>
  <c r="W13" i="2"/>
  <c r="E13" i="2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U14" i="2" l="1"/>
  <c r="L14" i="2"/>
  <c r="N14" i="2"/>
  <c r="G14" i="2"/>
  <c r="S14" i="2"/>
  <c r="W14" i="2"/>
  <c r="M20" i="2"/>
  <c r="Q20" i="2"/>
  <c r="L20" i="2"/>
  <c r="O14" i="2"/>
  <c r="S20" i="2"/>
  <c r="M14" i="2"/>
  <c r="R20" i="2"/>
  <c r="P17" i="2"/>
  <c r="L17" i="2"/>
  <c r="N20" i="2"/>
  <c r="H20" i="2"/>
  <c r="O17" i="2"/>
  <c r="N17" i="2"/>
  <c r="P20" i="2"/>
  <c r="O20" i="2"/>
  <c r="K17" i="2"/>
  <c r="I17" i="2"/>
  <c r="J17" i="2"/>
  <c r="K20" i="2"/>
  <c r="J20" i="2"/>
  <c r="G17" i="2"/>
  <c r="V17" i="2"/>
  <c r="H17" i="2"/>
  <c r="I20" i="2"/>
  <c r="F17" i="2"/>
  <c r="F20" i="2"/>
  <c r="F14" i="2"/>
  <c r="W17" i="2"/>
  <c r="W20" i="2"/>
  <c r="G20" i="2"/>
  <c r="T17" i="2"/>
  <c r="V20" i="2"/>
  <c r="S17" i="2"/>
  <c r="T20" i="2"/>
  <c r="Q17" i="2"/>
  <c r="K14" i="2"/>
  <c r="M17" i="2"/>
  <c r="H14" i="2"/>
  <c r="E17" i="2"/>
  <c r="U17" i="2"/>
  <c r="R14" i="2"/>
</calcChain>
</file>

<file path=xl/sharedStrings.xml><?xml version="1.0" encoding="utf-8"?>
<sst xmlns="http://schemas.openxmlformats.org/spreadsheetml/2006/main" count="147" uniqueCount="110">
  <si>
    <t>Visa DCF</t>
  </si>
  <si>
    <t>x</t>
  </si>
  <si>
    <t>Ticker</t>
  </si>
  <si>
    <t>V</t>
  </si>
  <si>
    <t>Date</t>
  </si>
  <si>
    <t>Assumptions</t>
  </si>
  <si>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</si>
  <si>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</si>
  <si>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</si>
  <si>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</si>
  <si>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</si>
  <si>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</si>
  <si>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</si>
  <si>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</si>
  <si>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DCF</t>
  </si>
  <si>
    <t>Period Ending:</t>
  </si>
  <si>
    <t>Estimated Revenue</t>
  </si>
  <si>
    <t>Low</t>
  </si>
  <si>
    <t>Average</t>
  </si>
  <si>
    <t>High</t>
  </si>
  <si>
    <t>Estimated EBITDA</t>
  </si>
  <si>
    <t>Estimated EBIT</t>
  </si>
  <si>
    <t>Estimated Net Income</t>
  </si>
  <si>
    <t>Estimated SGA Expenses</t>
  </si>
  <si>
    <t>Estimated EPS</t>
  </si>
  <si>
    <t>Number of Analysts</t>
  </si>
  <si>
    <t xml:space="preserve">LTM 
  (Last Twelve Months) </t>
  </si>
  <si>
    <t xml:space="preserve">2005
  09-30 </t>
  </si>
  <si>
    <t xml:space="preserve">2006
  09-30 </t>
  </si>
  <si>
    <t xml:space="preserve">2007
  09-30 </t>
  </si>
  <si>
    <t xml:space="preserve">2008
  09-30 </t>
  </si>
  <si>
    <t xml:space="preserve">2009
  09-30 </t>
  </si>
  <si>
    <t xml:space="preserve">2010
  09-30 </t>
  </si>
  <si>
    <t xml:space="preserve">2011
  09-30 </t>
  </si>
  <si>
    <t xml:space="preserve">2012
  09-30 </t>
  </si>
  <si>
    <t xml:space="preserve">2013
  09-30 </t>
  </si>
  <si>
    <t xml:space="preserve">2014
  09-30 </t>
  </si>
  <si>
    <t xml:space="preserve">2015
  09-30 </t>
  </si>
  <si>
    <t xml:space="preserve">2016
  09-30 </t>
  </si>
  <si>
    <t xml:space="preserve">2017
  09-30 </t>
  </si>
  <si>
    <t xml:space="preserve">2018
  09-30 </t>
  </si>
  <si>
    <t xml:space="preserve">2019
  09-30 </t>
  </si>
  <si>
    <t xml:space="preserve">2020
  09-30 </t>
  </si>
  <si>
    <t xml:space="preserve">2021
  09-30 </t>
  </si>
  <si>
    <t xml:space="preserve">2022
  09-30 </t>
  </si>
  <si>
    <t xml:space="preserve">2023
  09-30 </t>
  </si>
  <si>
    <t>Report Filing:</t>
  </si>
  <si>
    <t/>
  </si>
  <si>
    <t xml:space="preserve"> 2005-09-30 </t>
  </si>
  <si>
    <t xml:space="preserve"> 2006-09-30 </t>
  </si>
  <si>
    <t xml:space="preserve"> 2007-12-21 </t>
  </si>
  <si>
    <t xml:space="preserve"> 2008-11-21 </t>
  </si>
  <si>
    <t xml:space="preserve"> 2009-11-20 </t>
  </si>
  <si>
    <t xml:space="preserve"> 2010-11-19 </t>
  </si>
  <si>
    <t xml:space="preserve"> 2011-11-18 </t>
  </si>
  <si>
    <t xml:space="preserve"> 2012-11-16 </t>
  </si>
  <si>
    <t xml:space="preserve"> 2013-11-22 </t>
  </si>
  <si>
    <t xml:space="preserve"> 2014-11-21 </t>
  </si>
  <si>
    <t xml:space="preserve"> 2015-11-20 </t>
  </si>
  <si>
    <t xml:space="preserve"> 2016-11-15 </t>
  </si>
  <si>
    <t xml:space="preserve"> 2017-11-17 </t>
  </si>
  <si>
    <t xml:space="preserve"> 2018-11-16 </t>
  </si>
  <si>
    <t xml:space="preserve"> 2019-11-14 </t>
  </si>
  <si>
    <t xml:space="preserve"> 2020-11-19 </t>
  </si>
  <si>
    <t xml:space="preserve"> 2021-11-18 </t>
  </si>
  <si>
    <t xml:space="preserve"> 2022-11-16 </t>
  </si>
  <si>
    <t xml:space="preserve"> 2023-11-15 </t>
  </si>
  <si>
    <t>Cost of Revenue</t>
  </si>
  <si>
    <t>Gross Profit</t>
  </si>
  <si>
    <t>Operating Expenses</t>
  </si>
  <si>
    <t>Research &amp; Development</t>
  </si>
  <si>
    <t>Selling, General and Administrative</t>
  </si>
  <si>
    <t>Other Operating Expenses</t>
  </si>
  <si>
    <t>Operating Income</t>
  </si>
  <si>
    <t>Net Interest(Non Operating)</t>
  </si>
  <si>
    <t>Interest Income</t>
  </si>
  <si>
    <t>Interest Expense</t>
  </si>
  <si>
    <t>Equity &amp; Other Income/(Expense)</t>
  </si>
  <si>
    <t>Income Before Tax</t>
  </si>
  <si>
    <t>Income Tax Expense</t>
  </si>
  <si>
    <t>Income Attributable to Non-Controlling Interest</t>
  </si>
  <si>
    <t>Net Income</t>
  </si>
  <si>
    <t>Depreciation and Amortization</t>
  </si>
  <si>
    <t>EBITDA</t>
  </si>
  <si>
    <t>Earnings Per Share (EPS)</t>
  </si>
  <si>
    <t>Diluted Earnings Per Share</t>
  </si>
  <si>
    <t>Weighted Average Shares Outstanding</t>
  </si>
  <si>
    <t>Diluted Weighted Average Shares Outstanding</t>
  </si>
  <si>
    <t>D&amp;A</t>
  </si>
  <si>
    <t>CapEx</t>
  </si>
  <si>
    <t>Change in NWC</t>
  </si>
  <si>
    <t>% margin</t>
  </si>
  <si>
    <t>EBIAT</t>
  </si>
  <si>
    <t>D%A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</si>
  <si>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</si>
  <si>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</si>
  <si>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</si>
  <si>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</si>
  <si>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</si>
  <si>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</si>
  <si>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-Debt</t>
  </si>
  <si>
    <t>Equity Value</t>
  </si>
  <si>
    <t>Shares</t>
  </si>
  <si>
    <t>Share Price</t>
  </si>
  <si>
    <t>Valuation Assumptions</t>
  </si>
  <si>
    <t>WACC</t>
  </si>
  <si>
    <t>TGR</t>
  </si>
  <si>
    <t>Implied Share Price</t>
  </si>
  <si>
    <t>Today's Share Price</t>
  </si>
  <si>
    <t>Upside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</si>
</sst>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;\(0.0%\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20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9.6"/>
      <color rgb="FF21283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rgb="FFE8F3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3" borderId="1" xfId="0" applyFont="1" applyFill="1" applyBorder="1"/>
    <xf numFmtId="0" fontId="4" fillId="4" borderId="0" xfId="0" applyFont="1" applyFill="1"/>
    <xf numFmtId="0" fontId="5" fillId="0" borderId="0" xfId="0" applyFont="1"/>
    <xf numFmtId="3" fontId="5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2" fillId="4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4" borderId="5" xfId="0" applyFont="1" applyFill="1" applyBorder="1"/>
    <xf numFmtId="37" fontId="1" fillId="3" borderId="0" xfId="0" applyNumberFormat="1" applyFont="1" applyFill="1"/>
    <xf numFmtId="0" fontId="6" fillId="3" borderId="0" xfId="0" applyFont="1" applyFill="1"/>
    <xf numFmtId="0" fontId="0" fillId="5" borderId="7" xfId="0" applyFill="1" applyBorder="1" applyAlignment="1">
      <alignment horizontal="right" vertical="center" indent="1"/>
    </xf>
    <xf numFmtId="0" fontId="0" fillId="0" borderId="7" xfId="0" applyBorder="1" applyAlignment="1">
      <alignment horizontal="right" vertical="center" indent="2"/>
    </xf>
    <xf numFmtId="4" fontId="0" fillId="0" borderId="7" xfId="0" applyNumberFormat="1" applyBorder="1" applyAlignment="1">
      <alignment horizontal="right" vertical="center" indent="1"/>
    </xf>
    <xf numFmtId="0" fontId="0" fillId="6" borderId="7" xfId="0" applyFill="1" applyBorder="1" applyAlignment="1">
      <alignment horizontal="right" vertical="center" indent="2"/>
    </xf>
    <xf numFmtId="4" fontId="0" fillId="6" borderId="7" xfId="0" applyNumberFormat="1" applyFill="1" applyBorder="1" applyAlignment="1">
      <alignment horizontal="right" vertical="center" indent="1"/>
    </xf>
    <xf numFmtId="0" fontId="7" fillId="5" borderId="7" xfId="0" applyFont="1" applyFill="1" applyBorder="1" applyAlignment="1">
      <alignment horizontal="right" vertical="center" indent="1"/>
    </xf>
    <xf numFmtId="0" fontId="0" fillId="0" borderId="7" xfId="0" applyBorder="1" applyAlignment="1">
      <alignment horizontal="right" vertical="center" indent="1"/>
    </xf>
    <xf numFmtId="0" fontId="8" fillId="0" borderId="7" xfId="0" applyFont="1" applyBorder="1" applyAlignment="1">
      <alignment horizontal="right" vertical="center"/>
    </xf>
    <xf numFmtId="0" fontId="5" fillId="3" borderId="0" xfId="0" applyFont="1" applyFill="1"/>
    <xf numFmtId="0" fontId="5" fillId="3" borderId="3" xfId="0" applyFont="1" applyFill="1" applyBorder="1"/>
    <xf numFmtId="0" fontId="5" fillId="3" borderId="5" xfId="0" applyFont="1" applyFill="1" applyBorder="1"/>
    <xf numFmtId="0" fontId="1" fillId="3" borderId="0" xfId="0" quotePrefix="1" applyFont="1" applyFill="1"/>
    <xf numFmtId="166" fontId="1" fillId="3" borderId="0" xfId="0" applyNumberFormat="1" applyFont="1" applyFill="1"/>
    <xf numFmtId="37" fontId="1" fillId="3" borderId="3" xfId="0" applyNumberFormat="1" applyFont="1" applyFill="1" applyBorder="1"/>
    <xf numFmtId="166" fontId="1" fillId="3" borderId="3" xfId="0" applyNumberFormat="1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852C-1E5A-4406-9019-4D545A7F6F19}">
  <dimension ref="A2:AC63"/>
  <sheetViews>
    <sheetView tabSelected="1" zoomScale="75" zoomScaleNormal="75" workbookViewId="0"/>
  </sheetViews>
  <sheetFormatPr defaultColWidth="9" defaultRowHeight="15" outlineLevelRow="1" outlineLevelCol="1" x14ac:dyDescent="0.25"/>
  <cols>
    <col min="1" max="1" width="2.28515625" style="1" bestFit="1" customWidth="1"/>
    <col min="2" max="2" width="9" style="1"/>
    <col min="3" max="3" width="10.85546875" style="1" bestFit="1" customWidth="1"/>
    <col min="4" max="4" width="9" style="1"/>
    <col min="5" max="11" width="9" style="1" customWidth="1" outlineLevel="1"/>
    <col min="12" max="22" width="9" style="1"/>
    <col min="23" max="23" width="9" style="10"/>
    <col min="24" max="24" width="9" style="13"/>
    <col min="25" max="16384" width="9" style="1"/>
  </cols>
  <sheetData>
    <row r="2" spans="1:29" s="2" customFormat="1" ht="27" thickBot="1" x14ac:dyDescent="0.45">
      <c r="B2" s="6" t="s">
        <v>0</v>
      </c>
      <c r="W2" s="11"/>
      <c r="X2" s="14"/>
    </row>
    <row r="4" spans="1:29" x14ac:dyDescent="0.25">
      <c r="A4" s="1" t="s">
        <v>1</v>
      </c>
      <c r="B4" s="1" t="s">
        <v>2</v>
      </c>
      <c r="C4" s="3" t="s">
        <v>3</v>
      </c>
      <c r="E4" s="1" t="s">
        <v>107</v>
      </c>
      <c r="G4" s="33"/>
    </row>
    <row r="5" spans="1:29" x14ac:dyDescent="0.25">
      <c r="B5" s="1" t="s">
        <v>4</v>
      </c>
      <c r="C5" s="4">
        <v>45434</v>
      </c>
      <c r="E5" s="1" t="s">
        <v>108</v>
      </c>
      <c r="G5" s="33"/>
      <c r="I5" s="1" t="s">
        <v>109</v>
      </c>
      <c r="K5" s="33"/>
    </row>
    <row r="7" spans="1:29" x14ac:dyDescent="0.25">
      <c r="A7" s="1" t="s">
        <v>1</v>
      </c>
      <c r="B7" s="7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2"/>
      <c r="X7" s="15"/>
      <c r="Y7" s="5"/>
      <c r="Z7" s="5"/>
      <c r="AA7" s="5"/>
      <c r="AB7" s="5"/>
      <c r="AC7" s="5"/>
    </row>
    <row r="8" spans="1:29" x14ac:dyDescent="0.25">
      <c r="B8" s="1" t="s">
        <v>104</v>
      </c>
    </row>
    <row r="9" spans="1:29" x14ac:dyDescent="0.25">
      <c r="B9" s="1" t="s">
        <v>105</v>
      </c>
      <c r="D9" s="3"/>
    </row>
    <row r="10" spans="1:29" x14ac:dyDescent="0.25">
      <c r="B10" s="1" t="s">
        <v>106</v>
      </c>
      <c r="D10" s="3"/>
    </row>
    <row r="12" spans="1:29" outlineLevel="1" x14ac:dyDescent="0.25">
      <c r="A12" s="1" t="s">
        <v>1</v>
      </c>
      <c r="B12" s="7" t="s">
        <v>6</v>
      </c>
      <c r="C12" s="5"/>
      <c r="D12" s="5"/>
      <c r="E12" s="5">
        <v>2005</v>
      </c>
      <c r="F12" s="5">
        <f>E12+1</f>
        <v>2006</v>
      </c>
      <c r="G12" s="5">
        <f t="shared" ref="G12:AC12" si="0">F12+1</f>
        <v>2007</v>
      </c>
      <c r="H12" s="5">
        <f t="shared" si="0"/>
        <v>2008</v>
      </c>
      <c r="I12" s="5">
        <f t="shared" si="0"/>
        <v>2009</v>
      </c>
      <c r="J12" s="5">
        <f t="shared" si="0"/>
        <v>2010</v>
      </c>
      <c r="K12" s="5">
        <f t="shared" si="0"/>
        <v>2011</v>
      </c>
      <c r="L12" s="5">
        <f t="shared" si="0"/>
        <v>2012</v>
      </c>
      <c r="M12" s="5">
        <f t="shared" si="0"/>
        <v>2013</v>
      </c>
      <c r="N12" s="5">
        <f t="shared" si="0"/>
        <v>2014</v>
      </c>
      <c r="O12" s="5">
        <f t="shared" si="0"/>
        <v>2015</v>
      </c>
      <c r="P12" s="5">
        <f t="shared" si="0"/>
        <v>2016</v>
      </c>
      <c r="Q12" s="5">
        <f t="shared" si="0"/>
        <v>2017</v>
      </c>
      <c r="R12" s="5">
        <f t="shared" si="0"/>
        <v>2018</v>
      </c>
      <c r="S12" s="5">
        <f t="shared" si="0"/>
        <v>2019</v>
      </c>
      <c r="T12" s="5">
        <f t="shared" si="0"/>
        <v>2020</v>
      </c>
      <c r="U12" s="5">
        <f t="shared" si="0"/>
        <v>2021</v>
      </c>
      <c r="V12" s="5">
        <f t="shared" si="0"/>
        <v>2022</v>
      </c>
      <c r="W12" s="12">
        <f t="shared" si="0"/>
        <v>2023</v>
      </c>
      <c r="X12" s="15">
        <f t="shared" si="0"/>
        <v>2024</v>
      </c>
      <c r="Y12" s="5">
        <f t="shared" si="0"/>
        <v>2025</v>
      </c>
      <c r="Z12" s="5">
        <f t="shared" si="0"/>
        <v>2026</v>
      </c>
      <c r="AA12" s="5">
        <f t="shared" si="0"/>
        <v>2027</v>
      </c>
      <c r="AB12" s="5">
        <f t="shared" si="0"/>
        <v>2028</v>
      </c>
      <c r="AC12" s="5">
        <f t="shared" si="0"/>
        <v>2029</v>
      </c>
    </row>
    <row r="13" spans="1:29" outlineLevel="1" x14ac:dyDescent="0.25">
      <c r="B13" s="17" t="s">
        <v>7</v>
      </c>
      <c r="E13" s="16">
        <f>IS!C3</f>
        <v>2665</v>
      </c>
      <c r="F13" s="16">
        <f>IS!D3</f>
        <v>2948</v>
      </c>
      <c r="G13" s="16">
        <f>IS!E3</f>
        <v>3590</v>
      </c>
      <c r="H13" s="16">
        <f>IS!F3</f>
        <v>6263</v>
      </c>
      <c r="I13" s="16">
        <f>IS!G3</f>
        <v>6911</v>
      </c>
      <c r="J13" s="16">
        <f>IS!H3</f>
        <v>8065</v>
      </c>
      <c r="K13" s="16">
        <f>IS!I3</f>
        <v>9188</v>
      </c>
      <c r="L13" s="16">
        <f>IS!J3</f>
        <v>10421</v>
      </c>
      <c r="M13" s="16">
        <f>IS!K3</f>
        <v>11778</v>
      </c>
      <c r="N13" s="16">
        <f>IS!L3</f>
        <v>12702</v>
      </c>
      <c r="O13" s="16">
        <f>IS!M3</f>
        <v>13880</v>
      </c>
      <c r="P13" s="16">
        <f>IS!N3</f>
        <v>15082</v>
      </c>
      <c r="Q13" s="16">
        <f>IS!O3</f>
        <v>18358</v>
      </c>
      <c r="R13" s="16">
        <f>IS!P3</f>
        <v>20609</v>
      </c>
      <c r="S13" s="16">
        <f>IS!Q3</f>
        <v>22977</v>
      </c>
      <c r="T13" s="16">
        <f>IS!R3</f>
        <v>21846</v>
      </c>
      <c r="U13" s="16">
        <f>IS!S3</f>
        <v>24105</v>
      </c>
      <c r="V13" s="16">
        <f>IS!T3</f>
        <v>29310</v>
      </c>
      <c r="W13" s="31">
        <f>IS!U3</f>
        <v>32653</v>
      </c>
    </row>
    <row r="14" spans="1:29" outlineLevel="1" x14ac:dyDescent="0.25">
      <c r="B14" s="17" t="s">
        <v>8</v>
      </c>
      <c r="F14" s="30">
        <f>F13/E13-1</f>
        <v>0.10619136960600373</v>
      </c>
      <c r="G14" s="30">
        <f t="shared" ref="G14:W14" si="1">G13/F13-1</f>
        <v>0.21777476255088191</v>
      </c>
      <c r="H14" s="30">
        <f t="shared" si="1"/>
        <v>0.74456824512534814</v>
      </c>
      <c r="I14" s="30">
        <f t="shared" si="1"/>
        <v>0.1034647932300814</v>
      </c>
      <c r="J14" s="30">
        <f t="shared" si="1"/>
        <v>0.16698017653016928</v>
      </c>
      <c r="K14" s="30">
        <f t="shared" si="1"/>
        <v>0.13924364538127709</v>
      </c>
      <c r="L14" s="30">
        <f t="shared" si="1"/>
        <v>0.13419677840661737</v>
      </c>
      <c r="M14" s="30">
        <f t="shared" si="1"/>
        <v>0.13021782938297677</v>
      </c>
      <c r="N14" s="30">
        <f t="shared" si="1"/>
        <v>7.8451349974528739E-2</v>
      </c>
      <c r="O14" s="30">
        <f t="shared" si="1"/>
        <v>9.2741300582585451E-2</v>
      </c>
      <c r="P14" s="30">
        <f t="shared" si="1"/>
        <v>8.6599423631123829E-2</v>
      </c>
      <c r="Q14" s="30">
        <f t="shared" si="1"/>
        <v>0.21721257127701898</v>
      </c>
      <c r="R14" s="30">
        <f t="shared" si="1"/>
        <v>0.12261684279333251</v>
      </c>
      <c r="S14" s="30">
        <f t="shared" si="1"/>
        <v>0.1149012567324954</v>
      </c>
      <c r="T14" s="30">
        <f t="shared" si="1"/>
        <v>-4.92231361796579E-2</v>
      </c>
      <c r="U14" s="30">
        <f t="shared" si="1"/>
        <v>0.10340565778632249</v>
      </c>
      <c r="V14" s="30">
        <f t="shared" si="1"/>
        <v>0.21593030491599263</v>
      </c>
      <c r="W14" s="32">
        <f t="shared" si="1"/>
        <v>0.11405663596042315</v>
      </c>
    </row>
    <row r="15" spans="1:29" outlineLevel="1" x14ac:dyDescent="0.25"/>
    <row r="16" spans="1:29" outlineLevel="1" x14ac:dyDescent="0.25">
      <c r="B16" s="17" t="s">
        <v>9</v>
      </c>
      <c r="E16" s="16">
        <f>IS!C15</f>
        <v>456.2</v>
      </c>
      <c r="F16" s="16">
        <f>IS!D15</f>
        <v>721.8</v>
      </c>
      <c r="G16" s="16">
        <f>IS!E15</f>
        <v>-1387</v>
      </c>
      <c r="H16" s="16">
        <f>IS!F15</f>
        <v>1336</v>
      </c>
      <c r="I16" s="16">
        <f>IS!G15</f>
        <v>4000</v>
      </c>
      <c r="J16" s="16">
        <f>IS!H15</f>
        <v>4638</v>
      </c>
      <c r="K16" s="16">
        <f>IS!I15</f>
        <v>5656</v>
      </c>
      <c r="L16" s="16">
        <f>IS!J15</f>
        <v>2207</v>
      </c>
      <c r="M16" s="16">
        <f>IS!K15</f>
        <v>7257</v>
      </c>
      <c r="N16" s="16">
        <f>IS!L15</f>
        <v>7724</v>
      </c>
      <c r="O16" s="16">
        <f>IS!M15</f>
        <v>8995</v>
      </c>
      <c r="P16" s="16">
        <f>IS!N15</f>
        <v>8012</v>
      </c>
      <c r="Q16" s="16">
        <f>IS!O15</f>
        <v>11694</v>
      </c>
      <c r="R16" s="16">
        <f>IS!P15</f>
        <v>12806</v>
      </c>
      <c r="S16" s="16">
        <f>IS!Q15</f>
        <v>14884</v>
      </c>
      <c r="T16" s="16">
        <f>IS!R15</f>
        <v>13790</v>
      </c>
      <c r="U16" s="16">
        <f>IS!S15</f>
        <v>16063</v>
      </c>
      <c r="V16" s="16">
        <f>IS!T15</f>
        <v>18136</v>
      </c>
      <c r="W16" s="31">
        <f>IS!U15</f>
        <v>21037</v>
      </c>
    </row>
    <row r="17" spans="1:29" outlineLevel="1" x14ac:dyDescent="0.25">
      <c r="B17" s="17" t="s">
        <v>10</v>
      </c>
      <c r="E17" s="30">
        <f>E16/E13</f>
        <v>0.17118198874296434</v>
      </c>
      <c r="F17" s="30">
        <f t="shared" ref="F17:W17" si="2">F16/F13</f>
        <v>0.2448439620081411</v>
      </c>
      <c r="G17" s="30">
        <f t="shared" si="2"/>
        <v>-0.38635097493036213</v>
      </c>
      <c r="H17" s="30">
        <f t="shared" si="2"/>
        <v>0.21331630209164937</v>
      </c>
      <c r="I17" s="30">
        <f t="shared" si="2"/>
        <v>0.57878744031254525</v>
      </c>
      <c r="J17" s="30">
        <f t="shared" si="2"/>
        <v>0.57507749535027897</v>
      </c>
      <c r="K17" s="30">
        <f t="shared" si="2"/>
        <v>0.61558554636482365</v>
      </c>
      <c r="L17" s="30">
        <f t="shared" si="2"/>
        <v>0.21178389789847424</v>
      </c>
      <c r="M17" s="30">
        <f t="shared" si="2"/>
        <v>0.61614875191034135</v>
      </c>
      <c r="N17" s="30">
        <f t="shared" si="2"/>
        <v>0.60809321366713909</v>
      </c>
      <c r="O17" s="30">
        <f t="shared" si="2"/>
        <v>0.64805475504322763</v>
      </c>
      <c r="P17" s="30">
        <f t="shared" si="2"/>
        <v>0.53122927993634794</v>
      </c>
      <c r="Q17" s="30">
        <f t="shared" si="2"/>
        <v>0.63699749428042274</v>
      </c>
      <c r="R17" s="30">
        <f t="shared" si="2"/>
        <v>0.62137900917075062</v>
      </c>
      <c r="S17" s="30">
        <f t="shared" si="2"/>
        <v>0.64777821299560434</v>
      </c>
      <c r="T17" s="30">
        <f t="shared" si="2"/>
        <v>0.63123683969605415</v>
      </c>
      <c r="U17" s="30">
        <f t="shared" si="2"/>
        <v>0.66637627048330217</v>
      </c>
      <c r="V17" s="30">
        <f t="shared" si="2"/>
        <v>0.61876492664619587</v>
      </c>
      <c r="W17" s="32">
        <f t="shared" si="2"/>
        <v>0.64425933298624938</v>
      </c>
    </row>
    <row r="18" spans="1:29" outlineLevel="1" x14ac:dyDescent="0.25"/>
    <row r="19" spans="1:29" outlineLevel="1" x14ac:dyDescent="0.25">
      <c r="B19" s="17" t="s">
        <v>11</v>
      </c>
      <c r="E19" s="16">
        <f>IS!C16</f>
        <v>183.3</v>
      </c>
      <c r="F19" s="16">
        <f>IS!D16</f>
        <v>251.3</v>
      </c>
      <c r="G19" s="16">
        <f>IS!E16</f>
        <v>-316</v>
      </c>
      <c r="H19" s="16">
        <f>IS!F16</f>
        <v>532</v>
      </c>
      <c r="I19" s="16">
        <f>IS!G16</f>
        <v>1648</v>
      </c>
      <c r="J19" s="16">
        <f>IS!H16</f>
        <v>1674</v>
      </c>
      <c r="K19" s="16">
        <f>IS!I16</f>
        <v>2010</v>
      </c>
      <c r="L19" s="16">
        <f>IS!J16</f>
        <v>65</v>
      </c>
      <c r="M19" s="16">
        <f>IS!K16</f>
        <v>2277</v>
      </c>
      <c r="N19" s="16">
        <f>IS!L16</f>
        <v>2286</v>
      </c>
      <c r="O19" s="16">
        <f>IS!M16</f>
        <v>2667</v>
      </c>
      <c r="P19" s="16">
        <f>IS!N16</f>
        <v>2021</v>
      </c>
      <c r="Q19" s="16">
        <f>IS!O16</f>
        <v>4995</v>
      </c>
      <c r="R19" s="16">
        <f>IS!P16</f>
        <v>2505</v>
      </c>
      <c r="S19" s="16">
        <f>IS!Q16</f>
        <v>2804</v>
      </c>
      <c r="T19" s="16">
        <f>IS!R16</f>
        <v>2924</v>
      </c>
      <c r="U19" s="16">
        <f>IS!S16</f>
        <v>3752</v>
      </c>
      <c r="V19" s="16">
        <f>IS!T16</f>
        <v>3179</v>
      </c>
      <c r="W19" s="31">
        <f>IS!U16</f>
        <v>3764</v>
      </c>
    </row>
    <row r="20" spans="1:29" outlineLevel="1" x14ac:dyDescent="0.25">
      <c r="B20" s="17" t="s">
        <v>12</v>
      </c>
      <c r="E20" s="30">
        <f>E19/E16</f>
        <v>0.40179745725558969</v>
      </c>
      <c r="F20" s="30">
        <f t="shared" ref="F20:W20" si="3">F19/F16</f>
        <v>0.34815738431698534</v>
      </c>
      <c r="G20" s="30">
        <f t="shared" si="3"/>
        <v>0.22782984859408795</v>
      </c>
      <c r="H20" s="30">
        <f t="shared" si="3"/>
        <v>0.39820359281437123</v>
      </c>
      <c r="I20" s="30">
        <f t="shared" si="3"/>
        <v>0.41199999999999998</v>
      </c>
      <c r="J20" s="30">
        <f t="shared" si="3"/>
        <v>0.36093143596377747</v>
      </c>
      <c r="K20" s="30">
        <f t="shared" si="3"/>
        <v>0.35537482319660535</v>
      </c>
      <c r="L20" s="30">
        <f t="shared" si="3"/>
        <v>2.9451744449478932E-2</v>
      </c>
      <c r="M20" s="30">
        <f t="shared" si="3"/>
        <v>0.31376601901612239</v>
      </c>
      <c r="N20" s="30">
        <f t="shared" si="3"/>
        <v>0.29596064215432416</v>
      </c>
      <c r="O20" s="30">
        <f t="shared" si="3"/>
        <v>0.29649805447470817</v>
      </c>
      <c r="P20" s="30">
        <f t="shared" si="3"/>
        <v>0.2522466300549176</v>
      </c>
      <c r="Q20" s="30">
        <f t="shared" si="3"/>
        <v>0.42714212416623909</v>
      </c>
      <c r="R20" s="30">
        <f t="shared" si="3"/>
        <v>0.19561143214118382</v>
      </c>
      <c r="S20" s="30">
        <f t="shared" si="3"/>
        <v>0.18839021768341843</v>
      </c>
      <c r="T20" s="30">
        <f t="shared" si="3"/>
        <v>0.212037708484409</v>
      </c>
      <c r="U20" s="30">
        <f t="shared" si="3"/>
        <v>0.23358027765672665</v>
      </c>
      <c r="V20" s="30">
        <f t="shared" si="3"/>
        <v>0.17528672254080283</v>
      </c>
      <c r="W20" s="32">
        <f t="shared" si="3"/>
        <v>0.17892285021628559</v>
      </c>
    </row>
    <row r="21" spans="1:29" outlineLevel="1" x14ac:dyDescent="0.25"/>
    <row r="22" spans="1:29" outlineLevel="1" x14ac:dyDescent="0.25">
      <c r="A22" s="1" t="s">
        <v>1</v>
      </c>
      <c r="B22" s="7" t="s">
        <v>13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2"/>
      <c r="X22" s="15"/>
      <c r="Y22" s="5"/>
      <c r="Z22" s="5"/>
      <c r="AA22" s="5"/>
      <c r="AB22" s="5"/>
      <c r="AC22" s="5"/>
    </row>
    <row r="23" spans="1:29" outlineLevel="1" x14ac:dyDescent="0.25">
      <c r="B23" s="26" t="s">
        <v>88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8"/>
      <c r="Y23" s="26"/>
      <c r="Z23" s="26"/>
      <c r="AA23" s="26"/>
      <c r="AB23" s="26"/>
      <c r="AC23" s="26"/>
    </row>
    <row r="24" spans="1:29" outlineLevel="1" x14ac:dyDescent="0.25">
      <c r="B24" s="26" t="s">
        <v>10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8"/>
      <c r="Y24" s="26"/>
      <c r="Z24" s="26"/>
      <c r="AA24" s="26"/>
      <c r="AB24" s="26"/>
      <c r="AC24" s="26"/>
    </row>
    <row r="25" spans="1:29" outlineLevel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8"/>
      <c r="Y25" s="26"/>
      <c r="Z25" s="26"/>
      <c r="AA25" s="26"/>
      <c r="AB25" s="26"/>
      <c r="AC25" s="26"/>
    </row>
    <row r="26" spans="1:29" outlineLevel="1" x14ac:dyDescent="0.25">
      <c r="B26" s="26" t="s">
        <v>89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8"/>
      <c r="Y26" s="26"/>
      <c r="Z26" s="26"/>
      <c r="AA26" s="26"/>
      <c r="AB26" s="26"/>
      <c r="AC26" s="26"/>
    </row>
    <row r="27" spans="1:29" outlineLevel="1" x14ac:dyDescent="0.25">
      <c r="B27" s="26" t="s">
        <v>10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8"/>
      <c r="Y27" s="26"/>
      <c r="Z27" s="26"/>
      <c r="AA27" s="26"/>
      <c r="AB27" s="26"/>
      <c r="AC27" s="26"/>
    </row>
    <row r="28" spans="1:29" outlineLevel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8"/>
      <c r="Y28" s="26"/>
      <c r="Z28" s="26"/>
      <c r="AA28" s="26"/>
      <c r="AB28" s="26"/>
      <c r="AC28" s="26"/>
    </row>
    <row r="29" spans="1:29" outlineLevel="1" x14ac:dyDescent="0.25">
      <c r="B29" s="26" t="s">
        <v>90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8"/>
      <c r="Y29" s="26"/>
      <c r="Z29" s="26"/>
      <c r="AA29" s="26"/>
      <c r="AB29" s="26"/>
      <c r="AC29" s="26"/>
    </row>
    <row r="30" spans="1:29" outlineLevel="1" x14ac:dyDescent="0.25">
      <c r="B30" s="26" t="s">
        <v>10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8"/>
      <c r="Y30" s="26"/>
      <c r="Z30" s="26"/>
      <c r="AA30" s="26"/>
      <c r="AB30" s="26"/>
      <c r="AC30" s="26"/>
    </row>
    <row r="31" spans="1:29" outlineLevel="1" x14ac:dyDescent="0.25"/>
    <row r="32" spans="1:29" x14ac:dyDescent="0.25">
      <c r="A32" s="1" t="s">
        <v>1</v>
      </c>
      <c r="B32" s="7" t="s">
        <v>14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12"/>
      <c r="X32" s="15"/>
      <c r="Y32" s="5"/>
      <c r="Z32" s="5"/>
      <c r="AA32" s="5"/>
      <c r="AB32" s="5"/>
      <c r="AC32" s="5"/>
    </row>
    <row r="33" spans="2:2" x14ac:dyDescent="0.25">
      <c r="B33" s="1" t="s">
        <v>7</v>
      </c>
    </row>
    <row r="34" spans="2:2" x14ac:dyDescent="0.25">
      <c r="B34" s="1" t="s">
        <v>8</v>
      </c>
    </row>
    <row r="36" spans="2:2" x14ac:dyDescent="0.25">
      <c r="B36" s="1" t="s">
        <v>9</v>
      </c>
    </row>
    <row r="37" spans="2:2" x14ac:dyDescent="0.25">
      <c r="B37" s="1" t="s">
        <v>91</v>
      </c>
    </row>
    <row r="39" spans="2:2" x14ac:dyDescent="0.25">
      <c r="B39" s="1" t="s">
        <v>11</v>
      </c>
    </row>
    <row r="40" spans="2:2" x14ac:dyDescent="0.25">
      <c r="B40" s="1" t="s">
        <v>12</v>
      </c>
    </row>
    <row r="42" spans="2:2" x14ac:dyDescent="0.25">
      <c r="B42" s="1" t="s">
        <v>92</v>
      </c>
    </row>
    <row r="44" spans="2:2" x14ac:dyDescent="0.25">
      <c r="B44" s="1" t="s">
        <v>93</v>
      </c>
    </row>
    <row r="45" spans="2:2" x14ac:dyDescent="0.25">
      <c r="B45" s="1" t="s">
        <v>10</v>
      </c>
    </row>
    <row r="47" spans="2:2" x14ac:dyDescent="0.25">
      <c r="B47" s="1" t="s">
        <v>89</v>
      </c>
    </row>
    <row r="48" spans="2:2" x14ac:dyDescent="0.25">
      <c r="B48" s="1" t="s">
        <v>10</v>
      </c>
    </row>
    <row r="50" spans="1:2" x14ac:dyDescent="0.25">
      <c r="B50" s="1" t="s">
        <v>90</v>
      </c>
    </row>
    <row r="51" spans="1:2" x14ac:dyDescent="0.25">
      <c r="B51" s="1" t="s">
        <v>10</v>
      </c>
    </row>
    <row r="53" spans="1:2" x14ac:dyDescent="0.25">
      <c r="B53" s="1" t="s">
        <v>94</v>
      </c>
    </row>
    <row r="54" spans="1:2" x14ac:dyDescent="0.25">
      <c r="B54" s="1" t="s">
        <v>95</v>
      </c>
    </row>
    <row r="56" spans="1:2" x14ac:dyDescent="0.25">
      <c r="A56" s="1" t="s">
        <v>1</v>
      </c>
      <c r="B56" s="1" t="s">
        <v>96</v>
      </c>
    </row>
    <row r="57" spans="1:2" x14ac:dyDescent="0.25">
      <c r="B57" s="1" t="s">
        <v>97</v>
      </c>
    </row>
    <row r="58" spans="1:2" x14ac:dyDescent="0.25">
      <c r="B58" s="1" t="s">
        <v>98</v>
      </c>
    </row>
    <row r="59" spans="1:2" x14ac:dyDescent="0.25">
      <c r="B59" s="29" t="s">
        <v>99</v>
      </c>
    </row>
    <row r="60" spans="1:2" x14ac:dyDescent="0.25">
      <c r="B60" s="29" t="s">
        <v>100</v>
      </c>
    </row>
    <row r="61" spans="1:2" x14ac:dyDescent="0.25">
      <c r="B61" s="1" t="s">
        <v>101</v>
      </c>
    </row>
    <row r="62" spans="1:2" x14ac:dyDescent="0.25">
      <c r="B62" s="1" t="s">
        <v>102</v>
      </c>
    </row>
    <row r="63" spans="1:2" x14ac:dyDescent="0.25">
      <c r="A63" s="1" t="s">
        <v>1</v>
      </c>
      <c r="B63" s="1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CF18-0969-4A2A-8A94-5335AD628551}">
  <dimension ref="A4:U30"/>
  <sheetViews>
    <sheetView workbookViewId="0">
      <selection activeCell="E7" sqref="E7"/>
    </sheetView>
  </sheetViews>
  <sheetFormatPr defaultRowHeight="15" x14ac:dyDescent="0.25"/>
  <cols>
    <col min="1" max="1" width="27.140625" bestFit="1" customWidth="1"/>
    <col min="2" max="18" width="10.42578125" bestFit="1" customWidth="1"/>
    <col min="19" max="21" width="9.42578125" bestFit="1" customWidth="1"/>
  </cols>
  <sheetData>
    <row r="4" spans="1:21" x14ac:dyDescent="0.25">
      <c r="A4" t="s">
        <v>15</v>
      </c>
      <c r="B4">
        <v>2027</v>
      </c>
      <c r="C4">
        <f>B4-1</f>
        <v>2026</v>
      </c>
      <c r="D4">
        <f t="shared" ref="D4:K4" si="0">C4-1</f>
        <v>2025</v>
      </c>
      <c r="E4">
        <f t="shared" si="0"/>
        <v>2024</v>
      </c>
      <c r="F4">
        <f t="shared" si="0"/>
        <v>2023</v>
      </c>
      <c r="G4">
        <f t="shared" si="0"/>
        <v>2022</v>
      </c>
      <c r="H4">
        <f t="shared" si="0"/>
        <v>2021</v>
      </c>
      <c r="I4">
        <f t="shared" si="0"/>
        <v>2020</v>
      </c>
      <c r="J4">
        <f t="shared" si="0"/>
        <v>2019</v>
      </c>
      <c r="K4">
        <f t="shared" si="0"/>
        <v>2018</v>
      </c>
    </row>
    <row r="5" spans="1:21" ht="15.75" thickBot="1" x14ac:dyDescent="0.3">
      <c r="A5" s="18" t="s">
        <v>16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21" ht="15.75" thickBot="1" x14ac:dyDescent="0.3">
      <c r="A6" s="19" t="s">
        <v>17</v>
      </c>
      <c r="B6" s="20">
        <v>46402.04</v>
      </c>
      <c r="C6" s="20">
        <v>42903.47</v>
      </c>
      <c r="D6" s="20">
        <v>38821.440000000002</v>
      </c>
      <c r="E6" s="20">
        <v>35555.29</v>
      </c>
      <c r="F6" s="20">
        <v>33981.57</v>
      </c>
      <c r="G6" s="20">
        <v>28542.7</v>
      </c>
      <c r="H6" s="20">
        <v>21975.17</v>
      </c>
      <c r="I6" s="20">
        <v>19845.97</v>
      </c>
      <c r="J6" s="20">
        <v>20937.11</v>
      </c>
      <c r="K6" s="20">
        <v>18837.38</v>
      </c>
      <c r="L6" s="20">
        <v>16559.29</v>
      </c>
      <c r="M6" s="20">
        <v>13756.34</v>
      </c>
      <c r="N6" s="20">
        <v>12669.99</v>
      </c>
      <c r="O6" s="20">
        <v>10112.84</v>
      </c>
      <c r="P6" s="20">
        <v>9373.65</v>
      </c>
      <c r="Q6" s="20">
        <v>8153.5</v>
      </c>
      <c r="R6" s="20">
        <v>7366.97</v>
      </c>
      <c r="S6" s="20">
        <v>6295.53</v>
      </c>
      <c r="T6" s="20">
        <v>5221.7</v>
      </c>
      <c r="U6" s="20">
        <v>4565.6099999999997</v>
      </c>
    </row>
    <row r="7" spans="1:21" ht="15.75" thickBot="1" x14ac:dyDescent="0.3">
      <c r="A7" s="21" t="s">
        <v>18</v>
      </c>
      <c r="B7" s="22">
        <v>47271.51</v>
      </c>
      <c r="C7" s="22">
        <v>43707.39</v>
      </c>
      <c r="D7" s="22">
        <v>39705.120000000003</v>
      </c>
      <c r="E7" s="22">
        <v>35946.230000000003</v>
      </c>
      <c r="F7" s="22">
        <v>34141</v>
      </c>
      <c r="G7" s="22">
        <v>29077.53</v>
      </c>
      <c r="H7" s="22">
        <v>24060.3</v>
      </c>
      <c r="I7" s="22">
        <v>21729.08</v>
      </c>
      <c r="J7" s="22">
        <v>22923.74</v>
      </c>
      <c r="K7" s="22">
        <v>20624.79</v>
      </c>
      <c r="L7" s="22">
        <v>18130.53</v>
      </c>
      <c r="M7" s="22">
        <v>15061.62</v>
      </c>
      <c r="N7" s="22">
        <v>13872.19</v>
      </c>
      <c r="O7" s="22">
        <v>12641.05</v>
      </c>
      <c r="P7" s="22">
        <v>11717.06</v>
      </c>
      <c r="Q7" s="22">
        <v>10191.870000000001</v>
      </c>
      <c r="R7" s="22">
        <v>9208.7099999999991</v>
      </c>
      <c r="S7" s="22">
        <v>7869.42</v>
      </c>
      <c r="T7" s="22">
        <v>6527.13</v>
      </c>
      <c r="U7" s="22">
        <v>5707.01</v>
      </c>
    </row>
    <row r="8" spans="1:21" ht="15.75" thickBot="1" x14ac:dyDescent="0.3">
      <c r="A8" s="19" t="s">
        <v>19</v>
      </c>
      <c r="B8" s="20">
        <v>48047.53</v>
      </c>
      <c r="C8" s="20">
        <v>44424.9</v>
      </c>
      <c r="D8" s="20">
        <v>40628.959999999999</v>
      </c>
      <c r="E8" s="20">
        <v>36236.93</v>
      </c>
      <c r="F8" s="20">
        <v>34224.49</v>
      </c>
      <c r="G8" s="20">
        <v>29554.87</v>
      </c>
      <c r="H8" s="20">
        <v>24560.22</v>
      </c>
      <c r="I8" s="20">
        <v>22180.560000000001</v>
      </c>
      <c r="J8" s="20">
        <v>23400.04</v>
      </c>
      <c r="K8" s="20">
        <v>21053.32</v>
      </c>
      <c r="L8" s="20">
        <v>18507.240000000002</v>
      </c>
      <c r="M8" s="20">
        <v>15374.57</v>
      </c>
      <c r="N8" s="20">
        <v>14160.42</v>
      </c>
      <c r="O8" s="20">
        <v>15169.26</v>
      </c>
      <c r="P8" s="20">
        <v>14060.47</v>
      </c>
      <c r="Q8" s="20">
        <v>12230.25</v>
      </c>
      <c r="R8" s="20">
        <v>11050.45</v>
      </c>
      <c r="S8" s="20">
        <v>9443.2999999999993</v>
      </c>
      <c r="T8" s="20">
        <v>7832.55</v>
      </c>
      <c r="U8" s="20">
        <v>6848.41</v>
      </c>
    </row>
    <row r="9" spans="1:21" ht="15.75" thickBot="1" x14ac:dyDescent="0.3">
      <c r="A9" s="23" t="s">
        <v>20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ht="15.75" thickBot="1" x14ac:dyDescent="0.3">
      <c r="A10" s="19" t="s">
        <v>17</v>
      </c>
      <c r="B10" s="20">
        <v>31761.07</v>
      </c>
      <c r="C10" s="20">
        <v>29366.39</v>
      </c>
      <c r="D10" s="20">
        <v>26572.34</v>
      </c>
      <c r="E10" s="20">
        <v>24336.74</v>
      </c>
      <c r="F10" s="20">
        <v>16902.96</v>
      </c>
      <c r="G10" s="20">
        <v>15366.33</v>
      </c>
      <c r="H10" s="20">
        <v>13605.73</v>
      </c>
      <c r="I10" s="20">
        <v>11302.53</v>
      </c>
      <c r="J10" s="20">
        <v>12535.11</v>
      </c>
      <c r="K10" s="20">
        <v>10889.55</v>
      </c>
      <c r="L10" s="20">
        <v>9684.0499999999993</v>
      </c>
      <c r="M10" s="20">
        <v>7057.21</v>
      </c>
      <c r="N10" s="20">
        <v>7415.25</v>
      </c>
      <c r="O10" s="20">
        <v>6534.08</v>
      </c>
      <c r="P10" s="20">
        <v>6155.32</v>
      </c>
      <c r="Q10" s="20">
        <v>1272.02</v>
      </c>
      <c r="R10" s="20">
        <v>4838.93</v>
      </c>
      <c r="S10" s="20">
        <v>3860.91</v>
      </c>
      <c r="T10" s="20">
        <v>3331.43</v>
      </c>
      <c r="U10" s="24">
        <v>329.46</v>
      </c>
    </row>
    <row r="11" spans="1:21" ht="15.75" thickBot="1" x14ac:dyDescent="0.3">
      <c r="A11" s="19" t="s">
        <v>18</v>
      </c>
      <c r="B11" s="20">
        <v>32356.21</v>
      </c>
      <c r="C11" s="20">
        <v>29916.65</v>
      </c>
      <c r="D11" s="20">
        <v>27177.19</v>
      </c>
      <c r="E11" s="20">
        <v>24604.32</v>
      </c>
      <c r="F11" s="20">
        <v>21128.7</v>
      </c>
      <c r="G11" s="20">
        <v>19207.91</v>
      </c>
      <c r="H11" s="20">
        <v>17007.169999999998</v>
      </c>
      <c r="I11" s="20">
        <v>14128.17</v>
      </c>
      <c r="J11" s="20">
        <v>15668.89</v>
      </c>
      <c r="K11" s="20">
        <v>13611.93</v>
      </c>
      <c r="L11" s="20">
        <v>12105.06</v>
      </c>
      <c r="M11" s="20">
        <v>8821.51</v>
      </c>
      <c r="N11" s="20">
        <v>9269.07</v>
      </c>
      <c r="O11" s="20">
        <v>8167.59</v>
      </c>
      <c r="P11" s="20">
        <v>7694.16</v>
      </c>
      <c r="Q11" s="20">
        <v>2741.35</v>
      </c>
      <c r="R11" s="20">
        <v>6048.67</v>
      </c>
      <c r="S11" s="20">
        <v>4826.1400000000003</v>
      </c>
      <c r="T11" s="20">
        <v>4164.29</v>
      </c>
      <c r="U11" s="20">
        <v>1028.83</v>
      </c>
    </row>
    <row r="12" spans="1:21" ht="15.75" thickBot="1" x14ac:dyDescent="0.3">
      <c r="A12" s="19" t="s">
        <v>19</v>
      </c>
      <c r="B12" s="20">
        <v>32887.370000000003</v>
      </c>
      <c r="C12" s="20">
        <v>30407.77</v>
      </c>
      <c r="D12" s="20">
        <v>27809.54</v>
      </c>
      <c r="E12" s="20">
        <v>24803.3</v>
      </c>
      <c r="F12" s="20">
        <v>25354.44</v>
      </c>
      <c r="G12" s="20">
        <v>23049.49</v>
      </c>
      <c r="H12" s="20">
        <v>20408.599999999999</v>
      </c>
      <c r="I12" s="20">
        <v>16953.8</v>
      </c>
      <c r="J12" s="20">
        <v>18802.66</v>
      </c>
      <c r="K12" s="20">
        <v>16334.32</v>
      </c>
      <c r="L12" s="20">
        <v>14526.08</v>
      </c>
      <c r="M12" s="20">
        <v>10585.81</v>
      </c>
      <c r="N12" s="20">
        <v>11122.88</v>
      </c>
      <c r="O12" s="20">
        <v>9801.11</v>
      </c>
      <c r="P12" s="20">
        <v>9232.99</v>
      </c>
      <c r="Q12" s="20">
        <v>4210.6899999999996</v>
      </c>
      <c r="R12" s="20">
        <v>7258.4</v>
      </c>
      <c r="S12" s="20">
        <v>5791.37</v>
      </c>
      <c r="T12" s="20">
        <v>4997.1499999999996</v>
      </c>
      <c r="U12" s="20">
        <v>1728.2</v>
      </c>
    </row>
    <row r="13" spans="1:21" ht="15.75" thickBot="1" x14ac:dyDescent="0.3">
      <c r="A13" s="23" t="s">
        <v>21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ht="15.75" thickBot="1" x14ac:dyDescent="0.3">
      <c r="A14" s="19" t="s">
        <v>17</v>
      </c>
      <c r="B14" s="20">
        <v>29877.89</v>
      </c>
      <c r="C14" s="20">
        <v>27625.19</v>
      </c>
      <c r="D14" s="20">
        <v>24996.81</v>
      </c>
      <c r="E14" s="20">
        <v>22893.759999999998</v>
      </c>
      <c r="F14" s="20">
        <v>15583.15</v>
      </c>
      <c r="G14" s="20">
        <v>14166.5</v>
      </c>
      <c r="H14" s="20">
        <v>12299.26</v>
      </c>
      <c r="I14" s="20">
        <v>10558.74</v>
      </c>
      <c r="J14" s="20">
        <v>11873.56</v>
      </c>
      <c r="K14" s="20">
        <v>10065.15</v>
      </c>
      <c r="L14" s="20">
        <v>9155.2999999999993</v>
      </c>
      <c r="M14" s="20">
        <v>6426.78</v>
      </c>
      <c r="N14" s="20">
        <v>6888.9</v>
      </c>
      <c r="O14" s="20">
        <v>6148.52</v>
      </c>
      <c r="P14" s="20">
        <v>5817.83</v>
      </c>
      <c r="Q14" s="24">
        <v>909.26</v>
      </c>
      <c r="R14" s="20">
        <v>4423.71</v>
      </c>
      <c r="S14" s="20">
        <v>3564.1</v>
      </c>
      <c r="T14" s="20">
        <v>2736.39</v>
      </c>
      <c r="U14" s="24">
        <v>722.06</v>
      </c>
    </row>
    <row r="15" spans="1:21" ht="15.75" thickBot="1" x14ac:dyDescent="0.3">
      <c r="A15" s="19" t="s">
        <v>18</v>
      </c>
      <c r="B15" s="20">
        <v>30437.74</v>
      </c>
      <c r="C15" s="20">
        <v>28142.83</v>
      </c>
      <c r="D15" s="20">
        <v>25565.8</v>
      </c>
      <c r="E15" s="20">
        <v>23145.48</v>
      </c>
      <c r="F15" s="20">
        <v>19478.93</v>
      </c>
      <c r="G15" s="20">
        <v>17708.12</v>
      </c>
      <c r="H15" s="20">
        <v>15374.07</v>
      </c>
      <c r="I15" s="20">
        <v>13198.42</v>
      </c>
      <c r="J15" s="20">
        <v>14841.95</v>
      </c>
      <c r="K15" s="20">
        <v>12581.44</v>
      </c>
      <c r="L15" s="20">
        <v>11444.13</v>
      </c>
      <c r="M15" s="20">
        <v>8033.47</v>
      </c>
      <c r="N15" s="20">
        <v>8611.1299999999992</v>
      </c>
      <c r="O15" s="20">
        <v>7685.64</v>
      </c>
      <c r="P15" s="20">
        <v>7272.29</v>
      </c>
      <c r="Q15" s="20">
        <v>2331.4499999999998</v>
      </c>
      <c r="R15" s="20">
        <v>5529.63</v>
      </c>
      <c r="S15" s="20">
        <v>4455.12</v>
      </c>
      <c r="T15" s="20">
        <v>3420.48</v>
      </c>
      <c r="U15" s="20">
        <v>1124.07</v>
      </c>
    </row>
    <row r="16" spans="1:21" ht="15.75" thickBot="1" x14ac:dyDescent="0.3">
      <c r="A16" s="19" t="s">
        <v>19</v>
      </c>
      <c r="B16" s="20">
        <v>30937.41</v>
      </c>
      <c r="C16" s="20">
        <v>28604.83</v>
      </c>
      <c r="D16" s="20">
        <v>26160.65</v>
      </c>
      <c r="E16" s="20">
        <v>23332.66</v>
      </c>
      <c r="F16" s="20">
        <v>23374.720000000001</v>
      </c>
      <c r="G16" s="20">
        <v>21249.74</v>
      </c>
      <c r="H16" s="20">
        <v>18448.89</v>
      </c>
      <c r="I16" s="20">
        <v>15838.1</v>
      </c>
      <c r="J16" s="20">
        <v>17810.34</v>
      </c>
      <c r="K16" s="20">
        <v>15097.72</v>
      </c>
      <c r="L16" s="20">
        <v>13732.95</v>
      </c>
      <c r="M16" s="20">
        <v>9640.17</v>
      </c>
      <c r="N16" s="20">
        <v>10333.35</v>
      </c>
      <c r="O16" s="20">
        <v>9222.77</v>
      </c>
      <c r="P16" s="20">
        <v>8726.75</v>
      </c>
      <c r="Q16" s="20">
        <v>3753.64</v>
      </c>
      <c r="R16" s="20">
        <v>6635.56</v>
      </c>
      <c r="S16" s="20">
        <v>5346.15</v>
      </c>
      <c r="T16" s="20">
        <v>4104.58</v>
      </c>
      <c r="U16" s="20">
        <v>1526.09</v>
      </c>
    </row>
    <row r="17" spans="1:21" ht="15.75" thickBot="1" x14ac:dyDescent="0.3">
      <c r="A17" s="23" t="s">
        <v>22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ht="15.75" thickBot="1" x14ac:dyDescent="0.3">
      <c r="A18" s="19" t="s">
        <v>17</v>
      </c>
      <c r="B18" s="20">
        <v>28984.82</v>
      </c>
      <c r="C18" s="20">
        <v>24102.6</v>
      </c>
      <c r="D18" s="20">
        <v>21642.3</v>
      </c>
      <c r="E18" s="20">
        <v>19870.05</v>
      </c>
      <c r="F18" s="20">
        <v>14486.4</v>
      </c>
      <c r="G18" s="20">
        <v>10890.33</v>
      </c>
      <c r="H18" s="20">
        <v>9684.11</v>
      </c>
      <c r="I18" s="20">
        <v>8126.87</v>
      </c>
      <c r="J18" s="20">
        <v>9603.89</v>
      </c>
      <c r="K18" s="20">
        <v>8118.66</v>
      </c>
      <c r="L18" s="20">
        <v>5304.52</v>
      </c>
      <c r="M18" s="20">
        <v>4584.9799999999996</v>
      </c>
      <c r="N18" s="20">
        <v>4991.21</v>
      </c>
      <c r="O18" s="20">
        <v>4385.5200000000004</v>
      </c>
      <c r="P18" s="20">
        <v>3943.07</v>
      </c>
      <c r="Q18" s="20">
        <v>1225.44</v>
      </c>
      <c r="R18" s="20">
        <v>2940.99</v>
      </c>
      <c r="S18" s="20">
        <v>2318.92</v>
      </c>
      <c r="T18" s="20">
        <v>1841.09</v>
      </c>
      <c r="U18" s="24">
        <v>409.69</v>
      </c>
    </row>
    <row r="19" spans="1:21" ht="15.75" thickBot="1" x14ac:dyDescent="0.3">
      <c r="A19" s="19" t="s">
        <v>18</v>
      </c>
      <c r="B19" s="20">
        <v>29694.86</v>
      </c>
      <c r="C19" s="20">
        <v>24349.71</v>
      </c>
      <c r="D19" s="20">
        <v>22068.6</v>
      </c>
      <c r="E19" s="20">
        <v>19612.09</v>
      </c>
      <c r="F19" s="20">
        <v>18108</v>
      </c>
      <c r="G19" s="20">
        <v>13612.91</v>
      </c>
      <c r="H19" s="20">
        <v>12105.14</v>
      </c>
      <c r="I19" s="20">
        <v>10158.59</v>
      </c>
      <c r="J19" s="20">
        <v>12004.87</v>
      </c>
      <c r="K19" s="20">
        <v>10148.32</v>
      </c>
      <c r="L19" s="20">
        <v>6630.64</v>
      </c>
      <c r="M19" s="20">
        <v>5731.23</v>
      </c>
      <c r="N19" s="20">
        <v>6239.02</v>
      </c>
      <c r="O19" s="20">
        <v>5481.9</v>
      </c>
      <c r="P19" s="20">
        <v>4928.83</v>
      </c>
      <c r="Q19" s="20">
        <v>2374.6799999999998</v>
      </c>
      <c r="R19" s="20">
        <v>3676.24</v>
      </c>
      <c r="S19" s="20">
        <v>2898.65</v>
      </c>
      <c r="T19" s="20">
        <v>2301.36</v>
      </c>
      <c r="U19" s="24">
        <v>690.11</v>
      </c>
    </row>
    <row r="20" spans="1:21" ht="15.75" thickBot="1" x14ac:dyDescent="0.3">
      <c r="A20" s="19" t="s">
        <v>19</v>
      </c>
      <c r="B20" s="20">
        <v>30328.58</v>
      </c>
      <c r="C20" s="20">
        <v>27522</v>
      </c>
      <c r="D20" s="20">
        <v>23977.5</v>
      </c>
      <c r="E20" s="20">
        <v>20760.349999999999</v>
      </c>
      <c r="F20" s="20">
        <v>21729.599999999999</v>
      </c>
      <c r="G20" s="20">
        <v>16335.49</v>
      </c>
      <c r="H20" s="20">
        <v>14526.16</v>
      </c>
      <c r="I20" s="20">
        <v>12190.31</v>
      </c>
      <c r="J20" s="20">
        <v>14405.84</v>
      </c>
      <c r="K20" s="20">
        <v>12177.99</v>
      </c>
      <c r="L20" s="20">
        <v>7956.77</v>
      </c>
      <c r="M20" s="20">
        <v>6877.47</v>
      </c>
      <c r="N20" s="20">
        <v>7486.82</v>
      </c>
      <c r="O20" s="20">
        <v>6578.27</v>
      </c>
      <c r="P20" s="20">
        <v>5914.6</v>
      </c>
      <c r="Q20" s="20">
        <v>3523.91</v>
      </c>
      <c r="R20" s="20">
        <v>4411.49</v>
      </c>
      <c r="S20" s="20">
        <v>3478.38</v>
      </c>
      <c r="T20" s="20">
        <v>2761.63</v>
      </c>
      <c r="U20" s="24">
        <v>970.54</v>
      </c>
    </row>
    <row r="21" spans="1:21" ht="15.75" thickBot="1" x14ac:dyDescent="0.3">
      <c r="A21" s="23" t="s">
        <v>23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15.75" thickBot="1" x14ac:dyDescent="0.3">
      <c r="A22" s="19" t="s">
        <v>17</v>
      </c>
      <c r="B22" s="20">
        <v>5010.8900000000003</v>
      </c>
      <c r="C22" s="20">
        <v>4633.08</v>
      </c>
      <c r="D22" s="20">
        <v>4192.2700000000004</v>
      </c>
      <c r="E22" s="20">
        <v>3839.56</v>
      </c>
      <c r="F22" s="20">
        <v>2402.98</v>
      </c>
      <c r="G22" s="20">
        <v>2184.5300000000002</v>
      </c>
      <c r="H22" s="20">
        <v>1953.13</v>
      </c>
      <c r="I22" s="20">
        <v>1734.01</v>
      </c>
      <c r="J22" s="20">
        <v>2177.3000000000002</v>
      </c>
      <c r="K22" s="20">
        <v>2021.82</v>
      </c>
      <c r="L22" s="20">
        <v>1819.05</v>
      </c>
      <c r="M22" s="20">
        <v>1592.05</v>
      </c>
      <c r="N22" s="20">
        <v>1326.86</v>
      </c>
      <c r="O22" s="20">
        <v>1380.28</v>
      </c>
      <c r="P22" s="20">
        <v>1333.86</v>
      </c>
      <c r="Q22" s="20">
        <v>1311.87</v>
      </c>
      <c r="R22" s="20">
        <v>1251.31</v>
      </c>
      <c r="S22" s="20">
        <v>1221.95</v>
      </c>
      <c r="T22" s="20">
        <v>1167.49</v>
      </c>
      <c r="U22" s="20">
        <v>1206.82</v>
      </c>
    </row>
    <row r="23" spans="1:21" ht="15.75" thickBot="1" x14ac:dyDescent="0.3">
      <c r="A23" s="19" t="s">
        <v>18</v>
      </c>
      <c r="B23" s="20">
        <v>5104.78</v>
      </c>
      <c r="C23" s="20">
        <v>4719.8999999999996</v>
      </c>
      <c r="D23" s="20">
        <v>4287.7</v>
      </c>
      <c r="E23" s="20">
        <v>3881.78</v>
      </c>
      <c r="F23" s="20">
        <v>3003.72</v>
      </c>
      <c r="G23" s="20">
        <v>2730.66</v>
      </c>
      <c r="H23" s="20">
        <v>2441.42</v>
      </c>
      <c r="I23" s="20">
        <v>2167.5100000000002</v>
      </c>
      <c r="J23" s="20">
        <v>2721.63</v>
      </c>
      <c r="K23" s="20">
        <v>2527.27</v>
      </c>
      <c r="L23" s="20">
        <v>2273.81</v>
      </c>
      <c r="M23" s="20">
        <v>1990.06</v>
      </c>
      <c r="N23" s="20">
        <v>1658.57</v>
      </c>
      <c r="O23" s="20">
        <v>1725.35</v>
      </c>
      <c r="P23" s="20">
        <v>1667.32</v>
      </c>
      <c r="Q23" s="20">
        <v>1639.83</v>
      </c>
      <c r="R23" s="20">
        <v>1564.14</v>
      </c>
      <c r="S23" s="20">
        <v>1527.44</v>
      </c>
      <c r="T23" s="20">
        <v>1459.37</v>
      </c>
      <c r="U23" s="20">
        <v>1508.52</v>
      </c>
    </row>
    <row r="24" spans="1:21" ht="15.75" thickBot="1" x14ac:dyDescent="0.3">
      <c r="A24" s="19" t="s">
        <v>19</v>
      </c>
      <c r="B24" s="20">
        <v>5188.58</v>
      </c>
      <c r="C24" s="20">
        <v>4797.38</v>
      </c>
      <c r="D24" s="20">
        <v>4387.46</v>
      </c>
      <c r="E24" s="20">
        <v>3913.17</v>
      </c>
      <c r="F24" s="20">
        <v>3604.47</v>
      </c>
      <c r="G24" s="20">
        <v>3276.79</v>
      </c>
      <c r="H24" s="20">
        <v>2929.7</v>
      </c>
      <c r="I24" s="20">
        <v>2601.0100000000002</v>
      </c>
      <c r="J24" s="20">
        <v>3265.96</v>
      </c>
      <c r="K24" s="20">
        <v>3032.73</v>
      </c>
      <c r="L24" s="20">
        <v>2728.58</v>
      </c>
      <c r="M24" s="20">
        <v>2388.08</v>
      </c>
      <c r="N24" s="20">
        <v>1990.28</v>
      </c>
      <c r="O24" s="20">
        <v>2070.42</v>
      </c>
      <c r="P24" s="20">
        <v>2000.79</v>
      </c>
      <c r="Q24" s="20">
        <v>1967.8</v>
      </c>
      <c r="R24" s="20">
        <v>1876.97</v>
      </c>
      <c r="S24" s="20">
        <v>1832.93</v>
      </c>
      <c r="T24" s="20">
        <v>1751.24</v>
      </c>
      <c r="U24" s="20">
        <v>1810.23</v>
      </c>
    </row>
    <row r="25" spans="1:21" ht="15.75" thickBot="1" x14ac:dyDescent="0.3">
      <c r="A25" s="23" t="s">
        <v>24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ht="15.75" thickBot="1" x14ac:dyDescent="0.3">
      <c r="A26" s="19" t="s">
        <v>17</v>
      </c>
      <c r="B26" s="24">
        <v>13.9</v>
      </c>
      <c r="C26" s="24">
        <v>11.56</v>
      </c>
      <c r="D26" s="24">
        <v>10.38</v>
      </c>
      <c r="E26" s="24">
        <v>9.5299999999999994</v>
      </c>
      <c r="F26" s="24">
        <v>8.75</v>
      </c>
      <c r="G26" s="24">
        <v>7.25</v>
      </c>
      <c r="H26" s="24">
        <v>5.15</v>
      </c>
      <c r="I26" s="24">
        <v>4.4400000000000004</v>
      </c>
      <c r="J26" s="24">
        <v>4.79</v>
      </c>
      <c r="K26" s="24">
        <v>4.07</v>
      </c>
      <c r="L26" s="24">
        <v>3.04</v>
      </c>
      <c r="M26" s="24">
        <v>2.4700000000000002</v>
      </c>
      <c r="N26" s="24">
        <v>2.3199999999999998</v>
      </c>
      <c r="O26" s="24">
        <v>1.74</v>
      </c>
      <c r="P26" s="24">
        <v>1.47</v>
      </c>
      <c r="Q26" s="24">
        <v>1.18</v>
      </c>
      <c r="R26" s="24">
        <v>0.99</v>
      </c>
      <c r="S26" s="24">
        <v>0.76</v>
      </c>
      <c r="T26" s="24">
        <v>0.53</v>
      </c>
      <c r="U26" s="24">
        <v>0.36</v>
      </c>
    </row>
    <row r="27" spans="1:21" ht="15.75" thickBot="1" x14ac:dyDescent="0.3">
      <c r="A27" s="19" t="s">
        <v>18</v>
      </c>
      <c r="B27" s="24">
        <v>14.24</v>
      </c>
      <c r="C27" s="24">
        <v>12.53</v>
      </c>
      <c r="D27" s="24">
        <v>11.12</v>
      </c>
      <c r="E27" s="24">
        <v>9.6999999999999993</v>
      </c>
      <c r="F27" s="24">
        <v>8.9700000000000006</v>
      </c>
      <c r="G27" s="24">
        <v>7.43</v>
      </c>
      <c r="H27" s="24">
        <v>5.8</v>
      </c>
      <c r="I27" s="24">
        <v>5</v>
      </c>
      <c r="J27" s="24">
        <v>5.4</v>
      </c>
      <c r="K27" s="24">
        <v>4.59</v>
      </c>
      <c r="L27" s="24">
        <v>3.43</v>
      </c>
      <c r="M27" s="24">
        <v>2.78</v>
      </c>
      <c r="N27" s="24">
        <v>2.61</v>
      </c>
      <c r="O27" s="24">
        <v>2.17</v>
      </c>
      <c r="P27" s="24">
        <v>1.84</v>
      </c>
      <c r="Q27" s="24">
        <v>1.48</v>
      </c>
      <c r="R27" s="24">
        <v>1.24</v>
      </c>
      <c r="S27" s="24">
        <v>0.94</v>
      </c>
      <c r="T27" s="24">
        <v>0.66</v>
      </c>
      <c r="U27" s="24">
        <v>0.46</v>
      </c>
    </row>
    <row r="28" spans="1:21" ht="15.75" thickBot="1" x14ac:dyDescent="0.3">
      <c r="A28" s="19" t="s">
        <v>19</v>
      </c>
      <c r="B28" s="24">
        <v>14.55</v>
      </c>
      <c r="C28" s="24">
        <v>13.2</v>
      </c>
      <c r="D28" s="24">
        <v>11.5</v>
      </c>
      <c r="E28" s="24">
        <v>9.9600000000000009</v>
      </c>
      <c r="F28" s="24">
        <v>9.16</v>
      </c>
      <c r="G28" s="24">
        <v>7.59</v>
      </c>
      <c r="H28" s="24">
        <v>5.96</v>
      </c>
      <c r="I28" s="24">
        <v>5.14</v>
      </c>
      <c r="J28" s="24">
        <v>5.55</v>
      </c>
      <c r="K28" s="24">
        <v>4.71</v>
      </c>
      <c r="L28" s="24">
        <v>3.52</v>
      </c>
      <c r="M28" s="24">
        <v>2.86</v>
      </c>
      <c r="N28" s="24">
        <v>2.69</v>
      </c>
      <c r="O28" s="24">
        <v>2.6</v>
      </c>
      <c r="P28" s="24">
        <v>2.21</v>
      </c>
      <c r="Q28" s="24">
        <v>1.78</v>
      </c>
      <c r="R28" s="24">
        <v>1.49</v>
      </c>
      <c r="S28" s="24">
        <v>1.1200000000000001</v>
      </c>
      <c r="T28" s="24">
        <v>0.79</v>
      </c>
      <c r="U28" s="24">
        <v>0.56000000000000005</v>
      </c>
    </row>
    <row r="29" spans="1:21" ht="15.75" thickBot="1" x14ac:dyDescent="0.3">
      <c r="A29" s="24" t="s">
        <v>25</v>
      </c>
      <c r="B29" s="24">
        <v>9</v>
      </c>
      <c r="C29" s="24">
        <v>19</v>
      </c>
      <c r="D29" s="24">
        <v>25</v>
      </c>
      <c r="E29" s="24">
        <v>25</v>
      </c>
      <c r="F29" s="24">
        <v>31</v>
      </c>
      <c r="G29" s="24">
        <v>14</v>
      </c>
      <c r="H29" s="24">
        <v>15</v>
      </c>
      <c r="I29" s="24">
        <v>27</v>
      </c>
      <c r="J29" s="24">
        <v>14</v>
      </c>
      <c r="K29" s="24">
        <v>6</v>
      </c>
      <c r="L29" s="24">
        <v>12</v>
      </c>
      <c r="M29" s="24">
        <v>8</v>
      </c>
      <c r="N29" s="24">
        <v>6</v>
      </c>
      <c r="O29" s="24">
        <v>13</v>
      </c>
      <c r="P29" s="24">
        <v>13</v>
      </c>
      <c r="Q29" s="24">
        <v>8</v>
      </c>
      <c r="R29" s="24">
        <v>19</v>
      </c>
      <c r="S29" s="24">
        <v>17</v>
      </c>
      <c r="T29" s="24">
        <v>18</v>
      </c>
      <c r="U29" s="24">
        <v>11</v>
      </c>
    </row>
    <row r="30" spans="1:21" ht="15.75" thickBot="1" x14ac:dyDescent="0.3">
      <c r="A30" s="2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3838-C9CE-42B0-9DBD-87D9800BE9A5}">
  <dimension ref="A1:V24"/>
  <sheetViews>
    <sheetView workbookViewId="0">
      <selection activeCell="A3" sqref="A3"/>
    </sheetView>
  </sheetViews>
  <sheetFormatPr defaultRowHeight="15" x14ac:dyDescent="0.25"/>
  <cols>
    <col min="1" max="1" width="44.42578125" bestFit="1" customWidth="1"/>
    <col min="2" max="2" width="26.85546875" bestFit="1" customWidth="1"/>
    <col min="3" max="22" width="12.140625" bestFit="1" customWidth="1"/>
  </cols>
  <sheetData>
    <row r="1" spans="1:22" x14ac:dyDescent="0.25">
      <c r="A1" s="8" t="s">
        <v>15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/>
    </row>
    <row r="2" spans="1:22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8" t="s">
        <v>58</v>
      </c>
      <c r="N2" s="8" t="s">
        <v>59</v>
      </c>
      <c r="O2" s="8" t="s">
        <v>60</v>
      </c>
      <c r="P2" s="8" t="s">
        <v>61</v>
      </c>
      <c r="Q2" s="8" t="s">
        <v>62</v>
      </c>
      <c r="R2" s="8" t="s">
        <v>63</v>
      </c>
      <c r="S2" s="8" t="s">
        <v>64</v>
      </c>
      <c r="T2" s="8" t="s">
        <v>65</v>
      </c>
      <c r="U2" s="8" t="s">
        <v>66</v>
      </c>
      <c r="V2" s="8"/>
    </row>
    <row r="3" spans="1:22" x14ac:dyDescent="0.25">
      <c r="A3" s="8" t="s">
        <v>7</v>
      </c>
      <c r="B3" s="9">
        <v>34141</v>
      </c>
      <c r="C3" s="9">
        <v>2665</v>
      </c>
      <c r="D3" s="9">
        <v>2948</v>
      </c>
      <c r="E3" s="9">
        <v>3590</v>
      </c>
      <c r="F3" s="9">
        <v>6263</v>
      </c>
      <c r="G3" s="9">
        <v>6911</v>
      </c>
      <c r="H3" s="9">
        <v>8065</v>
      </c>
      <c r="I3" s="9">
        <v>9188</v>
      </c>
      <c r="J3" s="9">
        <v>10421</v>
      </c>
      <c r="K3" s="9">
        <v>11778</v>
      </c>
      <c r="L3" s="9">
        <v>12702</v>
      </c>
      <c r="M3" s="9">
        <v>13880</v>
      </c>
      <c r="N3" s="9">
        <v>15082</v>
      </c>
      <c r="O3" s="9">
        <v>18358</v>
      </c>
      <c r="P3" s="9">
        <v>20609</v>
      </c>
      <c r="Q3" s="9">
        <v>22977</v>
      </c>
      <c r="R3" s="9">
        <v>21846</v>
      </c>
      <c r="S3" s="9">
        <v>24105</v>
      </c>
      <c r="T3" s="9">
        <v>29310</v>
      </c>
      <c r="U3" s="9">
        <v>32653</v>
      </c>
      <c r="V3" s="9"/>
    </row>
    <row r="4" spans="1:22" x14ac:dyDescent="0.25">
      <c r="A4" s="8" t="s">
        <v>67</v>
      </c>
      <c r="B4" s="9">
        <v>7059</v>
      </c>
      <c r="C4" s="8">
        <v>957</v>
      </c>
      <c r="D4" s="8">
        <v>0</v>
      </c>
      <c r="E4" s="9">
        <v>1088</v>
      </c>
      <c r="F4" s="9">
        <v>1538</v>
      </c>
      <c r="G4" s="9">
        <v>1536</v>
      </c>
      <c r="H4" s="9">
        <v>1647</v>
      </c>
      <c r="I4" s="9">
        <v>1816</v>
      </c>
      <c r="J4" s="9">
        <v>2140</v>
      </c>
      <c r="K4" s="9">
        <v>2400</v>
      </c>
      <c r="L4" s="9">
        <v>2382</v>
      </c>
      <c r="M4" s="9">
        <v>2553</v>
      </c>
      <c r="N4" s="9">
        <v>2764</v>
      </c>
      <c r="O4" s="9">
        <v>3248</v>
      </c>
      <c r="P4" s="9">
        <v>3856</v>
      </c>
      <c r="Q4" s="9">
        <v>4165</v>
      </c>
      <c r="R4" s="9">
        <v>4512</v>
      </c>
      <c r="S4" s="9">
        <v>4970</v>
      </c>
      <c r="T4" s="9">
        <v>5733</v>
      </c>
      <c r="U4" s="9">
        <v>6567</v>
      </c>
      <c r="V4" s="8"/>
    </row>
    <row r="5" spans="1:22" x14ac:dyDescent="0.25">
      <c r="A5" s="8" t="s">
        <v>68</v>
      </c>
      <c r="B5" s="9">
        <v>27082</v>
      </c>
      <c r="C5" s="9">
        <v>1708</v>
      </c>
      <c r="D5" s="9">
        <v>2948</v>
      </c>
      <c r="E5" s="9">
        <v>2502</v>
      </c>
      <c r="F5" s="9">
        <v>4725</v>
      </c>
      <c r="G5" s="9">
        <v>5375</v>
      </c>
      <c r="H5" s="9">
        <v>6418</v>
      </c>
      <c r="I5" s="9">
        <v>7372</v>
      </c>
      <c r="J5" s="9">
        <v>8281</v>
      </c>
      <c r="K5" s="9">
        <v>9378</v>
      </c>
      <c r="L5" s="9">
        <v>10320</v>
      </c>
      <c r="M5" s="9">
        <v>11327</v>
      </c>
      <c r="N5" s="9">
        <v>12318</v>
      </c>
      <c r="O5" s="9">
        <v>15110</v>
      </c>
      <c r="P5" s="9">
        <v>16753</v>
      </c>
      <c r="Q5" s="9">
        <v>18812</v>
      </c>
      <c r="R5" s="9">
        <v>17334</v>
      </c>
      <c r="S5" s="9">
        <v>19135</v>
      </c>
      <c r="T5" s="9">
        <v>23577</v>
      </c>
      <c r="U5" s="9">
        <v>26086</v>
      </c>
      <c r="V5" s="9"/>
    </row>
    <row r="6" spans="1:22" x14ac:dyDescent="0.25">
      <c r="A6" s="8" t="s">
        <v>69</v>
      </c>
      <c r="B6" s="9">
        <v>4744</v>
      </c>
      <c r="C6" s="9">
        <v>1255</v>
      </c>
      <c r="D6" s="9">
        <v>2218</v>
      </c>
      <c r="E6" s="9">
        <v>3952</v>
      </c>
      <c r="F6" s="9">
        <v>3493</v>
      </c>
      <c r="G6" s="9">
        <v>1837</v>
      </c>
      <c r="H6" s="9">
        <v>1829</v>
      </c>
      <c r="I6" s="9">
        <v>1916</v>
      </c>
      <c r="J6" s="9">
        <v>6142</v>
      </c>
      <c r="K6" s="9">
        <v>2139</v>
      </c>
      <c r="L6" s="9">
        <v>2623</v>
      </c>
      <c r="M6" s="9">
        <v>2263</v>
      </c>
      <c r="N6" s="9">
        <v>4435</v>
      </c>
      <c r="O6" s="9">
        <v>2966</v>
      </c>
      <c r="P6" s="9">
        <v>3799</v>
      </c>
      <c r="Q6" s="9">
        <v>3811</v>
      </c>
      <c r="R6" s="9">
        <v>3253</v>
      </c>
      <c r="S6" s="9">
        <v>3331</v>
      </c>
      <c r="T6" s="9">
        <v>4764</v>
      </c>
      <c r="U6" s="9">
        <v>5086</v>
      </c>
      <c r="V6" s="9"/>
    </row>
    <row r="7" spans="1:22" x14ac:dyDescent="0.25">
      <c r="A7" s="8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259</v>
      </c>
      <c r="O7" s="8">
        <v>285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/>
    </row>
    <row r="8" spans="1:22" x14ac:dyDescent="0.25">
      <c r="A8" s="8" t="s">
        <v>71</v>
      </c>
      <c r="B8" s="9">
        <v>3420</v>
      </c>
      <c r="C8" s="9">
        <v>1122</v>
      </c>
      <c r="D8" s="8">
        <v>657.1</v>
      </c>
      <c r="E8" s="9">
        <v>1299</v>
      </c>
      <c r="F8" s="9">
        <v>1786</v>
      </c>
      <c r="G8" s="9">
        <v>1611</v>
      </c>
      <c r="H8" s="9">
        <v>1564</v>
      </c>
      <c r="I8" s="9">
        <v>1621</v>
      </c>
      <c r="J8" s="9">
        <v>1709</v>
      </c>
      <c r="K8" s="9">
        <v>1739</v>
      </c>
      <c r="L8" s="9">
        <v>1735</v>
      </c>
      <c r="M8" s="9">
        <v>1755</v>
      </c>
      <c r="N8" s="9">
        <v>2054</v>
      </c>
      <c r="O8" s="9">
        <v>2391</v>
      </c>
      <c r="P8" s="9">
        <v>2579</v>
      </c>
      <c r="Q8" s="9">
        <v>2755</v>
      </c>
      <c r="R8" s="9">
        <v>2475</v>
      </c>
      <c r="S8" s="9">
        <v>2524</v>
      </c>
      <c r="T8" s="9">
        <v>3035</v>
      </c>
      <c r="U8" s="9">
        <v>3216</v>
      </c>
      <c r="V8" s="8"/>
    </row>
    <row r="9" spans="1:22" x14ac:dyDescent="0.25">
      <c r="A9" s="8" t="s">
        <v>72</v>
      </c>
      <c r="B9" s="9">
        <v>1324</v>
      </c>
      <c r="C9" s="8">
        <v>132.30000000000001</v>
      </c>
      <c r="D9" s="9">
        <v>1561</v>
      </c>
      <c r="E9" s="9">
        <v>2653</v>
      </c>
      <c r="F9" s="9">
        <v>1707</v>
      </c>
      <c r="G9" s="8">
        <v>226</v>
      </c>
      <c r="H9" s="8">
        <v>265</v>
      </c>
      <c r="I9" s="8">
        <v>295</v>
      </c>
      <c r="J9" s="9">
        <v>4433</v>
      </c>
      <c r="K9" s="8">
        <v>400</v>
      </c>
      <c r="L9" s="8">
        <v>888</v>
      </c>
      <c r="M9" s="8">
        <v>508</v>
      </c>
      <c r="N9" s="9">
        <v>2122</v>
      </c>
      <c r="O9" s="8">
        <v>290</v>
      </c>
      <c r="P9" s="9">
        <v>1220</v>
      </c>
      <c r="Q9" s="9">
        <v>1056</v>
      </c>
      <c r="R9" s="8">
        <v>778</v>
      </c>
      <c r="S9" s="8">
        <v>807</v>
      </c>
      <c r="T9" s="9">
        <v>1729</v>
      </c>
      <c r="U9" s="9">
        <v>1870</v>
      </c>
      <c r="V9" s="9"/>
    </row>
    <row r="10" spans="1:22" x14ac:dyDescent="0.25">
      <c r="A10" s="8" t="s">
        <v>73</v>
      </c>
      <c r="B10" s="9">
        <v>22338</v>
      </c>
      <c r="C10" s="8">
        <v>452.9</v>
      </c>
      <c r="D10" s="8">
        <v>729.7</v>
      </c>
      <c r="E10" s="9">
        <v>-1449</v>
      </c>
      <c r="F10" s="9">
        <v>1232</v>
      </c>
      <c r="G10" s="9">
        <v>3538</v>
      </c>
      <c r="H10" s="9">
        <v>4589</v>
      </c>
      <c r="I10" s="9">
        <v>5456</v>
      </c>
      <c r="J10" s="9">
        <v>2139</v>
      </c>
      <c r="K10" s="9">
        <v>7239</v>
      </c>
      <c r="L10" s="9">
        <v>7697</v>
      </c>
      <c r="M10" s="9">
        <v>9064</v>
      </c>
      <c r="N10" s="9">
        <v>7883</v>
      </c>
      <c r="O10" s="9">
        <v>12144</v>
      </c>
      <c r="P10" s="9">
        <v>12954</v>
      </c>
      <c r="Q10" s="9">
        <v>15001</v>
      </c>
      <c r="R10" s="9">
        <v>14081</v>
      </c>
      <c r="S10" s="9">
        <v>15804</v>
      </c>
      <c r="T10" s="9">
        <v>18813</v>
      </c>
      <c r="U10" s="9">
        <v>21000</v>
      </c>
      <c r="V10" s="9"/>
    </row>
    <row r="11" spans="1:22" x14ac:dyDescent="0.25">
      <c r="A11" s="8" t="s">
        <v>74</v>
      </c>
      <c r="B11" s="8">
        <v>-192</v>
      </c>
      <c r="C11" s="8">
        <v>-108.5</v>
      </c>
      <c r="D11" s="8">
        <v>0</v>
      </c>
      <c r="E11" s="8">
        <v>-80.66</v>
      </c>
      <c r="F11" s="8">
        <v>-143</v>
      </c>
      <c r="G11" s="8">
        <v>-115</v>
      </c>
      <c r="H11" s="8">
        <v>-72</v>
      </c>
      <c r="I11" s="8">
        <v>-32</v>
      </c>
      <c r="J11" s="8">
        <v>-29</v>
      </c>
      <c r="K11" s="8">
        <v>0</v>
      </c>
      <c r="L11" s="8">
        <v>0</v>
      </c>
      <c r="M11" s="8">
        <v>0</v>
      </c>
      <c r="N11" s="8">
        <v>-427</v>
      </c>
      <c r="O11" s="8">
        <v>-563</v>
      </c>
      <c r="P11" s="8">
        <v>-612</v>
      </c>
      <c r="Q11" s="8">
        <v>-286</v>
      </c>
      <c r="R11" s="8">
        <v>-436</v>
      </c>
      <c r="S11" s="8">
        <v>0</v>
      </c>
      <c r="T11" s="8">
        <v>-69</v>
      </c>
      <c r="U11" s="8">
        <v>745</v>
      </c>
      <c r="V11" s="8"/>
    </row>
    <row r="12" spans="1:22" x14ac:dyDescent="0.25">
      <c r="A12" s="8" t="s">
        <v>75</v>
      </c>
      <c r="B12" s="8">
        <v>76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247</v>
      </c>
      <c r="R12" s="8">
        <v>80</v>
      </c>
      <c r="S12" s="8">
        <v>513</v>
      </c>
      <c r="T12" s="8">
        <v>469</v>
      </c>
      <c r="U12" s="8">
        <v>101</v>
      </c>
      <c r="V12" s="8"/>
    </row>
    <row r="13" spans="1:22" x14ac:dyDescent="0.25">
      <c r="A13" s="8" t="s">
        <v>76</v>
      </c>
      <c r="B13" s="8">
        <v>268</v>
      </c>
      <c r="C13" s="8">
        <v>108.5</v>
      </c>
      <c r="D13" s="8">
        <v>0</v>
      </c>
      <c r="E13" s="8">
        <v>80.66</v>
      </c>
      <c r="F13" s="8">
        <v>143</v>
      </c>
      <c r="G13" s="8">
        <v>115</v>
      </c>
      <c r="H13" s="8">
        <v>72</v>
      </c>
      <c r="I13" s="8">
        <v>32</v>
      </c>
      <c r="J13" s="8">
        <v>29</v>
      </c>
      <c r="K13" s="8">
        <v>0</v>
      </c>
      <c r="L13" s="8">
        <v>0</v>
      </c>
      <c r="M13" s="8">
        <v>0</v>
      </c>
      <c r="N13" s="8">
        <v>427</v>
      </c>
      <c r="O13" s="8">
        <v>563</v>
      </c>
      <c r="P13" s="8">
        <v>612</v>
      </c>
      <c r="Q13" s="8">
        <v>533</v>
      </c>
      <c r="R13" s="8">
        <v>516</v>
      </c>
      <c r="S13" s="8">
        <v>513</v>
      </c>
      <c r="T13" s="8">
        <v>538</v>
      </c>
      <c r="U13" s="8">
        <v>-644</v>
      </c>
      <c r="V13" s="8"/>
    </row>
    <row r="14" spans="1:22" x14ac:dyDescent="0.25">
      <c r="A14" s="8" t="s">
        <v>77</v>
      </c>
      <c r="B14" s="8">
        <v>191</v>
      </c>
      <c r="C14" s="8">
        <v>111.8</v>
      </c>
      <c r="D14" s="8">
        <v>-7.8540000000000001</v>
      </c>
      <c r="E14" s="8">
        <v>142.69999999999999</v>
      </c>
      <c r="F14" s="8">
        <v>247</v>
      </c>
      <c r="G14" s="8">
        <v>577</v>
      </c>
      <c r="H14" s="8">
        <v>121</v>
      </c>
      <c r="I14" s="8">
        <v>232</v>
      </c>
      <c r="J14" s="8">
        <v>97</v>
      </c>
      <c r="K14" s="8">
        <v>18</v>
      </c>
      <c r="L14" s="8">
        <v>27</v>
      </c>
      <c r="M14" s="8">
        <v>-69</v>
      </c>
      <c r="N14" s="8">
        <v>556</v>
      </c>
      <c r="O14" s="8">
        <v>113</v>
      </c>
      <c r="P14" s="8">
        <v>464</v>
      </c>
      <c r="Q14" s="8">
        <v>169</v>
      </c>
      <c r="R14" s="8">
        <v>145</v>
      </c>
      <c r="S14" s="8">
        <v>259</v>
      </c>
      <c r="T14" s="8">
        <v>-608</v>
      </c>
      <c r="U14" s="8">
        <v>-708</v>
      </c>
      <c r="V14" s="8"/>
    </row>
    <row r="15" spans="1:22" x14ac:dyDescent="0.25">
      <c r="A15" s="8" t="s">
        <v>78</v>
      </c>
      <c r="B15" s="9">
        <v>22337</v>
      </c>
      <c r="C15" s="8">
        <v>456.2</v>
      </c>
      <c r="D15" s="8">
        <v>721.8</v>
      </c>
      <c r="E15" s="9">
        <v>-1387</v>
      </c>
      <c r="F15" s="9">
        <v>1336</v>
      </c>
      <c r="G15" s="9">
        <v>4000</v>
      </c>
      <c r="H15" s="9">
        <v>4638</v>
      </c>
      <c r="I15" s="9">
        <v>5656</v>
      </c>
      <c r="J15" s="9">
        <v>2207</v>
      </c>
      <c r="K15" s="9">
        <v>7257</v>
      </c>
      <c r="L15" s="9">
        <v>7724</v>
      </c>
      <c r="M15" s="9">
        <v>8995</v>
      </c>
      <c r="N15" s="9">
        <v>8012</v>
      </c>
      <c r="O15" s="9">
        <v>11694</v>
      </c>
      <c r="P15" s="9">
        <v>12806</v>
      </c>
      <c r="Q15" s="9">
        <v>14884</v>
      </c>
      <c r="R15" s="9">
        <v>13790</v>
      </c>
      <c r="S15" s="9">
        <v>16063</v>
      </c>
      <c r="T15" s="9">
        <v>18136</v>
      </c>
      <c r="U15" s="9">
        <v>21037</v>
      </c>
      <c r="V15" s="9"/>
    </row>
    <row r="16" spans="1:22" x14ac:dyDescent="0.25">
      <c r="A16" s="8" t="s">
        <v>79</v>
      </c>
      <c r="B16" s="9">
        <v>3947</v>
      </c>
      <c r="C16" s="8">
        <v>183.3</v>
      </c>
      <c r="D16" s="8">
        <v>251.3</v>
      </c>
      <c r="E16" s="8">
        <v>-316</v>
      </c>
      <c r="F16" s="8">
        <v>532</v>
      </c>
      <c r="G16" s="9">
        <v>1648</v>
      </c>
      <c r="H16" s="9">
        <v>1674</v>
      </c>
      <c r="I16" s="9">
        <v>2010</v>
      </c>
      <c r="J16" s="8">
        <v>65</v>
      </c>
      <c r="K16" s="9">
        <v>2277</v>
      </c>
      <c r="L16" s="9">
        <v>2286</v>
      </c>
      <c r="M16" s="9">
        <v>2667</v>
      </c>
      <c r="N16" s="9">
        <v>2021</v>
      </c>
      <c r="O16" s="9">
        <v>4995</v>
      </c>
      <c r="P16" s="9">
        <v>2505</v>
      </c>
      <c r="Q16" s="9">
        <v>2804</v>
      </c>
      <c r="R16" s="9">
        <v>2924</v>
      </c>
      <c r="S16" s="9">
        <v>3752</v>
      </c>
      <c r="T16" s="9">
        <v>3179</v>
      </c>
      <c r="U16" s="9">
        <v>3764</v>
      </c>
      <c r="V16" s="8"/>
    </row>
    <row r="17" spans="1:22" x14ac:dyDescent="0.25">
      <c r="A17" s="8" t="s">
        <v>80</v>
      </c>
      <c r="B17" s="8">
        <v>0</v>
      </c>
      <c r="C17" s="8">
        <v>8.2479999999999993</v>
      </c>
      <c r="D17" s="8">
        <v>15.92</v>
      </c>
      <c r="E17" s="8">
        <v>4.67</v>
      </c>
      <c r="F17" s="8">
        <v>0</v>
      </c>
      <c r="G17" s="8">
        <v>-1</v>
      </c>
      <c r="H17" s="8">
        <v>-2</v>
      </c>
      <c r="I17" s="8">
        <v>-4</v>
      </c>
      <c r="J17" s="8">
        <v>-2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/>
    </row>
    <row r="18" spans="1:22" x14ac:dyDescent="0.25">
      <c r="A18" s="8" t="s">
        <v>81</v>
      </c>
      <c r="B18" s="9">
        <v>18390</v>
      </c>
      <c r="C18" s="8">
        <v>264.7</v>
      </c>
      <c r="D18" s="8">
        <v>454.6</v>
      </c>
      <c r="E18" s="9">
        <v>-1076</v>
      </c>
      <c r="F18" s="8">
        <v>804</v>
      </c>
      <c r="G18" s="9">
        <v>2353</v>
      </c>
      <c r="H18" s="9">
        <v>2966</v>
      </c>
      <c r="I18" s="9">
        <v>3650</v>
      </c>
      <c r="J18" s="9">
        <v>2144</v>
      </c>
      <c r="K18" s="9">
        <v>4980</v>
      </c>
      <c r="L18" s="9">
        <v>5438</v>
      </c>
      <c r="M18" s="9">
        <v>6328</v>
      </c>
      <c r="N18" s="9">
        <v>5991</v>
      </c>
      <c r="O18" s="9">
        <v>6699</v>
      </c>
      <c r="P18" s="9">
        <v>10301</v>
      </c>
      <c r="Q18" s="9">
        <v>12080</v>
      </c>
      <c r="R18" s="9">
        <v>10866</v>
      </c>
      <c r="S18" s="9">
        <v>12311</v>
      </c>
      <c r="T18" s="9">
        <v>14957</v>
      </c>
      <c r="U18" s="9">
        <v>17273</v>
      </c>
      <c r="V18" s="8"/>
    </row>
    <row r="19" spans="1:22" x14ac:dyDescent="0.25">
      <c r="A19" s="8" t="s">
        <v>82</v>
      </c>
      <c r="B19" s="9">
        <v>1435</v>
      </c>
      <c r="C19" s="8">
        <v>135.5</v>
      </c>
      <c r="D19" s="8">
        <v>720.2</v>
      </c>
      <c r="E19" s="8">
        <v>136.6</v>
      </c>
      <c r="F19" s="8">
        <v>237</v>
      </c>
      <c r="G19" s="8">
        <v>226</v>
      </c>
      <c r="H19" s="8">
        <v>265</v>
      </c>
      <c r="I19" s="8">
        <v>288</v>
      </c>
      <c r="J19" s="8">
        <v>333</v>
      </c>
      <c r="K19" s="8">
        <v>397</v>
      </c>
      <c r="L19" s="8">
        <v>435</v>
      </c>
      <c r="M19" s="8">
        <v>494</v>
      </c>
      <c r="N19" s="8">
        <v>502</v>
      </c>
      <c r="O19" s="8">
        <v>556</v>
      </c>
      <c r="P19" s="8">
        <v>613</v>
      </c>
      <c r="Q19" s="9">
        <v>1056</v>
      </c>
      <c r="R19" s="8">
        <v>778</v>
      </c>
      <c r="S19" s="8">
        <v>807</v>
      </c>
      <c r="T19" s="9">
        <v>1729</v>
      </c>
      <c r="U19" s="8">
        <v>943</v>
      </c>
      <c r="V19" s="8"/>
    </row>
    <row r="20" spans="1:22" x14ac:dyDescent="0.25">
      <c r="A20" s="8" t="s">
        <v>83</v>
      </c>
      <c r="B20" s="9">
        <v>23773</v>
      </c>
      <c r="C20" s="8">
        <v>588.4</v>
      </c>
      <c r="D20" s="9">
        <v>1450</v>
      </c>
      <c r="E20" s="9">
        <v>-1313</v>
      </c>
      <c r="F20" s="9">
        <v>1469</v>
      </c>
      <c r="G20" s="9">
        <v>3764</v>
      </c>
      <c r="H20" s="9">
        <v>4854</v>
      </c>
      <c r="I20" s="9">
        <v>5744</v>
      </c>
      <c r="J20" s="9">
        <v>2472</v>
      </c>
      <c r="K20" s="9">
        <v>7636</v>
      </c>
      <c r="L20" s="9">
        <v>8132</v>
      </c>
      <c r="M20" s="9">
        <v>9558</v>
      </c>
      <c r="N20" s="9">
        <v>8385</v>
      </c>
      <c r="O20" s="9">
        <v>12700</v>
      </c>
      <c r="P20" s="9">
        <v>13567</v>
      </c>
      <c r="Q20" s="9">
        <v>16057</v>
      </c>
      <c r="R20" s="9">
        <v>14859</v>
      </c>
      <c r="S20" s="9">
        <v>16611</v>
      </c>
      <c r="T20" s="9">
        <v>20542</v>
      </c>
      <c r="U20" s="9">
        <v>21943</v>
      </c>
      <c r="V20" s="9"/>
    </row>
    <row r="21" spans="1:22" x14ac:dyDescent="0.25">
      <c r="A21" s="8" t="s">
        <v>84</v>
      </c>
      <c r="B21" s="8">
        <v>9.34</v>
      </c>
      <c r="C21" s="8">
        <v>0.13</v>
      </c>
      <c r="D21" s="8">
        <v>0.17</v>
      </c>
      <c r="E21" s="8">
        <v>-0.39</v>
      </c>
      <c r="F21" s="8">
        <v>0.24</v>
      </c>
      <c r="G21" s="8">
        <v>0.78</v>
      </c>
      <c r="H21" s="8">
        <v>2.59</v>
      </c>
      <c r="I21" s="8">
        <v>1.1100000000000001</v>
      </c>
      <c r="J21" s="8">
        <v>0.66</v>
      </c>
      <c r="K21" s="8">
        <v>1.9</v>
      </c>
      <c r="L21" s="8">
        <v>2.16</v>
      </c>
      <c r="M21" s="8">
        <v>2.58</v>
      </c>
      <c r="N21" s="8">
        <v>2.4900000000000002</v>
      </c>
      <c r="O21" s="8">
        <v>2.8</v>
      </c>
      <c r="P21" s="8">
        <v>4.5999999999999996</v>
      </c>
      <c r="Q21" s="8">
        <v>5.33</v>
      </c>
      <c r="R21" s="8">
        <v>4.9000000000000004</v>
      </c>
      <c r="S21" s="8">
        <v>5.64</v>
      </c>
      <c r="T21" s="8">
        <v>7.02</v>
      </c>
      <c r="U21" s="8">
        <v>8.3000000000000007</v>
      </c>
      <c r="V21" s="8"/>
    </row>
    <row r="22" spans="1:22" x14ac:dyDescent="0.25">
      <c r="A22" s="8" t="s">
        <v>85</v>
      </c>
      <c r="B22" s="8">
        <v>9.02</v>
      </c>
      <c r="C22" s="8">
        <v>0.13</v>
      </c>
      <c r="D22" s="8">
        <v>0.16</v>
      </c>
      <c r="E22" s="8">
        <v>-0.38</v>
      </c>
      <c r="F22" s="8">
        <v>0.24</v>
      </c>
      <c r="G22" s="8">
        <v>0.78</v>
      </c>
      <c r="H22" s="8">
        <v>2.58</v>
      </c>
      <c r="I22" s="8">
        <v>0.89</v>
      </c>
      <c r="J22" s="8">
        <v>0.56000000000000005</v>
      </c>
      <c r="K22" s="8">
        <v>1.9</v>
      </c>
      <c r="L22" s="8">
        <v>2.15</v>
      </c>
      <c r="M22" s="8">
        <v>2.58</v>
      </c>
      <c r="N22" s="8">
        <v>2.48</v>
      </c>
      <c r="O22" s="8">
        <v>2.8</v>
      </c>
      <c r="P22" s="8">
        <v>4.42</v>
      </c>
      <c r="Q22" s="8">
        <v>5.13</v>
      </c>
      <c r="R22" s="8">
        <v>4.71</v>
      </c>
      <c r="S22" s="8">
        <v>5.49</v>
      </c>
      <c r="T22" s="8">
        <v>6.85</v>
      </c>
      <c r="U22" s="8">
        <v>8.15</v>
      </c>
      <c r="V22" s="8"/>
    </row>
    <row r="23" spans="1:22" x14ac:dyDescent="0.25">
      <c r="A23" s="8" t="s">
        <v>86</v>
      </c>
      <c r="B23" s="9">
        <v>1968</v>
      </c>
      <c r="C23" s="9">
        <v>2752</v>
      </c>
      <c r="D23" s="9">
        <v>2752</v>
      </c>
      <c r="E23" s="9">
        <v>2752</v>
      </c>
      <c r="F23" s="9">
        <v>2672</v>
      </c>
      <c r="G23" s="9">
        <v>1804</v>
      </c>
      <c r="H23" s="9">
        <v>3356</v>
      </c>
      <c r="I23" s="9">
        <v>3296</v>
      </c>
      <c r="J23" s="9">
        <v>3240</v>
      </c>
      <c r="K23" s="9">
        <v>2611</v>
      </c>
      <c r="L23" s="9">
        <v>2510</v>
      </c>
      <c r="M23" s="9">
        <v>2447</v>
      </c>
      <c r="N23" s="9">
        <v>2389</v>
      </c>
      <c r="O23" s="9">
        <v>2312</v>
      </c>
      <c r="P23" s="9">
        <v>2238</v>
      </c>
      <c r="Q23" s="9">
        <v>2188</v>
      </c>
      <c r="R23" s="9">
        <v>2139</v>
      </c>
      <c r="S23" s="9">
        <v>2129</v>
      </c>
      <c r="T23" s="9">
        <v>2084</v>
      </c>
      <c r="U23" s="9">
        <v>2047</v>
      </c>
      <c r="V23" s="9"/>
    </row>
    <row r="24" spans="1:22" x14ac:dyDescent="0.25">
      <c r="A24" s="8" t="s">
        <v>87</v>
      </c>
      <c r="B24" s="9">
        <v>2039</v>
      </c>
      <c r="C24" s="9">
        <v>2848</v>
      </c>
      <c r="D24" s="9">
        <v>2848</v>
      </c>
      <c r="E24" s="9">
        <v>2848</v>
      </c>
      <c r="F24" s="9">
        <v>3076</v>
      </c>
      <c r="G24" s="9">
        <v>3032</v>
      </c>
      <c r="H24" s="9">
        <v>4384</v>
      </c>
      <c r="I24" s="9">
        <v>4088</v>
      </c>
      <c r="J24" s="9">
        <v>3856</v>
      </c>
      <c r="K24" s="9">
        <v>2624</v>
      </c>
      <c r="L24" s="9">
        <v>2523</v>
      </c>
      <c r="M24" s="9">
        <v>2457</v>
      </c>
      <c r="N24" s="9">
        <v>2414</v>
      </c>
      <c r="O24" s="9">
        <v>2395</v>
      </c>
      <c r="P24" s="9">
        <v>2329</v>
      </c>
      <c r="Q24" s="9">
        <v>2272</v>
      </c>
      <c r="R24" s="9">
        <v>2223</v>
      </c>
      <c r="S24" s="9">
        <v>2188</v>
      </c>
      <c r="T24" s="9">
        <v>2136</v>
      </c>
      <c r="U24" s="9">
        <v>2085</v>
      </c>
      <c r="V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Sheet3</vt:lpstr>
      <vt:lpstr>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E Pilcher</dc:creator>
  <cp:keywords/>
  <dc:description/>
  <cp:lastModifiedBy>Joshua E Pilcher</cp:lastModifiedBy>
  <cp:revision/>
  <dcterms:created xsi:type="dcterms:W3CDTF">2024-05-15T13:53:43Z</dcterms:created>
  <dcterms:modified xsi:type="dcterms:W3CDTF">2024-05-22T06:39:13Z</dcterms:modified>
  <cp:category/>
  <cp:contentStatus/>
</cp:coreProperties>
</file>