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10\"/>
    </mc:Choice>
  </mc:AlternateContent>
  <xr:revisionPtr revIDLastSave="0" documentId="8_{26D9AADE-4790-47BB-A6A8-0B98E51F4727}" xr6:coauthVersionLast="47" xr6:coauthVersionMax="47" xr10:uidLastSave="{00000000-0000-0000-0000-000000000000}"/>
  <bookViews>
    <workbookView xWindow="-108" yWindow="-108" windowWidth="23256" windowHeight="12456" xr2:uid="{65EFE307-B5EA-4AC0-AF62-FFCD75AE5F5B}"/>
  </bookViews>
  <sheets>
    <sheet name="Orders" sheetId="2" r:id="rId1"/>
    <sheet name="KPI Summary" sheetId="1" r:id="rId2"/>
  </sheets>
  <definedNames>
    <definedName name="ExternalData_1" localSheetId="0" hidden="1">Orders!$A$1:$U$9995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11" i="1"/>
  <c r="G3" i="1"/>
  <c r="E3" i="1"/>
  <c r="C3" i="1"/>
  <c r="A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BFF815-5C9A-41A0-8F6D-718EBD653B11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<sst xmlns="http://schemas.openxmlformats.org/spreadsheetml/2006/main" count="149956" uniqueCount="12380">
  <si>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</si>
  <si>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</si>
  <si>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</si>
  <si>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</si>
  <si>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</si>
  <si>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</si>
  <si>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</si>
  <si>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</si>
  <si>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</si>
  <si>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</si>
  <si>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</si>
  <si>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</si>
  <si>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</si>
  <si>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</si>
  <si>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</si>
  <si>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</si>
  <si>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</si>
  <si>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</si>
  <si>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</si>
  <si>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</si>
  <si>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</si>
  <si>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</si>
  <si>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</si>
  <si>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</si>
  <si>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</si>
  <si>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</si>
  <si>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</si>
  <si>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</si>
  <si>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</si>
  <si>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</si>
  <si>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</si>
  <si>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</si>
  <si>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</si>
  <si>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</si>
  <si>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</si>
  <si>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</si>
  <si>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</si>
  <si>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</si>
  <si>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</si>
  <si>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</si>
  <si>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</si>
  <si>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</si>
  <si>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</si>
  <si>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</si>
  <si>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</si>
  <si>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</si>
  <si>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</si>
  <si>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</si>
  <si>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</si>
  <si>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</si>
  <si>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</si>
  <si>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</si>
  <si>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</si>
  <si>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</si>
  <si>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</si>
  <si>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</si>
  <si>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</si>
  <si>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</si>
  <si>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</si>
  <si>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</si>
  <si>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</si>
  <si>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</si>
  <si>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</si>
  <si>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</si>
  <si>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</si>
  <si>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</si>
  <si>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</si>
  <si>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</si>
  <si>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</si>
  <si>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</si>
  <si>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</si>
  <si>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</si>
  <si>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</si>
  <si>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</si>
  <si>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</si>
  <si>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</si>
  <si>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</si>
  <si>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</si>
  <si>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</si>
  <si>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</si>
  <si>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</si>
  <si>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</si>
  <si>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</si>
  <si>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</si>
  <si>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</si>
  <si>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</si>
  <si>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</si>
  <si>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</si>
  <si>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</si>
  <si>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</si>
  <si>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</si>
  <si>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</si>
  <si>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</si>
  <si>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</si>
  <si>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</si>
  <si>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</si>
  <si>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</si>
  <si>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</si>
  <si>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</si>
  <si>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</si>
  <si>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</si>
  <si>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</si>
  <si>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</si>
  <si>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</si>
  <si>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</si>
  <si>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</si>
  <si>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</si>
  <si>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</si>
  <si>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</si>
  <si>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</si>
  <si>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</si>
  <si>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</si>
  <si>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</si>
  <si>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</si>
  <si>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</si>
  <si>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</si>
  <si>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</si>
  <si>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</si>
  <si>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</si>
  <si>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</si>
  <si>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</si>
  <si>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</si>
  <si>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</si>
  <si>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</si>
  <si>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</si>
  <si>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</si>
  <si>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</si>
  <si>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</si>
  <si>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</si>
  <si>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</si>
  <si>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</si>
  <si>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</si>
  <si>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</si>
  <si>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</si>
  <si>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</si>
  <si>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</si>
  <si>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</si>
  <si>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</si>
  <si>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</si>
  <si>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</si>
  <si>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</si>
  <si>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</si>
  <si>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</si>
  <si>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</si>
  <si>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</si>
  <si>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</si>
  <si>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</si>
  <si>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</si>
  <si>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</si>
  <si>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</si>
  <si>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</si>
  <si>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</si>
  <si>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</si>
  <si>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</si>
  <si>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</si>
  <si>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</si>
  <si>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</si>
  <si>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</si>
  <si>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</si>
  <si>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</si>
  <si>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</si>
  <si>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</si>
  <si>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</si>
  <si>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</si>
  <si>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</si>
  <si>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</si>
  <si>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</si>
  <si>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</si>
  <si>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</si>
  <si>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</si>
  <si>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</si>
  <si>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</si>
  <si>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</si>
  <si>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</si>
  <si>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</si>
  <si>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</si>
  <si>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</si>
  <si>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</si>
  <si>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</si>
  <si>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</si>
  <si>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</si>
  <si>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</si>
  <si>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</si>
  <si>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</si>
  <si>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</si>
  <si>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</si>
  <si>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</si>
  <si>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</si>
  <si>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</si>
  <si>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</si>
  <si>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</si>
  <si>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</si>
  <si>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</si>
  <si>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</si>
  <si>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</si>
  <si>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</si>
  <si>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</si>
  <si>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</si>
  <si>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</si>
  <si>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</si>
  <si>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</si>
  <si>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</si>
  <si>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</si>
  <si>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</si>
  <si>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</si>
  <si>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</si>
  <si>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</si>
  <si>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</si>
  <si>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</si>
  <si>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</si>
  <si>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</si>
  <si>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</si>
  <si>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</si>
  <si>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</si>
  <si>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</si>
  <si>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</si>
  <si>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</si>
  <si>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</si>
  <si>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</si>
  <si>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</si>
  <si>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</si>
  <si>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</si>
  <si>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</si>
  <si>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</si>
  <si>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</si>
  <si>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</si>
  <si>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</si>
  <si>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</si>
  <si>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</si>
  <si>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</si>
  <si>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</si>
  <si>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</si>
  <si>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</si>
  <si>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</si>
  <si>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</si>
  <si>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</si>
  <si>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</si>
  <si>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</si>
  <si>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</si>
  <si>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</si>
  <si>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</si>
  <si>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</si>
  <si>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</si>
  <si>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</si>
  <si>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</si>
  <si>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</si>
  <si>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</si>
  <si>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</si>
  <si>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</si>
  <si>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</si>
  <si>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</si>
  <si>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</si>
  <si>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</si>
  <si>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</si>
  <si>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</si>
  <si>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</si>
  <si>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</si>
  <si>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</si>
  <si>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</si>
  <si>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</si>
  <si>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</si>
  <si>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</si>
  <si>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</si>
  <si>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</si>
  <si>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</si>
  <si>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</si>
  <si>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</si>
  <si>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</si>
  <si>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</si>
  <si>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</si>
  <si>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</si>
  <si>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</si>
  <si>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</si>
  <si>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</si>
  <si>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</si>
  <si>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</si>
  <si>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</si>
  <si>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</si>
  <si>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</si>
  <si>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</si>
  <si>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</si>
  <si>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</si>
  <si>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</si>
  <si>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</si>
  <si>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</si>
  <si>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</si>
  <si>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</si>
  <si>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</si>
  <si>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</si>
  <si>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</si>
  <si>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</si>
  <si>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</si>
  <si>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</si>
  <si>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</si>
  <si>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</si>
  <si>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</si>
  <si>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</si>
  <si>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</si>
  <si>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</si>
  <si>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</si>
  <si>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</si>
  <si>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</si>
  <si>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</si>
  <si>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</si>
  <si>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</si>
  <si>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</si>
  <si>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</si>
  <si>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</si>
  <si>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</si>
  <si>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</si>
  <si>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</si>
  <si>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</si>
  <si>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</si>
  <si>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</si>
  <si>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</si>
  <si>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</si>
  <si>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</si>
  <si>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</si>
  <si>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</si>
  <si>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</si>
  <si>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</si>
  <si>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</si>
  <si>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</si>
  <si>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</si>
  <si>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</si>
  <si>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</si>
  <si>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</si>
  <si>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</si>
  <si>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</si>
  <si>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</si>
  <si>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</si>
  <si>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</si>
  <si>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</si>
  <si>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</si>
  <si>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</si>
  <si>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</si>
  <si>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</si>
  <si>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</si>
  <si>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</si>
  <si>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</si>
  <si>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</si>
  <si>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</si>
  <si>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</si>
  <si>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</si>
  <si>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</si>
  <si>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</si>
  <si>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</si>
  <si>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</si>
  <si>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</si>
  <si>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</si>
  <si>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</si>
  <si>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</si>
  <si>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</si>
  <si>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</si>
  <si>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</si>
  <si>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</si>
  <si>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</si>
  <si>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</si>
  <si>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</si>
  <si>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</si>
  <si>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</si>
  <si>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</si>
  <si>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</si>
  <si>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</si>
  <si>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</si>
  <si>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</si>
  <si>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</si>
  <si>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</si>
  <si>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</si>
  <si>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</si>
  <si>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</si>
  <si>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</si>
  <si>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</si>
  <si>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</si>
  <si>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</si>
  <si>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</si>
  <si>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</si>
  <si>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</si>
  <si>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</si>
  <si>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</si>
  <si>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</si>
  <si>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</si>
  <si>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</si>
  <si>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</si>
  <si>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</si>
  <si>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</si>
  <si>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</si>
  <si>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</si>
  <si>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</si>
  <si>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</si>
  <si>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</si>
  <si>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</si>
  <si>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</si>
  <si>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</si>
  <si>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</si>
  <si>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</si>
  <si>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</si>
  <si>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</si>
  <si>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</si>
  <si>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</si>
  <si>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</si>
  <si>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</si>
  <si>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</si>
  <si>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</si>
  <si>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</si>
  <si>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</si>
  <si>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</si>
  <si>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</si>
  <si>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</si>
  <si>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</si>
  <si>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</si>
  <si>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</si>
  <si>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</si>
  <si>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</si>
  <si>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</si>
  <si>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</si>
  <si>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</si>
  <si>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</si>
  <si>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</si>
  <si>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</si>
  <si>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</si>
  <si>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</si>
  <si>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</si>
  <si>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</si>
  <si>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</si>
  <si>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</si>
  <si>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</si>
  <si>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</si>
  <si>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</si>
  <si>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</si>
  <si>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</si>
  <si>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</si>
  <si>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</si>
  <si>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</si>
  <si>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</si>
  <si>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</si>
  <si>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</si>
  <si>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</si>
  <si>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</si>
  <si>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</si>
  <si>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</si>
  <si>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</si>
  <si>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</si>
  <si>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</si>
  <si>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</si>
  <si>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</si>
  <si>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</si>
  <si>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</si>
  <si>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</si>
  <si>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</si>
  <si>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</si>
  <si>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</si>
  <si>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</si>
  <si>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</si>
  <si>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</si>
  <si>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</si>
  <si>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</si>
  <si>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</si>
  <si>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</si>
  <si>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</si>
  <si>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</si>
  <si>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</si>
  <si>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</si>
  <si>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</si>
  <si>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</si>
  <si>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</si>
  <si>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</si>
  <si>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</si>
  <si>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</si>
  <si>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</si>
  <si>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</si>
  <si>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</si>
  <si>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</si>
  <si>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</si>
  <si>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</si>
  <si>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</si>
  <si>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</si>
  <si>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</si>
  <si>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</si>
  <si>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</si>
  <si>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</si>
  <si>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</si>
  <si>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</si>
  <si>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</si>
  <si>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</si>
  <si>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</si>
  <si>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</si>
  <si>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</si>
  <si>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</si>
  <si>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</si>
  <si>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</si>
  <si>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</si>
  <si>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</si>
  <si>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</si>
  <si>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</si>
  <si>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</si>
  <si>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</si>
  <si>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</si>
  <si>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</si>
  <si>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</si>
  <si>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</si>
  <si>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</si>
  <si>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</si>
  <si>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</si>
  <si>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</si>
  <si>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</si>
  <si>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</si>
  <si>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</si>
  <si>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</si>
  <si>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</si>
  <si>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</si>
  <si>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</si>
  <si>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</si>
  <si>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</si>
  <si>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</si>
  <si>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</si>
  <si>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</si>
  <si>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</si>
  <si>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</si>
  <si>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</si>
  <si>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</si>
  <si>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</si>
  <si>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</si>
  <si>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</si>
  <si>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</si>
  <si>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</si>
  <si>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</si>
  <si>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</si>
  <si>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</si>
  <si>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</si>
  <si>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</si>
  <si>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</si>
  <si>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</si>
  <si>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</si>
  <si>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</si>
  <si>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</si>
  <si>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</si>
  <si>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</si>
  <si>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</si>
  <si>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</si>
  <si>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</si>
  <si>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</si>
  <si>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</si>
  <si>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</si>
  <si>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</si>
  <si>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</si>
  <si>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</si>
  <si>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</si>
  <si>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</si>
  <si>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</si>
  <si>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</si>
  <si>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</si>
  <si>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</si>
  <si>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</si>
  <si>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</si>
  <si>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</si>
  <si>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</si>
  <si>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</si>
  <si>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</si>
  <si>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</si>
  <si>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</si>
  <si>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</si>
  <si>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</si>
  <si>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</si>
  <si>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</si>
  <si>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</si>
  <si>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</si>
  <si>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</si>
  <si>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</si>
  <si>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</si>
  <si>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</si>
  <si>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</si>
  <si>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</si>
  <si>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</si>
  <si>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</si>
  <si>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</si>
  <si>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</si>
  <si>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</si>
  <si>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</si>
  <si>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</si>
  <si>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</si>
  <si>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</si>
  <si>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</si>
  <si>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</si>
  <si>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</si>
  <si>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</si>
  <si>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</si>
  <si>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</si>
  <si>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</si>
  <si>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</si>
  <si>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</si>
  <si>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</si>
  <si>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</si>
  <si>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</si>
  <si>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</si>
  <si>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</si>
  <si>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</si>
  <si>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</si>
  <si>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</si>
  <si>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</si>
  <si>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</si>
  <si>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</si>
  <si>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</si>
  <si>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</si>
  <si>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</si>
  <si>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</si>
  <si>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</si>
  <si>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</si>
  <si>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</si>
  <si>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</si>
  <si>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</si>
  <si>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</si>
  <si>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</si>
  <si>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</si>
  <si>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</si>
  <si>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</si>
  <si>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</si>
  <si>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</si>
  <si>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</si>
  <si>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</si>
  <si>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</si>
  <si>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</si>
  <si>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</si>
  <si>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</si>
  <si>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</si>
  <si>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</si>
  <si>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</si>
  <si>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</si>
  <si>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</si>
  <si>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</si>
  <si>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</si>
  <si>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</si>
  <si>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</si>
  <si>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</si>
  <si>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</si>
  <si>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</si>
  <si>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</si>
  <si>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</si>
  <si>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</si>
  <si>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</si>
  <si>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</si>
  <si>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</si>
  <si>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</si>
  <si>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</si>
  <si>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</si>
  <si>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</si>
  <si>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</si>
  <si>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</si>
  <si>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</si>
  <si>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</si>
  <si>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</si>
  <si>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</si>
  <si>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</si>
  <si>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</si>
  <si>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</si>
  <si>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</si>
  <si>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</si>
  <si>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</si>
  <si>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</si>
  <si>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</si>
  <si>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</si>
  <si>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</si>
  <si>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</si>
  <si>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</si>
  <si>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</si>
  <si>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</si>
  <si>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</si>
  <si>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</si>
  <si>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</si>
  <si>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</si>
  <si>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</si>
  <si>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</si>
  <si>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</si>
  <si>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</si>
  <si>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</si>
  <si>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</si>
  <si>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</si>
  <si>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</si>
  <si>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</si>
  <si>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</si>
  <si>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</si>
  <si>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</si>
  <si>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</si>
  <si>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</si>
  <si>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</si>
  <si>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</si>
  <si>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</si>
  <si>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</si>
  <si>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</si>
  <si>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</si>
  <si>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</si>
  <si>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</si>
  <si>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</si>
  <si>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</si>
  <si>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</si>
  <si>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</si>
  <si>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</si>
  <si>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</si>
  <si>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</si>
  <si>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</si>
  <si>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</si>
  <si>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</si>
  <si>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</si>
  <si>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</si>
  <si>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</si>
  <si>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</si>
  <si>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</si>
  <si>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</si>
  <si>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</si>
  <si>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</si>
  <si>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</si>
  <si>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</si>
  <si>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</si>
  <si>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</si>
  <si>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</si>
  <si>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</si>
  <si>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</si>
  <si>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</si>
  <si>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</si>
  <si>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</si>
  <si>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</si>
  <si>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</si>
  <si>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</si>
  <si>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</si>
  <si>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</si>
  <si>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</si>
  <si>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</si>
  <si>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</si>
  <si>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</si>
  <si>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</si>
  <si>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</si>
  <si>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</si>
  <si>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</si>
  <si>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</si>
  <si>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</si>
  <si>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</si>
  <si>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</si>
  <si>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</si>
  <si>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</si>
  <si>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</si>
  <si>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</si>
  <si>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</si>
  <si>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</si>
  <si>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</si>
  <si>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</si>
  <si>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</si>
  <si>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</si>
  <si>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</si>
  <si>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</si>
  <si>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</si>
  <si>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</si>
  <si>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</si>
  <si>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</si>
  <si>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</si>
  <si>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</si>
  <si>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</si>
  <si>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</si>
  <si>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</si>
  <si>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</si>
  <si>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</si>
  <si>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</si>
  <si>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</si>
  <si>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</si>
  <si>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</si>
  <si>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</si>
  <si>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</si>
  <si>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</si>
  <si>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</si>
  <si>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</si>
  <si>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</si>
  <si>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</si>
  <si>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</si>
  <si>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</si>
  <si>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</si>
  <si>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</si>
  <si>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</si>
  <si>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</si>
  <si>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</si>
  <si>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</si>
  <si>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</si>
  <si>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</si>
  <si>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</si>
  <si>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</si>
  <si>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</si>
  <si>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</si>
  <si>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</si>
  <si>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</si>
  <si>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</si>
  <si>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</si>
  <si>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</si>
  <si>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</si>
  <si>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</si>
  <si>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</si>
  <si>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</si>
  <si>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</si>
  <si>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</si>
  <si>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</si>
  <si>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</si>
  <si>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</si>
  <si>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</si>
  <si>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</si>
  <si>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</si>
  <si>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</si>
  <si>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</si>
  <si>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</si>
  <si>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</si>
  <si>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</si>
  <si>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</si>
  <si>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</si>
  <si>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</si>
  <si>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</si>
  <si>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</si>
  <si>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</si>
  <si>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</si>
  <si>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</si>
  <si>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</si>
  <si>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</si>
  <si>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</si>
  <si>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</si>
  <si>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</si>
  <si>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</si>
  <si>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</si>
  <si>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</si>
  <si>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</si>
  <si>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</si>
  <si>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</si>
  <si>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</si>
  <si>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</si>
  <si>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</si>
  <si>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</si>
  <si>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</si>
  <si>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</si>
  <si>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</si>
  <si>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</si>
  <si>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</si>
  <si>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</si>
  <si>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</si>
  <si>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</si>
  <si>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</si>
  <si>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</si>
  <si>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</si>
  <si>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</si>
  <si>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</si>
  <si>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</si>
  <si>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</si>
  <si>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</si>
  <si>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</si>
  <si>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</si>
  <si>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</si>
  <si>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</si>
  <si>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</si>
  <si>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</si>
  <si>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</si>
  <si>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</si>
  <si>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</si>
  <si>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</si>
  <si>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</si>
  <si>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</si>
  <si>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</si>
  <si>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</si>
  <si>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</si>
  <si>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</si>
  <si>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</si>
  <si>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</si>
  <si>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</si>
  <si>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</si>
  <si>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</si>
  <si>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</si>
  <si>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</si>
  <si>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</si>
  <si>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</si>
  <si>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</si>
  <si>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</si>
  <si>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</si>
  <si>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</si>
  <si>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</si>
  <si>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</si>
  <si>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</si>
  <si>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</si>
  <si>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</si>
  <si>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</si>
  <si>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</si>
  <si>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</si>
  <si>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</si>
  <si>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</si>
  <si>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</si>
  <si>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</si>
  <si>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</si>
  <si>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</si>
  <si>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</si>
  <si>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</si>
  <si>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</si>
  <si>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</si>
  <si>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</si>
  <si>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</si>
  <si>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</si>
  <si>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</si>
  <si>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</si>
  <si>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</si>
  <si>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</si>
  <si>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</si>
  <si>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</si>
  <si>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</si>
  <si>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</si>
  <si>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</si>
  <si>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</si>
  <si>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</si>
  <si>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</si>
  <si>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</si>
  <si>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</si>
  <si>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</si>
  <si>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</si>
  <si>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</si>
  <si>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</si>
  <si>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</si>
  <si>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</si>
  <si>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</si>
  <si>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</si>
  <si>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</si>
  <si>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</si>
  <si>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</si>
  <si>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</si>
  <si>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</si>
  <si>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</si>
  <si>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</si>
  <si>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</si>
  <si>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</si>
  <si>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</si>
  <si>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</si>
  <si>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</si>
  <si>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</si>
  <si>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</si>
  <si>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</si>
  <si>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</si>
  <si>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</si>
  <si>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</si>
  <si>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</si>
  <si>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</si>
  <si>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</si>
  <si>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</si>
  <si>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</si>
  <si>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</si>
  <si>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</si>
  <si>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</si>
  <si>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</si>
  <si>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</si>
  <si>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</si>
  <si>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</si>
  <si>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</si>
  <si>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</si>
  <si>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</si>
  <si>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</si>
  <si>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</si>
  <si>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</si>
  <si>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</si>
  <si>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</si>
  <si>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</si>
  <si>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</si>
  <si>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</si>
  <si>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</si>
  <si>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</si>
  <si>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</si>
  <si>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</si>
  <si>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</si>
  <si>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</si>
  <si>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</si>
  <si>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</si>
  <si>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</si>
  <si>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</si>
  <si>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</si>
  <si>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</si>
  <si>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</si>
  <si>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</si>
  <si>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</si>
  <si>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</si>
  <si>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</si>
  <si>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</si>
  <si>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</si>
  <si>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</si>
  <si>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</si>
  <si>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</si>
  <si>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</si>
  <si>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</si>
  <si>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</si>
  <si>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</si>
  <si>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</si>
  <si>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</si>
  <si>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</si>
  <si>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</si>
  <si>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</si>
  <si>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</si>
  <si>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</si>
  <si>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</si>
  <si>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</si>
  <si>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</si>
  <si>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</si>
  <si>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</si>
  <si>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</si>
  <si>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</si>
  <si>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</si>
  <si>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</si>
  <si>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</si>
  <si>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</si>
  <si>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</si>
  <si>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</si>
  <si>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</si>
  <si>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</si>
  <si>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</si>
  <si>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</si>
  <si>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</si>
  <si>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</si>
  <si>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</si>
  <si>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</si>
  <si>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</si>
  <si>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</si>
  <si>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</si>
  <si>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</si>
  <si>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</si>
  <si>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</si>
  <si>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</si>
  <si>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</si>
  <si>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</si>
  <si>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</si>
  <si>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</si>
  <si>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</si>
  <si>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</si>
  <si>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</si>
  <si>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</si>
  <si>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</si>
  <si>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</si>
  <si>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</si>
  <si>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</si>
  <si>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</si>
  <si>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</si>
  <si>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</si>
  <si>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</si>
  <si>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</si>
  <si>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</si>
  <si>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</si>
  <si>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</si>
  <si>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</si>
  <si>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</si>
  <si>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</si>
  <si>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</si>
  <si>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</si>
  <si>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</si>
  <si>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</si>
  <si>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</si>
  <si>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</si>
  <si>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</si>
  <si>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</si>
  <si>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</si>
  <si>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</si>
  <si>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</si>
  <si>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</si>
  <si>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</si>
  <si>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</si>
  <si>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</si>
  <si>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</si>
  <si>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</si>
  <si>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</si>
  <si>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</si>
  <si>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</si>
  <si>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</si>
  <si>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</si>
  <si>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</si>
  <si>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</si>
  <si>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</si>
  <si>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</si>
  <si>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</si>
  <si>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</si>
  <si>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</si>
  <si>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</si>
  <si>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</si>
  <si>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</si>
  <si>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</si>
  <si>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</si>
  <si>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</si>
  <si>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</si>
  <si>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</si>
  <si>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</si>
  <si>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</si>
  <si>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</si>
  <si>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</si>
  <si>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</si>
  <si>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</si>
  <si>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</si>
  <si>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</si>
  <si>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</si>
  <si>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</si>
  <si>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</si>
  <si>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</si>
  <si>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</si>
  <si>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</si>
  <si>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</si>
  <si>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</si>
  <si>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</si>
  <si>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</si>
  <si>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</si>
  <si>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</si>
  <si>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</si>
  <si>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</si>
  <si>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</si>
  <si>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</si>
  <si>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</si>
  <si>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</si>
  <si>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</si>
  <si>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</si>
  <si>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</si>
  <si>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</si>
  <si>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</si>
  <si>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</si>
  <si>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</si>
  <si>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</si>
  <si>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</si>
  <si>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</si>
  <si>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</si>
  <si>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</si>
  <si>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</si>
  <si>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</si>
  <si>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</si>
  <si>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</si>
  <si>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</si>
  <si>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</si>
  <si>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</si>
  <si>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</si>
  <si>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</si>
  <si>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</si>
  <si>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</si>
  <si>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</si>
  <si>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</si>
  <si>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</si>
  <si>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</si>
  <si>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</si>
  <si>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</si>
  <si>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</si>
  <si>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</si>
  <si>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</si>
  <si>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</si>
  <si>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</si>
  <si>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</si>
  <si>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</si>
  <si>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</si>
  <si>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</si>
  <si>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</si>
  <si>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</si>
  <si>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</si>
  <si>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</si>
  <si>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</si>
  <si>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</si>
  <si>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</si>
  <si>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</si>
  <si>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</si>
  <si>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</si>
  <si>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</si>
  <si>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</si>
  <si>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</si>
  <si>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</si>
  <si>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</si>
  <si>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</si>
  <si>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</si>
  <si>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</si>
  <si>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</si>
  <si>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</si>
  <si>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</si>
  <si>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</si>
  <si>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</si>
  <si>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</si>
  <si>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</si>
  <si>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</si>
  <si>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</si>
  <si>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</si>
  <si>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</si>
  <si>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</si>
  <si>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</si>
  <si>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</si>
  <si>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</si>
  <si>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</si>
  <si>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</si>
  <si>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</si>
  <si>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</si>
  <si>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</si>
  <si>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</si>
  <si>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</si>
  <si>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</si>
  <si>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</si>
  <si>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</si>
  <si>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</si>
  <si>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</si>
  <si>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</si>
  <si>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</si>
  <si>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</si>
  <si>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</si>
  <si>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</si>
  <si>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</si>
  <si>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</si>
  <si>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</si>
  <si>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</si>
  <si>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</si>
  <si>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</si>
  <si>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</si>
  <si>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</si>
  <si>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</si>
  <si>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</si>
  <si>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</si>
  <si>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</si>
  <si>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</si>
  <si>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</si>
  <si>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</si>
  <si>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</si>
  <si>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</si>
  <si>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</si>
  <si>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</si>
  <si>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</si>
  <si>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</si>
  <si>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</si>
  <si>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</si>
  <si>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</si>
  <si>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</si>
  <si>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</si>
  <si>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</si>
  <si>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</si>
  <si>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</si>
  <si>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</si>
  <si>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</si>
  <si>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</si>
  <si>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</si>
  <si>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</si>
  <si>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</si>
  <si>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</si>
  <si>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</si>
  <si>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</si>
  <si>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</si>
  <si>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</si>
  <si>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</si>
  <si>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</si>
  <si>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</si>
  <si>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</si>
  <si>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</si>
  <si>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</si>
  <si>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</si>
  <si>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</si>
  <si>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</si>
  <si>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</si>
  <si>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</si>
  <si>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</si>
  <si>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</si>
  <si>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</si>
  <si>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</si>
  <si>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</si>
  <si>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</si>
  <si>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</si>
  <si>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</si>
  <si>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</si>
  <si>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</si>
  <si>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</si>
  <si>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</si>
  <si>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</si>
  <si>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</si>
  <si>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</si>
  <si>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</si>
  <si>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</si>
  <si>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</si>
  <si>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</si>
  <si>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</si>
  <si>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</si>
  <si>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</si>
  <si>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</si>
  <si>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</si>
  <si>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</si>
  <si>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</si>
  <si>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</si>
  <si>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</si>
  <si>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</si>
  <si>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</si>
  <si>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</si>
  <si>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</si>
  <si>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</si>
  <si>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</si>
  <si>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</si>
  <si>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</si>
  <si>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</si>
  <si>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</si>
  <si>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</si>
  <si>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</si>
  <si>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</si>
  <si>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</si>
  <si>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</si>
  <si>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</si>
  <si>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</si>
  <si>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</si>
  <si>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</si>
  <si>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</si>
  <si>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</si>
  <si>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</si>
  <si>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</si>
  <si>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</si>
  <si>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</si>
  <si>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</si>
  <si>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</si>
  <si>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</si>
  <si>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</si>
  <si>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</si>
  <si>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</si>
  <si>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</si>
  <si>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</si>
  <si>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</si>
  <si>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</si>
  <si>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</si>
  <si>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</si>
  <si>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</si>
  <si>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</si>
  <si>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</si>
  <si>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</si>
  <si>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</si>
  <si>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</si>
  <si>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</si>
  <si>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</si>
  <si>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</si>
  <si>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</si>
  <si>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</si>
  <si>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</si>
  <si>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</si>
  <si>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</si>
  <si>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</si>
  <si>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</si>
  <si>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</si>
  <si>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</si>
  <si>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</si>
  <si>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</si>
  <si>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</si>
  <si>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</si>
  <si>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</si>
  <si>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</si>
  <si>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</si>
  <si>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</si>
  <si>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</si>
  <si>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</si>
  <si>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</si>
  <si>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</si>
  <si>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</si>
  <si>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</si>
  <si>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</si>
  <si>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</si>
  <si>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</si>
  <si>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</si>
  <si>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</si>
  <si>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</si>
  <si>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</si>
  <si>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</si>
  <si>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</si>
  <si>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</si>
  <si>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</si>
  <si>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</si>
  <si>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</si>
  <si>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</si>
  <si>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</si>
  <si>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</si>
  <si>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</si>
  <si>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</si>
  <si>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</si>
  <si>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</si>
  <si>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</si>
  <si>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</si>
  <si>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</si>
  <si>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</si>
  <si>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</si>
  <si>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</si>
  <si>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</si>
  <si>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</si>
  <si>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</si>
  <si>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</si>
  <si>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</si>
  <si>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</si>
  <si>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</si>
  <si>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</si>
  <si>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</si>
  <si>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</si>
  <si>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</si>
  <si>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</si>
  <si>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</si>
  <si>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</si>
  <si>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</si>
  <si>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</si>
  <si>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</si>
  <si>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</si>
  <si>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</si>
  <si>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</si>
  <si>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</si>
  <si>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</si>
  <si>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</si>
  <si>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</si>
  <si>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</si>
  <si>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</si>
  <si>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</si>
  <si>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</si>
  <si>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</si>
  <si>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</si>
  <si>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</si>
  <si>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</si>
  <si>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</si>
  <si>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</si>
  <si>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</si>
  <si>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</si>
  <si>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</si>
  <si>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</si>
  <si>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</si>
  <si>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</si>
  <si>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</si>
  <si>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</si>
  <si>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</si>
  <si>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</si>
  <si>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</si>
  <si>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</si>
  <si>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</si>
  <si>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</si>
  <si>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</si>
  <si>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</si>
  <si>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</si>
  <si>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</si>
  <si>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</si>
  <si>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</si>
  <si>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</si>
  <si>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</si>
  <si>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</si>
  <si>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</si>
  <si>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</si>
  <si>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</si>
  <si>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</si>
  <si>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</si>
  <si>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</si>
  <si>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</si>
  <si>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</si>
  <si>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</si>
  <si>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</si>
  <si>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</si>
  <si>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</si>
  <si>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</si>
  <si>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</si>
  <si>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</si>
  <si>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</si>
  <si>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</si>
  <si>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</si>
  <si>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</si>
  <si>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</si>
  <si>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</si>
  <si>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</si>
  <si>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</si>
  <si>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</si>
  <si>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</si>
  <si>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</si>
  <si>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</si>
  <si>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</si>
  <si>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</si>
  <si>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</si>
  <si>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</si>
  <si>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</si>
  <si>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</si>
  <si>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</si>
  <si>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</si>
  <si>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</si>
  <si>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</si>
  <si>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</si>
  <si>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</si>
  <si>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</si>
  <si>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</si>
  <si>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</si>
  <si>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</si>
  <si>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</si>
  <si>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</si>
  <si>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</si>
  <si>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</si>
  <si>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</si>
  <si>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</si>
  <si>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</si>
  <si>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</si>
  <si>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</si>
  <si>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</si>
  <si>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</si>
  <si>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</si>
  <si>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</si>
  <si>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</si>
  <si>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</si>
  <si>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</si>
  <si>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</si>
  <si>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</si>
  <si>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</si>
  <si>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</si>
  <si>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</si>
  <si>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</si>
  <si>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</si>
  <si>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</si>
  <si>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</si>
  <si>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</si>
  <si>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</si>
  <si>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</si>
  <si>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</si>
  <si>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</si>
  <si>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</si>
  <si>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</si>
  <si>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</si>
  <si>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</si>
  <si>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</si>
  <si>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</si>
  <si>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</si>
  <si>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</si>
  <si>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</si>
  <si>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</si>
  <si>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</si>
  <si>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</si>
  <si>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</si>
  <si>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</si>
  <si>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</si>
  <si>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</si>
  <si>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</si>
  <si>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</si>
  <si>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</si>
  <si>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</si>
  <si>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</si>
  <si>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</si>
  <si>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</si>
  <si>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</si>
  <si>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</si>
  <si>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</si>
  <si>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</si>
  <si>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</si>
  <si>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</si>
  <si>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</si>
  <si>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</si>
  <si>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</si>
  <si>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</si>
  <si>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</si>
  <si>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</si>
  <si>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</si>
  <si>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</si>
  <si>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</si>
  <si>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</si>
  <si>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</si>
  <si>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</si>
  <si>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</si>
  <si>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</si>
  <si>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</si>
  <si>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</si>
  <si>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</si>
  <si>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</si>
  <si>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</si>
  <si>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</si>
  <si>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</si>
  <si>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</si>
  <si>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</si>
  <si>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</si>
  <si>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</si>
  <si>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</si>
  <si>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</si>
  <si>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</si>
  <si>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</si>
  <si>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</si>
  <si>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</si>
  <si>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</si>
  <si>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</si>
  <si>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</si>
  <si>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</si>
  <si>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</si>
  <si>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</si>
  <si>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</si>
  <si>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</si>
  <si>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</si>
  <si>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</si>
  <si>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</si>
  <si>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</si>
  <si>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</si>
  <si>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</si>
  <si>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</si>
  <si>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</si>
  <si>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</si>
  <si>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</si>
  <si>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</si>
  <si>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</si>
  <si>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</si>
  <si>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</si>
  <si>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</si>
  <si>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</si>
  <si>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</si>
  <si>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</si>
  <si>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</si>
  <si>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</si>
  <si>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</si>
  <si>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</si>
  <si>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</si>
  <si>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</si>
  <si>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</si>
  <si>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</si>
  <si>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</si>
  <si>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</si>
  <si>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</si>
  <si>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</si>
  <si>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</si>
  <si>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</si>
  <si>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</si>
  <si>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</si>
  <si>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</si>
  <si>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</si>
  <si>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</si>
  <si>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</si>
  <si>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</si>
  <si>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</si>
  <si>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</si>
  <si>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</si>
  <si>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</si>
  <si>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</si>
  <si>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</si>
  <si>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</si>
  <si>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</si>
  <si>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</si>
  <si>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</si>
  <si>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</si>
  <si>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</si>
  <si>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</si>
  <si>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</si>
  <si>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</si>
  <si>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</si>
  <si>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</si>
  <si>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</si>
  <si>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</si>
  <si>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</si>
  <si>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</si>
  <si>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</si>
  <si>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</si>
  <si>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</si>
  <si>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</si>
  <si>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</si>
  <si>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</si>
  <si>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</si>
  <si>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</si>
  <si>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</si>
  <si>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</si>
  <si>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</si>
  <si>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</si>
  <si>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</si>
  <si>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</si>
  <si>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</si>
  <si>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</si>
  <si>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</si>
  <si>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</si>
  <si>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</si>
  <si>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</si>
  <si>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</si>
  <si>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</si>
  <si>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</si>
  <si>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</si>
  <si>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</si>
  <si>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</si>
  <si>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</si>
  <si>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</si>
  <si>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</si>
  <si>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</si>
  <si>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</si>
  <si>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</si>
  <si>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</si>
  <si>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</si>
  <si>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</si>
  <si>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</si>
  <si>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</si>
  <si>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</si>
  <si>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</si>
  <si>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</si>
  <si>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</si>
  <si>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</si>
  <si>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</si>
  <si>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</si>
  <si>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</si>
  <si>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</si>
  <si>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</si>
  <si>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</si>
  <si>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</si>
  <si>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</si>
  <si>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</si>
  <si>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</si>
  <si>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</si>
  <si>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</si>
  <si>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</si>
  <si>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</si>
  <si>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</si>
  <si>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</si>
  <si>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</si>
  <si>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</si>
  <si>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</si>
  <si>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</si>
  <si>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</si>
  <si>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</si>
  <si>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</si>
  <si>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</si>
  <si>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</si>
  <si>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</si>
  <si>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</si>
  <si>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</si>
  <si>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</si>
  <si>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</si>
  <si>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</si>
  <si>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</si>
  <si>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</si>
  <si>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</si>
  <si>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</si>
  <si>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</si>
  <si>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</si>
  <si>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</si>
  <si>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</si>
  <si>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</si>
  <si>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</si>
  <si>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</si>
  <si>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</si>
  <si>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</si>
  <si>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</si>
  <si>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</si>
  <si>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</si>
  <si>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</si>
  <si>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</si>
  <si>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</si>
  <si>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</si>
  <si>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</si>
  <si>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</si>
  <si>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</si>
  <si>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</si>
  <si>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</si>
  <si>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</si>
  <si>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</si>
  <si>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</si>
  <si>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</si>
  <si>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</si>
  <si>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</si>
  <si>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</si>
  <si>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</si>
  <si>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</si>
  <si>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</si>
  <si>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</si>
  <si>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</si>
  <si>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</si>
  <si>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</si>
  <si>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</si>
  <si>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</si>
  <si>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</si>
  <si>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</si>
  <si>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</si>
  <si>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</si>
  <si>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</si>
  <si>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</si>
  <si>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</si>
  <si>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</si>
  <si>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</si>
  <si>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</si>
  <si>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</si>
  <si>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</si>
  <si>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</si>
  <si>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</si>
  <si>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</si>
  <si>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</si>
  <si>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</si>
  <si>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</si>
  <si>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</si>
  <si>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</si>
  <si>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</si>
  <si>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</si>
  <si>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</si>
  <si>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</si>
  <si>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</si>
  <si>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</si>
  <si>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</si>
  <si>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</si>
  <si>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</si>
  <si>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</si>
  <si>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</si>
  <si>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</si>
  <si>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</si>
  <si>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</si>
  <si>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</si>
  <si>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</si>
  <si>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</si>
  <si>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</si>
  <si>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</si>
  <si>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</si>
  <si>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</si>
  <si>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</si>
  <si>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</si>
  <si>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</si>
  <si>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</si>
  <si>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</si>
  <si>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</si>
  <si>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</si>
  <si>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</si>
  <si>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</si>
  <si>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</si>
  <si>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</si>
  <si>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</si>
  <si>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</si>
  <si>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</si>
  <si>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</si>
  <si>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</si>
  <si>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</si>
  <si>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</si>
  <si>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</si>
  <si>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</si>
  <si>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</si>
  <si>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</si>
  <si>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</si>
  <si>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</si>
  <si>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</si>
  <si>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</si>
  <si>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</si>
  <si>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</si>
  <si>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</si>
  <si>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</si>
  <si>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</si>
  <si>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</si>
  <si>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</si>
  <si>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</si>
  <si>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</si>
  <si>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</si>
  <si>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</si>
  <si>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</si>
  <si>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</si>
  <si>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</si>
  <si>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</si>
  <si>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</si>
  <si>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</si>
  <si>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</si>
  <si>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</si>
  <si>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</si>
  <si>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</si>
  <si>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</si>
  <si>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</si>
  <si>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</si>
  <si>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</si>
  <si>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</si>
  <si>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</si>
  <si>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</si>
  <si>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</si>
  <si>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</si>
  <si>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</si>
  <si>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</si>
  <si>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</si>
  <si>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</si>
  <si>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</si>
  <si>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</si>
  <si>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</si>
  <si>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</si>
  <si>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</si>
  <si>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</si>
  <si>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</si>
  <si>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</si>
  <si>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</si>
  <si>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</si>
  <si>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</si>
  <si>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</si>
  <si>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</si>
  <si>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</si>
  <si>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</si>
  <si>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</si>
  <si>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</si>
  <si>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</si>
  <si>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</si>
  <si>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</si>
  <si>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</si>
  <si>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</si>
  <si>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</si>
  <si>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</si>
  <si>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</si>
  <si>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</si>
  <si>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</si>
  <si>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</si>
  <si>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</si>
  <si>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</si>
  <si>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</si>
  <si>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</si>
  <si>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</si>
  <si>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</si>
  <si>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</si>
  <si>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</si>
  <si>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</si>
  <si>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</si>
  <si>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</si>
  <si>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</si>
  <si>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</si>
  <si>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</si>
  <si>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</si>
  <si>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</si>
  <si>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</si>
  <si>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</si>
  <si>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</si>
  <si>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</si>
  <si>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</si>
  <si>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</si>
  <si>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</si>
  <si>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</si>
  <si>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</si>
  <si>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</si>
  <si>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</si>
  <si>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</si>
  <si>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</si>
  <si>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</si>
  <si>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</si>
  <si>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</si>
  <si>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</si>
  <si>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</si>
  <si>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</si>
  <si>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</si>
  <si>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</si>
  <si>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</si>
  <si>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</si>
  <si>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</si>
  <si>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</si>
  <si>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</si>
  <si>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</si>
  <si>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</si>
  <si>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</si>
  <si>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</si>
  <si>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</si>
  <si>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</si>
  <si>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</si>
  <si>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</si>
  <si>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</si>
  <si>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</si>
  <si>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</si>
  <si>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</si>
  <si>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</si>
  <si>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</si>
  <si>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</si>
  <si>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</si>
  <si>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</si>
  <si>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</si>
  <si>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</si>
  <si>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</si>
  <si>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</si>
  <si>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</si>
  <si>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</si>
  <si>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</si>
  <si>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</si>
  <si>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</si>
  <si>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</si>
  <si>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</si>
  <si>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</si>
  <si>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</si>
  <si>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</si>
  <si>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</si>
  <si>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</si>
  <si>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</si>
  <si>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</si>
  <si>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</si>
  <si>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</si>
  <si>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</si>
  <si>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</si>
  <si>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</si>
  <si>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</si>
  <si>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</si>
  <si>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</si>
  <si>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</si>
  <si>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</si>
  <si>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</si>
  <si>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</si>
  <si>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</si>
  <si>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</si>
  <si>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</si>
  <si>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</si>
  <si>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</si>
  <si>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</si>
  <si>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</si>
  <si>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</si>
  <si>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</si>
  <si>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</si>
  <si>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</si>
  <si>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</si>
  <si>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</si>
  <si>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</si>
  <si>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</si>
  <si>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</si>
  <si>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</si>
  <si>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</si>
  <si>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</si>
  <si>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</si>
  <si>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</si>
  <si>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</si>
  <si>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</si>
  <si>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</si>
  <si>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</si>
  <si>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</si>
  <si>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</si>
  <si>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</si>
  <si>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</si>
  <si>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</si>
  <si>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</si>
  <si>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</si>
  <si>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</si>
  <si>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</si>
  <si>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</si>
  <si>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</si>
  <si>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</si>
  <si>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</si>
  <si>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</si>
  <si>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</si>
  <si>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</si>
  <si>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</si>
  <si>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</si>
  <si>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</si>
  <si>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</si>
  <si>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</si>
  <si>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</si>
  <si>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</si>
  <si>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</si>
  <si>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</si>
  <si>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</si>
  <si>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</si>
  <si>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</si>
  <si>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</si>
  <si>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</si>
  <si>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</si>
  <si>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</si>
  <si>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</si>
  <si>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</si>
  <si>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</si>
  <si>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</si>
  <si>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</si>
  <si>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</si>
  <si>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</si>
  <si>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</si>
  <si>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</si>
  <si>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</si>
  <si>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</si>
  <si>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</si>
  <si>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</si>
  <si>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</si>
  <si>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</si>
  <si>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</si>
  <si>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</si>
  <si>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</si>
  <si>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</si>
  <si>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</si>
  <si>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</si>
  <si>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</si>
  <si>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</si>
  <si>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</si>
  <si>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</si>
  <si>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</si>
  <si>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</si>
  <si>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</si>
  <si>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</si>
  <si>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</si>
  <si>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</si>
  <si>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</si>
  <si>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</si>
  <si>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</si>
  <si>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</si>
  <si>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</si>
  <si>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</si>
  <si>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</si>
  <si>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</si>
  <si>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</si>
  <si>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</si>
  <si>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</si>
  <si>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</si>
  <si>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</si>
  <si>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</si>
  <si>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</si>
  <si>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</si>
  <si>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</si>
  <si>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</si>
  <si>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</si>
  <si>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</si>
  <si>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</si>
  <si>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</si>
  <si>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</si>
  <si>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</si>
  <si>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</si>
  <si>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</si>
  <si>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</si>
  <si>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</si>
  <si>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</si>
  <si>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</si>
  <si>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</si>
  <si>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</si>
  <si>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</si>
  <si>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</si>
  <si>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</si>
  <si>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</si>
  <si>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</si>
  <si>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</si>
  <si>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</si>
  <si>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</si>
  <si>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</si>
  <si>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</si>
  <si>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</si>
  <si>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</si>
  <si>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</si>
  <si>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</si>
  <si>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</si>
  <si>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</si>
  <si>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</si>
  <si>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</si>
  <si>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</si>
  <si>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</si>
  <si>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</si>
  <si>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</si>
  <si>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</si>
  <si>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</si>
  <si>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</si>
  <si>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</si>
  <si>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</si>
  <si>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</si>
  <si>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</si>
  <si>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</si>
  <si>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</si>
  <si>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</si>
  <si>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</si>
  <si>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</si>
  <si>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</si>
  <si>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</si>
  <si>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</si>
  <si>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</si>
  <si>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</si>
  <si>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</si>
  <si>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</si>
  <si>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</si>
  <si>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</si>
  <si>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</si>
  <si>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</si>
  <si>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</si>
  <si>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</si>
  <si>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</si>
  <si>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</si>
  <si>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</si>
  <si>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</si>
  <si>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</si>
  <si>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</si>
  <si>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</si>
  <si>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</si>
  <si>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</si>
  <si>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</si>
  <si>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</si>
  <si>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</si>
  <si>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</si>
  <si>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</si>
  <si>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</si>
  <si>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</si>
  <si>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</si>
  <si>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</si>
  <si>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</si>
  <si>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</si>
  <si>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</si>
  <si>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</si>
  <si>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</si>
  <si>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</si>
  <si>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</si>
  <si>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</si>
  <si>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</si>
  <si>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</si>
  <si>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</si>
  <si>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</si>
  <si>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</si>
  <si>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</si>
  <si>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</si>
  <si>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</si>
  <si>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</si>
  <si>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</si>
  <si>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</si>
  <si>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</si>
  <si>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</si>
  <si>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</si>
  <si>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</si>
  <si>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</si>
  <si>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</si>
  <si>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</si>
  <si>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</si>
  <si>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</si>
  <si>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</si>
  <si>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</si>
  <si>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</si>
  <si>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</si>
  <si>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</si>
  <si>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</si>
  <si>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</si>
  <si>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</si>
  <si>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</si>
  <si>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</si>
  <si>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</si>
  <si>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</si>
  <si>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</si>
  <si>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</si>
  <si>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</si>
  <si>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</si>
  <si>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</si>
  <si>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</si>
  <si>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</si>
  <si>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</si>
  <si>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</si>
  <si>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</si>
  <si>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</si>
  <si>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</si>
  <si>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</si>
  <si>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</si>
  <si>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</si>
  <si>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</si>
  <si>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</si>
  <si>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</si>
  <si>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</si>
  <si>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</si>
  <si>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</si>
  <si>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</si>
  <si>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</si>
  <si>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</si>
  <si>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</si>
  <si>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</si>
  <si>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</si>
  <si>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</si>
  <si>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</si>
  <si>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</si>
  <si>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</si>
  <si>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</si>
  <si>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</si>
  <si>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</si>
  <si>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</si>
  <si>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</si>
  <si>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</si>
  <si>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</si>
  <si>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</si>
  <si>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</si>
  <si>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</si>
  <si>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</si>
  <si>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</si>
  <si>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</si>
  <si>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</si>
  <si>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</si>
  <si>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</si>
  <si>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</si>
  <si>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</si>
  <si>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</si>
  <si>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</si>
  <si>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</si>
  <si>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</si>
  <si>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</si>
  <si>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</si>
  <si>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</si>
  <si>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</si>
  <si>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</si>
  <si>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</si>
  <si>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</si>
  <si>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</si>
  <si>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</si>
  <si>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</si>
  <si>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</si>
  <si>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</si>
  <si>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</si>
  <si>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</si>
  <si>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</si>
  <si>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</si>
  <si>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</si>
  <si>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</si>
  <si>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</si>
  <si>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</si>
  <si>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</si>
  <si>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</si>
  <si>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</si>
  <si>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</si>
  <si>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</si>
  <si>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</si>
  <si>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</si>
  <si>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</si>
  <si>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</si>
  <si>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</si>
  <si>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</si>
  <si>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</si>
  <si>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</si>
  <si>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</si>
  <si>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</si>
  <si>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</si>
  <si>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</si>
  <si>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</si>
  <si>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</si>
  <si>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</si>
  <si>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</si>
  <si>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</si>
  <si>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</si>
  <si>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</si>
  <si>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</si>
  <si>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</si>
  <si>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</si>
  <si>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</si>
  <si>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</si>
  <si>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</si>
  <si>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</si>
  <si>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</si>
  <si>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</si>
  <si>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</si>
  <si>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</si>
  <si>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</si>
  <si>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</si>
  <si>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</si>
  <si>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</si>
  <si>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</si>
  <si>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</si>
  <si>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</si>
  <si>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</si>
  <si>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</si>
  <si>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</si>
  <si>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</si>
  <si>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</si>
  <si>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</si>
  <si>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</si>
  <si>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</si>
  <si>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</si>
  <si>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</si>
  <si>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</si>
  <si>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</si>
  <si>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</si>
  <si>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</si>
  <si>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</si>
  <si>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</si>
  <si>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</si>
  <si>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</si>
  <si>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</si>
  <si>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</si>
  <si>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</si>
  <si>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</si>
  <si>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</si>
  <si>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</si>
  <si>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</si>
  <si>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</si>
  <si>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</si>
  <si>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</si>
  <si>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</si>
  <si>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</si>
  <si>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</si>
  <si>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</si>
  <si>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</si>
  <si>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</si>
  <si>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</si>
  <si>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</si>
  <si>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</si>
  <si>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</si>
  <si>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</si>
  <si>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</si>
  <si>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</si>
  <si>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</si>
  <si>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</si>
  <si>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</si>
  <si>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</si>
  <si>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</si>
  <si>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</si>
  <si>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</si>
  <si>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</si>
  <si>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</si>
  <si>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</si>
  <si>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</si>
  <si>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</si>
  <si>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</si>
  <si>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</si>
  <si>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</si>
  <si>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</si>
  <si>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</si>
  <si>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</si>
  <si>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</si>
  <si>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</si>
  <si>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</si>
  <si>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</si>
  <si>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</si>
  <si>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</si>
  <si>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</si>
  <si>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</si>
  <si>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</si>
  <si>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</si>
  <si>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</si>
  <si>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</si>
  <si>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</si>
  <si>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</si>
  <si>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</si>
  <si>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</si>
  <si>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</si>
  <si>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</si>
  <si>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</si>
  <si>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</si>
  <si>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</si>
  <si>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</si>
  <si>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</si>
  <si>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</si>
  <si>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</si>
  <si>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</si>
  <si>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</si>
  <si>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</si>
  <si>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</si>
  <si>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</si>
  <si>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</si>
  <si>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</si>
  <si>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</si>
  <si>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</si>
  <si>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</si>
  <si>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</si>
  <si>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</si>
  <si>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</si>
  <si>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</si>
  <si>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</si>
  <si>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</si>
  <si>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</si>
  <si>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</si>
  <si>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</si>
  <si>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</si>
  <si>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</si>
  <si>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</si>
  <si>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</si>
  <si>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</si>
  <si>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</si>
  <si>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</si>
  <si>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</si>
  <si>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</si>
  <si>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</si>
  <si>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</si>
  <si>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</si>
  <si>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</si>
  <si>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</si>
  <si>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</si>
  <si>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</si>
  <si>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</si>
  <si>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</si>
  <si>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</si>
  <si>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</si>
  <si>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</si>
  <si>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</si>
  <si>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</si>
  <si>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</si>
  <si>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</si>
  <si>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</si>
  <si>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</si>
  <si>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</si>
  <si>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</si>
  <si>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</si>
  <si>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</si>
  <si>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</si>
  <si>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</si>
  <si>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</si>
  <si>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</si>
  <si>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</si>
  <si>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</si>
  <si>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</si>
  <si>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</si>
  <si>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</si>
  <si>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</si>
  <si>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</si>
  <si>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</si>
  <si>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</si>
  <si>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</si>
  <si>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</si>
  <si>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</si>
  <si>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</si>
  <si>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</si>
  <si>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</si>
  <si>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</si>
  <si>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</si>
  <si>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</si>
  <si>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</si>
  <si>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</si>
  <si>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</si>
  <si>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</si>
  <si>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</si>
  <si>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</si>
  <si>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</si>
  <si>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</si>
  <si>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</si>
  <si>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</si>
  <si>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</si>
  <si>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</si>
  <si>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</si>
  <si>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</si>
  <si>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</si>
  <si>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</si>
  <si>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</si>
  <si>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</si>
  <si>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</si>
  <si>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</si>
  <si>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</si>
  <si>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</si>
  <si>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</si>
  <si>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</si>
  <si>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</si>
  <si>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</si>
  <si>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</si>
  <si>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</si>
  <si>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</si>
  <si>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</si>
  <si>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</si>
  <si>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</si>
  <si>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</si>
  <si>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</si>
  <si>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</si>
  <si>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</si>
  <si>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</si>
  <si>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</si>
  <si>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</si>
  <si>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</si>
  <si>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</si>
  <si>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</si>
  <si>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</si>
  <si>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</si>
  <si>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</si>
  <si>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</si>
  <si>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</si>
  <si>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</si>
  <si>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</si>
  <si>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</si>
  <si>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</si>
  <si>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</si>
  <si>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</si>
  <si>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</si>
  <si>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</si>
  <si>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</si>
  <si>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</si>
  <si>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</si>
  <si>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</si>
  <si>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</si>
  <si>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</si>
  <si>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</si>
  <si>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</si>
  <si>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</si>
  <si>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</si>
  <si>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</si>
  <si>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</si>
  <si>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</si>
  <si>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</si>
  <si>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</si>
  <si>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</si>
  <si>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</si>
  <si>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</si>
  <si>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</si>
  <si>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</si>
  <si>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</si>
  <si>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</si>
  <si>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</si>
  <si>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</si>
  <si>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</si>
  <si>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</si>
  <si>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</si>
  <si>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</si>
  <si>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</si>
  <si>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</si>
  <si>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</si>
  <si>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</si>
  <si>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</si>
  <si>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</si>
  <si>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</si>
  <si>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</si>
  <si>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</si>
  <si>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</si>
  <si>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</si>
  <si>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</si>
  <si>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</si>
  <si>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</si>
  <si>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</si>
  <si>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</si>
  <si>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</si>
  <si>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</si>
  <si>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</si>
  <si>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</si>
  <si>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</si>
  <si>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</si>
  <si>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</si>
  <si>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</si>
  <si>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</si>
  <si>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</si>
  <si>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</si>
  <si>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</si>
  <si>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</si>
  <si>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</si>
  <si>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</si>
  <si>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</si>
  <si>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</si>
  <si>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</si>
  <si>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</si>
  <si>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</si>
  <si>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</si>
  <si>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</si>
  <si>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</si>
  <si>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</si>
  <si>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</si>
  <si>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</si>
  <si>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</si>
  <si>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</si>
  <si>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</si>
  <si>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</si>
  <si>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</si>
  <si>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</si>
  <si>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</si>
  <si>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</si>
  <si>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</si>
  <si>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</si>
  <si>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</si>
  <si>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</si>
  <si>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</si>
  <si>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</si>
  <si>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</si>
  <si>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</si>
  <si>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</si>
  <si>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</si>
  <si>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</si>
  <si>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</si>
  <si>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</si>
  <si>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</si>
  <si>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</si>
  <si>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</si>
  <si>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</si>
  <si>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</si>
  <si>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</si>
  <si>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</si>
  <si>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</si>
  <si>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</si>
  <si>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</si>
  <si>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</si>
  <si>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</si>
  <si>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</si>
  <si>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</si>
  <si>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</si>
  <si>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</si>
  <si>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</si>
  <si>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</si>
  <si>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</si>
  <si>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</si>
  <si>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</si>
  <si>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</si>
  <si>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</si>
  <si>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</si>
  <si>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</si>
  <si>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</si>
  <si>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</si>
  <si>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</si>
  <si>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</si>
  <si>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</si>
  <si>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</si>
  <si>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</si>
  <si>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</si>
  <si>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</si>
  <si>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</si>
  <si>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</si>
  <si>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</si>
  <si>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</si>
  <si>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</si>
  <si>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</si>
  <si>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</si>
  <si>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</si>
  <si>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</si>
  <si>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</si>
  <si>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</si>
  <si>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</si>
  <si>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</si>
  <si>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</si>
  <si>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</si>
  <si>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</si>
  <si>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</si>
  <si>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</si>
  <si>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</si>
  <si>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</si>
  <si>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</si>
  <si>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</si>
  <si>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</si>
  <si>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</si>
  <si>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</si>
  <si>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</si>
  <si>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</si>
  <si>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</si>
  <si>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</si>
  <si>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</si>
  <si>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</si>
  <si>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</si>
  <si>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</si>
  <si>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</si>
  <si>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</si>
  <si>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</si>
  <si>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</si>
  <si>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</si>
  <si>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</si>
  <si>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</si>
  <si>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</si>
  <si>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</si>
  <si>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</si>
  <si>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</si>
  <si>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</si>
  <si>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</si>
  <si>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</si>
  <si>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</si>
  <si>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</si>
  <si>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</si>
  <si>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</si>
  <si>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</si>
  <si>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</si>
  <si>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</si>
  <si>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</si>
  <si>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</si>
  <si>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</si>
  <si>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</si>
  <si>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</si>
  <si>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</si>
  <si>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</si>
  <si>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</si>
  <si>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</si>
  <si>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</si>
  <si>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</si>
  <si>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</si>
  <si>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</si>
  <si>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</si>
  <si>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</si>
  <si>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</si>
  <si>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</si>
  <si>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</si>
  <si>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</si>
  <si>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</si>
  <si>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</si>
  <si>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</si>
  <si>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</si>
  <si>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</si>
  <si>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</si>
  <si>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</si>
  <si>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</si>
  <si>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</si>
  <si>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</si>
  <si>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</si>
  <si>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</si>
  <si>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</si>
  <si>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</si>
  <si>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</si>
  <si>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</si>
  <si>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</si>
  <si>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</si>
  <si>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</si>
  <si>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</si>
  <si>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</si>
  <si>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</si>
  <si>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</si>
  <si>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</si>
  <si>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</si>
  <si>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</si>
  <si>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</si>
  <si>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</si>
  <si>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</si>
  <si>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</si>
  <si>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</si>
  <si>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</si>
  <si>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</si>
  <si>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</si>
  <si>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</si>
  <si>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</si>
  <si>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</si>
  <si>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</si>
  <si>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</si>
  <si>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</si>
  <si>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</si>
  <si>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</si>
  <si>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</si>
  <si>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</si>
  <si>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</si>
  <si>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</si>
  <si>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</si>
  <si>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</si>
  <si>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</si>
  <si>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</si>
  <si>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</si>
  <si>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</si>
  <si>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</si>
  <si>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</si>
  <si>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</si>
  <si>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</si>
  <si>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</si>
  <si>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</si>
  <si>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</si>
  <si>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</si>
  <si>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</si>
  <si>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</si>
  <si>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</si>
  <si>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</si>
  <si>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</si>
  <si>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</si>
  <si>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</si>
  <si>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</si>
  <si>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</si>
  <si>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</si>
  <si>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</si>
  <si>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</si>
  <si>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</si>
  <si>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</si>
  <si>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</si>
  <si>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</si>
  <si>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</si>
  <si>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</si>
  <si>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</si>
  <si>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</si>
  <si>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</si>
  <si>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</si>
  <si>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</si>
  <si>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</si>
  <si>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</si>
  <si>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</si>
  <si>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</si>
  <si>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</si>
  <si>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</si>
  <si>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</si>
  <si>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</si>
  <si>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</si>
  <si>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</si>
  <si>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</si>
  <si>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</si>
  <si>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</si>
  <si>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</si>
  <si>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</si>
  <si>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</si>
  <si>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</si>
  <si>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</si>
  <si>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</si>
  <si>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</si>
  <si>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</si>
  <si>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</si>
  <si>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</si>
  <si>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</si>
  <si>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</si>
  <si>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</si>
  <si>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</si>
  <si>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</si>
  <si>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</si>
  <si>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</si>
  <si>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</si>
  <si>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</si>
  <si>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</si>
  <si>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</si>
  <si>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</si>
  <si>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</si>
  <si>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</si>
  <si>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</si>
  <si>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</si>
  <si>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</si>
  <si>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</si>
  <si>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</si>
  <si>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</si>
  <si>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</si>
  <si>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</si>
  <si>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</si>
  <si>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</si>
  <si>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</si>
  <si>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</si>
  <si>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</si>
  <si>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</si>
  <si>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</si>
  <si>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</si>
  <si>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</si>
  <si>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</si>
  <si>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</si>
  <si>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</si>
  <si>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</si>
  <si>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</si>
  <si>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</si>
  <si>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</si>
  <si>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</si>
  <si>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</si>
  <si>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</si>
  <si>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</si>
  <si>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</si>
  <si>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</si>
  <si>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</si>
  <si>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</si>
  <si>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</si>
  <si>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</si>
  <si>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</si>
  <si>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</si>
  <si>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</si>
  <si>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</si>
  <si>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</si>
  <si>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</si>
  <si>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</si>
  <si>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</si>
  <si>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</si>
  <si>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</si>
  <si>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</si>
  <si>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</si>
  <si>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</si>
  <si>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</si>
  <si>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</si>
  <si>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</si>
  <si>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</si>
  <si>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</si>
  <si>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</si>
  <si>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</si>
  <si>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</si>
  <si>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</si>
  <si>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</si>
  <si>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</si>
  <si>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</si>
  <si>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</si>
  <si>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</si>
  <si>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</si>
  <si>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</si>
  <si>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</si>
  <si>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</si>
  <si>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</si>
  <si>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</si>
  <si>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</si>
  <si>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</si>
  <si>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</si>
  <si>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</si>
  <si>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</si>
  <si>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</si>
  <si>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</si>
  <si>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</si>
  <si>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</si>
  <si>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</si>
  <si>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</si>
  <si>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</si>
  <si>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</si>
  <si>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</si>
  <si>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</si>
  <si>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</si>
  <si>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</si>
  <si>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</si>
  <si>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</si>
  <si>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</si>
  <si>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</si>
  <si>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</si>
  <si>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</si>
  <si>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</si>
  <si>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</si>
  <si>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</si>
  <si>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</si>
  <si>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</si>
  <si>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</si>
  <si>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</si>
  <si>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</si>
  <si>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</si>
  <si>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</si>
  <si>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</si>
  <si>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</si>
  <si>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</si>
  <si>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</si>
  <si>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</si>
  <si>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</si>
  <si>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</si>
  <si>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</si>
  <si>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</si>
  <si>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</si>
  <si>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</si>
  <si>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</si>
  <si>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</si>
  <si>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</si>
  <si>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</si>
  <si>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</si>
  <si>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</si>
  <si>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</si>
  <si>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</si>
  <si>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</si>
  <si>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</si>
  <si>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</si>
  <si>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</si>
  <si>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</si>
  <si>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</si>
  <si>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</si>
  <si>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</si>
  <si>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</si>
  <si>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</si>
  <si>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</si>
  <si>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</si>
  <si>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</si>
  <si>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</si>
  <si>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</si>
  <si>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</si>
  <si>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</si>
  <si>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</si>
  <si>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</si>
  <si>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</si>
  <si>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</si>
  <si>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</si>
  <si>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</si>
  <si>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</si>
  <si>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</si>
  <si>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</si>
  <si>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</si>
  <si>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</si>
  <si>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</si>
  <si>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</si>
  <si>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</si>
  <si>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</si>
  <si>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</si>
  <si>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</si>
  <si>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</si>
  <si>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</si>
  <si>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</si>
  <si>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</si>
  <si>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</si>
  <si>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</si>
  <si>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</si>
  <si>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</si>
  <si>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</si>
  <si>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</si>
  <si>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</si>
  <si>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</si>
  <si>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</si>
  <si>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</si>
  <si>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</si>
  <si>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</si>
  <si>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</si>
  <si>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</si>
  <si>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</si>
  <si>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</si>
  <si>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</si>
  <si>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</si>
  <si>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</si>
  <si>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</si>
  <si>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</si>
  <si>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</si>
  <si>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</si>
  <si>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</si>
  <si>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</si>
  <si>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</si>
  <si>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</si>
  <si>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</si>
  <si>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</si>
  <si>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</si>
  <si>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</si>
  <si>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</si>
  <si>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</si>
  <si>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</si>
  <si>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</si>
  <si>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</si>
  <si>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</si>
  <si>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</si>
  <si>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</si>
  <si>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</si>
  <si>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</si>
  <si>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</si>
  <si>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</si>
  <si>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</si>
  <si>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</si>
  <si>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</si>
  <si>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</si>
  <si>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</si>
  <si>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</si>
  <si>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</si>
  <si>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</si>
  <si>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</si>
  <si>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</si>
  <si>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</si>
  <si>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</si>
  <si>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</si>
  <si>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</si>
  <si>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</si>
  <si>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</si>
  <si>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</si>
  <si>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</si>
  <si>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</si>
  <si>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</si>
  <si>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</si>
  <si>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</si>
  <si>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</si>
  <si>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</si>
  <si>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</si>
  <si>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</si>
  <si>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</si>
  <si>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</si>
  <si>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</si>
  <si>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</si>
  <si>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</si>
  <si>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</si>
  <si>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</si>
  <si>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</si>
  <si>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</si>
  <si>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</si>
  <si>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</si>
  <si>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</si>
  <si>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</si>
  <si>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</si>
  <si>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</si>
  <si>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</si>
  <si>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</si>
  <si>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</si>
  <si>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</si>
  <si>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</si>
  <si>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</si>
  <si>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</si>
  <si>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</si>
  <si>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</si>
  <si>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</si>
  <si>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</si>
  <si>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</si>
  <si>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</si>
  <si>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</si>
  <si>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</si>
  <si>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</si>
  <si>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</si>
  <si>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</si>
  <si>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</si>
  <si>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</si>
  <si>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</si>
  <si>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</si>
  <si>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</si>
  <si>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</si>
  <si>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</si>
  <si>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</si>
  <si>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</si>
  <si>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</si>
  <si>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</si>
  <si>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</si>
  <si>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</si>
  <si>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</si>
  <si>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</si>
  <si>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</si>
  <si>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</si>
  <si>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</si>
  <si>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</si>
  <si>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</si>
  <si>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</si>
  <si>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</si>
  <si>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</si>
  <si>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</si>
  <si>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</si>
  <si>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</si>
  <si>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</si>
  <si>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</si>
  <si>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</si>
  <si>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</si>
  <si>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</si>
  <si>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</si>
  <si>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</si>
  <si>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</si>
  <si>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</si>
  <si>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</si>
  <si>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</si>
  <si>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</si>
  <si>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</si>
  <si>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</si>
  <si>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</si>
  <si>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</si>
  <si>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</si>
  <si>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</si>
  <si>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</si>
  <si>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</si>
  <si>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</si>
  <si>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</si>
  <si>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</si>
  <si>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</si>
  <si>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</si>
  <si>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</si>
  <si>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</si>
  <si>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</si>
  <si>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</si>
  <si>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</si>
  <si>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</si>
  <si>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</si>
  <si>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</si>
  <si>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</si>
  <si>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</si>
  <si>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</si>
  <si>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</si>
  <si>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</si>
  <si>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</si>
  <si>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</si>
  <si>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</si>
  <si>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</si>
  <si>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</si>
  <si>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</si>
  <si>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</si>
  <si>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</si>
  <si>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</si>
  <si>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</si>
  <si>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</si>
  <si>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</si>
  <si>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</si>
  <si>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</si>
  <si>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</si>
  <si>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</si>
  <si>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</si>
  <si>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</si>
  <si>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</si>
  <si>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</si>
  <si>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</si>
  <si>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</si>
  <si>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</si>
  <si>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</si>
  <si>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</si>
  <si>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</si>
  <si>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</si>
  <si>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</si>
  <si>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</si>
  <si>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</si>
  <si>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</si>
  <si>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</si>
  <si>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</si>
  <si>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</si>
  <si>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</si>
  <si>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</si>
  <si>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</si>
  <si>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</si>
  <si>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</si>
  <si>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</si>
  <si>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</si>
  <si>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</si>
  <si>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</si>
  <si>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</si>
  <si>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</si>
  <si>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</si>
  <si>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</si>
  <si>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</si>
  <si>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</si>
  <si>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</si>
  <si>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</si>
  <si>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</si>
  <si>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</si>
  <si>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</si>
  <si>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</si>
  <si>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</si>
  <si>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</si>
  <si>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</si>
  <si>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</si>
  <si>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</si>
  <si>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</si>
  <si>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</si>
  <si>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</si>
  <si>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</si>
  <si>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</si>
  <si>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</si>
  <si>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</si>
  <si>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</si>
  <si>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</si>
  <si>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</si>
  <si>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</si>
  <si>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</si>
  <si>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</si>
  <si>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</si>
  <si>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</si>
  <si>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</si>
  <si>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</si>
  <si>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</si>
  <si>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</si>
  <si>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</si>
  <si>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</si>
  <si>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</si>
  <si>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</si>
  <si>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</si>
  <si>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</si>
  <si>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</si>
  <si>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</si>
  <si>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</si>
  <si>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</si>
  <si>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</si>
  <si>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</si>
  <si>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</si>
  <si>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</si>
  <si>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</si>
  <si>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</si>
  <si>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</si>
  <si>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</si>
  <si>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</si>
  <si>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</si>
  <si>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</si>
  <si>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</si>
  <si>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</si>
  <si>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</si>
  <si>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</si>
  <si>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</si>
  <si>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</si>
  <si>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</si>
  <si>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</si>
  <si>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</si>
  <si>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</si>
  <si>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</si>
  <si>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</si>
  <si>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</si>
  <si>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</si>
  <si>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</si>
  <si>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</si>
  <si>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</si>
  <si>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</si>
  <si>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</si>
  <si>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</si>
  <si>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</si>
  <si>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</si>
  <si>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</si>
  <si>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</si>
  <si>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</si>
  <si>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</si>
  <si>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</si>
  <si>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</si>
  <si>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</si>
  <si>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</si>
  <si>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</si>
  <si>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</si>
  <si>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</si>
  <si>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</si>
  <si>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</si>
  <si>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</si>
  <si>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</si>
  <si>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</si>
  <si>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</si>
  <si>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</si>
  <si>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</si>
  <si>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</si>
  <si>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</si>
  <si>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</si>
  <si>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</si>
  <si>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</si>
  <si>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</si>
  <si>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</si>
  <si>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</si>
  <si>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</si>
  <si>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</si>
  <si>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</si>
  <si>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</si>
  <si>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</si>
  <si>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</si>
  <si>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</si>
  <si>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</si>
  <si>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</si>
  <si>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</si>
  <si>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</si>
  <si>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</si>
  <si>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</si>
  <si>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</si>
  <si>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</si>
  <si>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</si>
  <si>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</si>
  <si>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</si>
  <si>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</si>
  <si>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</si>
  <si>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</si>
  <si>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</si>
  <si>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</si>
  <si>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</si>
  <si>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</si>
  <si>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</si>
  <si>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</si>
  <si>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</si>
  <si>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</si>
  <si>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</si>
  <si>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</si>
  <si>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</si>
  <si>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</si>
  <si>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</si>
  <si>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</si>
  <si>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</si>
  <si>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</si>
  <si>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</si>
  <si>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</si>
  <si>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</si>
  <si>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</si>
  <si>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</si>
  <si>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</si>
  <si>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</si>
  <si>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</si>
  <si>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</si>
  <si>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</si>
  <si>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</si>
  <si>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</si>
  <si>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</si>
  <si>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</si>
  <si>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</si>
  <si>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</si>
  <si>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</si>
  <si>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</si>
  <si>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</si>
  <si>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</si>
  <si>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</si>
  <si>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</si>
  <si>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</si>
  <si>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</si>
  <si>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</si>
  <si>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</si>
  <si>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</si>
  <si>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</si>
  <si>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</si>
  <si>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</si>
  <si>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</si>
  <si>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</si>
  <si>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</si>
  <si>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</si>
  <si>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</si>
  <si>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</si>
  <si>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</si>
  <si>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</si>
  <si>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</si>
  <si>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</si>
  <si>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</si>
  <si>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</si>
  <si>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</si>
  <si>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</si>
  <si>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</si>
  <si>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</si>
  <si>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</si>
  <si>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</si>
  <si>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</si>
  <si>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</si>
  <si>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</si>
  <si>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</si>
  <si>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</si>
  <si>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</si>
  <si>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</si>
  <si>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</si>
  <si>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</si>
  <si>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</si>
  <si>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</si>
  <si>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</si>
  <si>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</si>
  <si>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</si>
  <si>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</si>
  <si>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</si>
  <si>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</si>
  <si>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</si>
  <si>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</si>
  <si>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</si>
  <si>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</si>
  <si>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</si>
  <si>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</si>
  <si>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</si>
  <si>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</si>
  <si>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</si>
  <si>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</si>
  <si>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</si>
  <si>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</si>
  <si>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</si>
  <si>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</si>
  <si>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</si>
  <si>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</si>
  <si>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</si>
  <si>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</si>
  <si>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</si>
  <si>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</si>
  <si>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</si>
  <si>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</si>
  <si>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</si>
  <si>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</si>
  <si>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</si>
  <si>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</si>
  <si>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</si>
  <si>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</si>
  <si>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</si>
  <si>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</si>
  <si>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</si>
  <si>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</si>
  <si>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</si>
  <si>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</si>
  <si>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</si>
  <si>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</si>
  <si>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</si>
  <si>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</si>
  <si>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</si>
  <si>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</si>
  <si>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</si>
  <si>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</si>
  <si>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</si>
  <si>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</si>
  <si>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</si>
  <si>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</si>
  <si>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</si>
  <si>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</si>
  <si>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</si>
  <si>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</si>
  <si>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</si>
  <si>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</si>
  <si>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</si>
  <si>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</si>
  <si>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</si>
  <si>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</si>
  <si>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</si>
  <si>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</si>
  <si>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</si>
  <si>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</si>
  <si>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</si>
  <si>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</si>
  <si>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</si>
  <si>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</si>
  <si>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</si>
  <si>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</si>
  <si>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</si>
  <si>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</si>
  <si>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</si>
  <si>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</si>
  <si>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</si>
  <si>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</si>
  <si>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</si>
  <si>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</si>
  <si>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</si>
  <si>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</si>
  <si>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</si>
  <si>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</si>
  <si>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</si>
  <si>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</si>
  <si>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</si>
  <si>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</si>
  <si>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</si>
  <si>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</si>
  <si>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</si>
  <si>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</si>
  <si>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</si>
  <si>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</si>
  <si>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</si>
  <si>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</si>
  <si>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</si>
  <si>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</si>
  <si>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</si>
  <si>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</si>
  <si>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</si>
  <si>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</si>
  <si>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</si>
  <si>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</si>
  <si>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</si>
  <si>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</si>
  <si>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</si>
  <si>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</si>
  <si>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</si>
  <si>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</si>
  <si>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</si>
  <si>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</si>
  <si>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</si>
  <si>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</si>
  <si>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</si>
  <si>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</si>
  <si>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</si>
  <si>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</si>
  <si>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</si>
  <si>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</si>
  <si>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</si>
  <si>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</si>
  <si>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</si>
  <si>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</si>
  <si>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</si>
  <si>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</si>
  <si>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</si>
  <si>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</si>
  <si>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</si>
  <si>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</si>
  <si>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</si>
  <si>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</si>
  <si>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</si>
  <si>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</si>
  <si>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</si>
  <si>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</si>
  <si>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</si>
  <si>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</si>
  <si>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</si>
  <si>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</si>
  <si>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</si>
  <si>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</si>
  <si>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</si>
  <si>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</si>
  <si>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</si>
  <si>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</si>
  <si>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</si>
  <si>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</si>
  <si>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</si>
  <si>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</si>
  <si>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</si>
  <si>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</si>
  <si>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</si>
  <si>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</si>
  <si>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</si>
  <si>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</si>
  <si>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</si>
  <si>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</si>
  <si>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</si>
  <si>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</si>
  <si>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</si>
  <si>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</si>
  <si>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</si>
  <si>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</si>
  <si>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</si>
  <si>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</si>
  <si>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</si>
  <si>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</si>
  <si>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</si>
  <si>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</si>
  <si>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</si>
  <si>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</si>
  <si>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</si>
  <si>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</si>
  <si>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</si>
  <si>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</si>
  <si>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</si>
  <si>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</si>
  <si>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</si>
  <si>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</si>
  <si>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</si>
  <si>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</si>
  <si>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</si>
  <si>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</si>
  <si>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</si>
  <si>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</si>
  <si>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</si>
  <si>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</si>
  <si>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</si>
  <si>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</si>
  <si>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</si>
  <si>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</si>
  <si>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</si>
  <si>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</si>
  <si>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</si>
  <si>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</si>
  <si>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</si>
  <si>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</si>
  <si>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</si>
  <si>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</si>
  <si>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</si>
  <si>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</si>
  <si>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</si>
  <si>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</si>
  <si>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</si>
  <si>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</si>
  <si>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</si>
  <si>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</si>
  <si>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</si>
  <si>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</si>
  <si>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</si>
  <si>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</si>
  <si>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</si>
  <si>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</si>
  <si>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</si>
  <si>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</si>
  <si>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</si>
  <si>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</si>
  <si>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</si>
  <si>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</si>
  <si>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</si>
  <si>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</si>
  <si>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</si>
  <si>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</si>
  <si>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</si>
  <si>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</si>
  <si>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</si>
  <si>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</si>
  <si>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</si>
  <si>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</si>
  <si>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</si>
  <si>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</si>
  <si>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</si>
  <si>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</si>
  <si>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</si>
  <si>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</si>
  <si>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</si>
  <si>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</si>
  <si>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</si>
  <si>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</si>
  <si>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</si>
  <si>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</si>
  <si>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</si>
  <si>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</si>
  <si>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</si>
  <si>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</si>
  <si>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</si>
  <si>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</si>
  <si>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</si>
  <si>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</si>
  <si>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</si>
  <si>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</si>
  <si>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</si>
  <si>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</si>
  <si>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</si>
  <si>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</si>
  <si>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</si>
  <si>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</si>
  <si>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</si>
  <si>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</si>
  <si>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</si>
  <si>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</si>
  <si>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</si>
  <si>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</si>
  <si>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</si>
  <si>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</si>
  <si>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</si>
  <si>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</si>
  <si>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</si>
  <si>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</si>
  <si>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</si>
  <si>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</si>
  <si>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</si>
  <si>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</si>
  <si>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</si>
  <si>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</si>
  <si>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</si>
  <si>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</si>
  <si>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</si>
  <si>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</si>
  <si>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</si>
  <si>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</si>
  <si>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</si>
  <si>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</si>
  <si>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</si>
  <si>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</si>
  <si>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</si>
  <si>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</si>
  <si>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</si>
  <si>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</si>
  <si>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</si>
  <si>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</si>
  <si>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</si>
  <si>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</si>
  <si>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</si>
  <si>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</si>
  <si>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</si>
  <si>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</si>
  <si>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</si>
  <si>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</si>
  <si>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</si>
  <si>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</si>
  <si>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</si>
  <si>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</si>
  <si>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</si>
  <si>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</si>
  <si>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</si>
  <si>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</si>
  <si>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</si>
  <si>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</si>
  <si>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</si>
  <si>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</si>
  <si>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</si>
  <si>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</si>
  <si>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</si>
  <si>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</si>
  <si>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</si>
  <si>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</si>
  <si>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</si>
  <si>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</si>
  <si>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</si>
  <si>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</si>
  <si>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</si>
  <si>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</si>
  <si>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</si>
  <si>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</si>
  <si>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</si>
  <si>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</si>
  <si>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</si>
  <si>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</si>
  <si>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</si>
  <si>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</si>
  <si>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</si>
  <si>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</si>
  <si>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</si>
  <si>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</si>
  <si>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</si>
  <si>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</si>
  <si>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</si>
  <si>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</si>
  <si>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</si>
  <si>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</si>
  <si>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</si>
  <si>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</si>
  <si>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</si>
  <si>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</si>
  <si>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</si>
  <si>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</si>
  <si>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</si>
  <si>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</si>
  <si>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</si>
  <si>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</si>
  <si>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</si>
  <si>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</si>
  <si>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</si>
  <si>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</si>
  <si>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</si>
  <si>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</si>
  <si>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</si>
  <si>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</si>
  <si>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</si>
  <si>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</si>
  <si>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</si>
  <si>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</si>
  <si>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</si>
  <si>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</si>
  <si>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</si>
  <si>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</si>
  <si>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</si>
  <si>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</si>
  <si>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</si>
  <si>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</si>
  <si>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</si>
  <si>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</si>
  <si>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</si>
  <si>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</si>
  <si>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</si>
  <si>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</si>
  <si>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</si>
  <si>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</si>
  <si>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</si>
  <si>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</si>
  <si>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</si>
  <si>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</si>
  <si>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</si>
  <si>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</si>
  <si>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</si>
  <si>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</si>
  <si>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</si>
  <si>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</si>
  <si>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</si>
  <si>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</si>
  <si>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</si>
  <si>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</si>
  <si>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</si>
  <si>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</si>
  <si>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</si>
  <si>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</si>
  <si>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</si>
  <si>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</si>
  <si>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</si>
  <si>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</si>
  <si>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</si>
  <si>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</si>
  <si>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</si>
  <si>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</si>
  <si>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</si>
  <si>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</si>
  <si>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</si>
  <si>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</si>
  <si>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</si>
  <si>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</si>
  <si>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</si>
  <si>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</si>
  <si>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</si>
  <si>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</si>
  <si>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</si>
  <si>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</si>
  <si>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</si>
  <si>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</si>
  <si>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</si>
  <si>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</si>
  <si>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</si>
  <si>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</si>
  <si>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</si>
  <si>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</si>
  <si>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</si>
  <si>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</si>
  <si>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</si>
  <si>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</si>
  <si>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</si>
  <si>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</si>
  <si>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</si>
  <si>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</si>
  <si>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</si>
  <si>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</si>
  <si>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</si>
  <si>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</si>
  <si>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</si>
  <si>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</si>
  <si>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</si>
  <si>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</si>
  <si>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</si>
  <si>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</si>
  <si>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</si>
  <si>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</si>
  <si>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</si>
  <si>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</si>
  <si>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</si>
  <si>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</si>
  <si>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</si>
  <si>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</si>
  <si>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</si>
  <si>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</si>
  <si>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</si>
  <si>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</si>
  <si>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</si>
  <si>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</si>
  <si>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</si>
  <si>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</si>
  <si>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</si>
  <si>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</si>
  <si>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</si>
  <si>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</si>
  <si>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</si>
  <si>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</si>
  <si>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</si>
  <si>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</si>
  <si>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</si>
  <si>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</si>
  <si>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</si>
  <si>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</si>
  <si>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</si>
  <si>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</si>
  <si>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</si>
  <si>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</si>
  <si>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</si>
  <si>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</si>
  <si>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</si>
  <si>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</si>
  <si>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</si>
  <si>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</si>
  <si>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</si>
  <si>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</si>
  <si>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</si>
  <si>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</si>
  <si>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</si>
  <si>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</si>
  <si>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</si>
  <si>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</si>
  <si>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</si>
  <si>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</si>
  <si>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</si>
  <si>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</si>
  <si>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</si>
  <si>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</si>
  <si>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</si>
  <si>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</si>
  <si>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</si>
  <si>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</si>
  <si>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</si>
  <si>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</si>
  <si>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</si>
  <si>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</si>
  <si>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</si>
  <si>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</si>
  <si>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</si>
  <si>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</si>
  <si>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</si>
  <si>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</si>
  <si>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</si>
  <si>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</si>
  <si>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</si>
  <si>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</si>
  <si>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</si>
  <si>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</si>
  <si>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</si>
  <si>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</si>
  <si>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</si>
  <si>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</si>
  <si>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</si>
  <si>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</si>
  <si>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</si>
  <si>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</si>
  <si>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</si>
  <si>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</si>
  <si>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</si>
  <si>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</si>
  <si>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</si>
  <si>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</si>
  <si>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</si>
  <si>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</si>
  <si>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</si>
  <si>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</si>
  <si>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</si>
  <si>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</si>
  <si>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</si>
  <si>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</si>
  <si>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</si>
  <si>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</si>
  <si>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</si>
  <si>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</si>
  <si>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</si>
  <si>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</si>
  <si>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</si>
  <si>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</si>
  <si>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</si>
  <si>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</si>
  <si>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</si>
  <si>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</si>
  <si>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</si>
  <si>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</si>
  <si>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</si>
  <si>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</si>
  <si>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</si>
  <si>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</si>
  <si>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</si>
  <si>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</si>
  <si>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</si>
  <si>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</si>
  <si>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</si>
  <si>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</si>
  <si>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</si>
  <si>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</si>
  <si>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</si>
  <si>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</si>
  <si>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</si>
  <si>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</si>
  <si>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</si>
  <si>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</si>
  <si>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</si>
  <si>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</si>
  <si>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</si>
  <si>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</si>
  <si>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</si>
  <si>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</si>
  <si>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</si>
  <si>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</si>
  <si>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</si>
  <si>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</si>
  <si>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</si>
  <si>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</si>
  <si>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</si>
  <si>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</si>
  <si>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</si>
  <si>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</si>
  <si>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</si>
  <si>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</si>
  <si>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</si>
  <si>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</si>
  <si>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</si>
  <si>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</si>
  <si>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</si>
  <si>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</si>
  <si>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</si>
  <si>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</si>
  <si>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</si>
  <si>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</si>
  <si>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</si>
  <si>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</si>
  <si>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</si>
  <si>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</si>
  <si>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</si>
  <si>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</si>
  <si>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</si>
  <si>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</si>
  <si>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</si>
  <si>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</si>
  <si>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</si>
  <si>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</si>
  <si>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</si>
  <si>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</si>
  <si>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</si>
  <si>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</si>
  <si>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</si>
  <si>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</si>
  <si>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</si>
  <si>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</si>
  <si>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</si>
  <si>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</si>
  <si>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</si>
  <si>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</si>
  <si>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</si>
  <si>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</si>
  <si>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</si>
  <si>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</si>
  <si>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</si>
  <si>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</si>
  <si>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</si>
  <si>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</si>
  <si>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</si>
  <si>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</si>
  <si>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</si>
  <si>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</si>
  <si>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</si>
  <si>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</si>
  <si>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</si>
  <si>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</si>
  <si>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</si>
  <si>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</si>
  <si>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</si>
  <si>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</si>
  <si>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</si>
  <si>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</si>
  <si>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</si>
  <si>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</si>
  <si>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</si>
  <si>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</si>
  <si>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</si>
  <si>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</si>
  <si>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</si>
  <si>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</si>
  <si>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</si>
  <si>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</si>
  <si>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</si>
  <si>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</si>
  <si>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</si>
  <si>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</si>
  <si>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</si>
  <si>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</si>
  <si>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</si>
  <si>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</si>
  <si>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</si>
  <si>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</si>
  <si>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</si>
  <si>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</si>
  <si>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</si>
  <si>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</si>
  <si>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</si>
  <si>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</si>
  <si>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</si>
  <si>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</si>
  <si>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</si>
  <si>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</si>
  <si>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</si>
  <si>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</si>
  <si>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</si>
  <si>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</si>
  <si>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</si>
  <si>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</si>
  <si>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</si>
  <si>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</si>
  <si>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</si>
  <si>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</si>
  <si>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</si>
  <si>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</si>
  <si>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</si>
  <si>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</si>
  <si>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</si>
  <si>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</si>
  <si>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</si>
  <si>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</si>
  <si>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</si>
  <si>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</si>
  <si>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</si>
  <si>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</si>
  <si>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</si>
  <si>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</si>
  <si>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</si>
  <si>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</si>
  <si>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</si>
  <si>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</si>
  <si>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</si>
  <si>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</si>
  <si>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</si>
  <si>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</si>
  <si>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</si>
  <si>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</si>
  <si>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</si>
  <si>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</si>
  <si>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</si>
  <si>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</si>
  <si>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</si>
  <si>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</si>
  <si>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</si>
  <si>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</si>
  <si>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</si>
  <si>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</si>
  <si>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</si>
  <si>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</si>
  <si>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</si>
  <si>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</si>
  <si>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</si>
  <si>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</si>
  <si>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</si>
  <si>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</si>
  <si>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</si>
  <si>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</si>
  <si>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</si>
  <si>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</si>
  <si>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</si>
  <si>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</si>
  <si>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</si>
  <si>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</si>
  <si>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</si>
  <si>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</si>
  <si>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</si>
  <si>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</si>
  <si>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</si>
  <si>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</si>
  <si>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</si>
  <si>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</si>
  <si>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</si>
  <si>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</si>
  <si>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</si>
  <si>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</si>
  <si>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</si>
  <si>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</si>
  <si>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</si>
  <si>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</si>
  <si>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</si>
  <si>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</si>
  <si>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</si>
  <si>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</si>
  <si>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</si>
  <si>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</si>
  <si>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</si>
  <si>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</si>
  <si>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</si>
  <si>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</si>
  <si>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</si>
  <si>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</si>
  <si>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</si>
  <si>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</si>
  <si>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</si>
  <si>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</si>
  <si>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</si>
  <si>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</si>
  <si>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</si>
  <si>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</si>
  <si>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</si>
  <si>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</si>
  <si>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</si>
  <si>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</si>
  <si>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</si>
  <si>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</si>
  <si>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</si>
  <si>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</si>
  <si>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</si>
  <si>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</si>
  <si>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</si>
  <si>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</si>
  <si>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</si>
  <si>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</si>
  <si>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</si>
  <si>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</si>
  <si>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</si>
  <si>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</si>
  <si>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</si>
  <si>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</si>
  <si>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</si>
  <si>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</si>
  <si>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</si>
  <si>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</si>
  <si>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</si>
  <si>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</si>
  <si>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</si>
  <si>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</si>
  <si>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</si>
  <si>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</si>
  <si>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</si>
  <si>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</si>
  <si>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</si>
  <si>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</si>
  <si>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</si>
  <si>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</si>
  <si>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</si>
  <si>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</si>
  <si>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</si>
  <si>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</si>
  <si>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</si>
  <si>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</si>
  <si>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</si>
  <si>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</si>
  <si>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</si>
  <si>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</si>
  <si>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</si>
  <si>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</si>
  <si>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</si>
  <si>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</si>
  <si>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</si>
  <si>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</si>
  <si>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</si>
  <si>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</si>
  <si>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</si>
  <si>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</si>
  <si>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</si>
  <si>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</si>
  <si>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</si>
  <si>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</si>
  <si>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</si>
  <si>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</si>
  <si>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</si>
  <si>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</si>
  <si>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</si>
  <si>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</si>
  <si>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</si>
  <si>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</si>
  <si>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</si>
  <si>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</si>
  <si>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</si>
  <si>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</si>
  <si>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</si>
  <si>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</si>
  <si>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</si>
  <si>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</si>
  <si>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</si>
  <si>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</si>
  <si>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</si>
  <si>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</si>
  <si>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</si>
  <si>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</si>
  <si>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</si>
  <si>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</si>
  <si>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</si>
  <si>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</si>
  <si>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</si>
  <si>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</si>
  <si>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</si>
  <si>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</si>
  <si>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</si>
  <si>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</si>
  <si>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</si>
  <si>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</si>
  <si>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</si>
  <si>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</si>
  <si>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</si>
  <si>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</si>
  <si>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</si>
  <si>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</si>
  <si>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</si>
  <si>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</si>
  <si>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</si>
  <si>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</si>
  <si>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</si>
  <si>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</si>
  <si>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</si>
  <si>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</si>
  <si>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</si>
  <si>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</si>
  <si>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</si>
  <si>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</si>
  <si>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</si>
  <si>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</si>
  <si>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</si>
  <si>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</si>
  <si>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</si>
  <si>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</si>
  <si>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</si>
  <si>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</si>
  <si>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</si>
  <si>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</si>
  <si>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</si>
  <si>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</si>
  <si>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</si>
  <si>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</si>
  <si>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</si>
  <si>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</si>
  <si>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</si>
  <si>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</si>
  <si>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</si>
  <si>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</si>
  <si>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</si>
  <si>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</si>
  <si>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</si>
  <si>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</si>
  <si>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</si>
  <si>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</si>
  <si>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</si>
  <si>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</si>
  <si>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</si>
  <si>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</si>
  <si>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</si>
  <si>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</si>
  <si>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</si>
  <si>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</si>
  <si>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</si>
  <si>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</si>
  <si>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</si>
  <si>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</si>
  <si>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</si>
  <si>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</si>
  <si>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</si>
  <si>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</si>
  <si>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</si>
  <si>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</si>
  <si>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</si>
  <si>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</si>
  <si>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</si>
  <si>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</si>
  <si>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</si>
  <si>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</si>
  <si>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</si>
  <si>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</si>
  <si>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</si>
  <si>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</si>
  <si>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</si>
  <si>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</si>
  <si>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</si>
  <si>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</si>
  <si>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</si>
  <si>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</si>
  <si>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</si>
  <si>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</si>
  <si>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</si>
  <si>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</si>
  <si>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</si>
  <si>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</si>
  <si>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</si>
  <si>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</si>
  <si>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</si>
  <si>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</si>
  <si>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</si>
  <si>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</si>
  <si>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</si>
  <si>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</si>
  <si>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</si>
  <si>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</si>
  <si>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</si>
  <si>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</si>
  <si>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</si>
  <si>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</si>
  <si>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</si>
  <si>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</si>
  <si>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</si>
  <si>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</si>
  <si>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</si>
  <si>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</si>
  <si>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</si>
  <si>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</si>
  <si>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</si>
  <si>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</si>
  <si>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</si>
  <si>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</si>
  <si>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</si>
  <si>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</si>
  <si>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</si>
  <si>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</si>
  <si>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</si>
  <si>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</si>
  <si>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</si>
  <si>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</si>
  <si>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</si>
  <si>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</si>
  <si>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</si>
  <si>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</si>
  <si>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</si>
  <si>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</si>
  <si>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</si>
  <si>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</si>
  <si>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</si>
  <si>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</si>
  <si>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</si>
  <si>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</si>
  <si>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</si>
  <si>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</si>
  <si>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</si>
  <si>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</si>
  <si>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</si>
  <si>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</si>
  <si>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</si>
  <si>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</si>
  <si>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</si>
  <si>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</si>
  <si>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</si>
  <si>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</si>
  <si>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</si>
  <si>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</si>
  <si>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</si>
  <si>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</si>
  <si>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</si>
  <si>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</si>
  <si>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</si>
  <si>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</si>
  <si>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</si>
  <si>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</si>
  <si>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</si>
  <si>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</si>
  <si>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</si>
  <si>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</si>
  <si>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</si>
  <si>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</si>
  <si>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</si>
  <si>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</si>
  <si>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</si>
  <si>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</si>
  <si>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</si>
  <si>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</si>
  <si>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</si>
  <si>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</si>
  <si>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</si>
  <si>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</si>
  <si>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</si>
  <si>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</si>
  <si>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</si>
  <si>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</si>
  <si>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</si>
  <si>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</si>
  <si>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</si>
  <si>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</si>
  <si>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</si>
  <si>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</si>
  <si>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</si>
  <si>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</si>
  <si>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</si>
  <si>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</si>
  <si>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</si>
  <si>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</si>
  <si>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</si>
  <si>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</si>
  <si>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</si>
  <si>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</si>
  <si>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</si>
  <si>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</si>
  <si>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</si>
  <si>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</si>
  <si>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</si>
  <si>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</si>
  <si>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</si>
  <si>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</si>
  <si>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</si>
  <si>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</si>
  <si>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</si>
  <si>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</si>
  <si>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</si>
  <si>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</si>
  <si>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</si>
  <si>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</si>
  <si>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</si>
  <si>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</si>
  <si>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</si>
  <si>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</si>
  <si>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</si>
  <si>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</si>
  <si>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</si>
  <si>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</si>
  <si>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</si>
  <si>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</si>
  <si>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</si>
  <si>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</si>
  <si>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</si>
  <si>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</si>
  <si>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</si>
  <si>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</si>
  <si>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</si>
  <si>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</si>
  <si>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</si>
  <si>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</si>
  <si>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</si>
  <si>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</si>
  <si>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</si>
  <si>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</si>
  <si>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</si>
  <si>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</si>
  <si>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</si>
  <si>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</si>
  <si>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</si>
  <si>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</si>
  <si>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</si>
  <si>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</si>
  <si>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</si>
  <si>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</si>
  <si>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</si>
  <si>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</si>
  <si>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</si>
  <si>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</si>
  <si>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</si>
  <si>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</si>
  <si>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</si>
  <si>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</si>
  <si>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</si>
  <si>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</si>
  <si>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</si>
  <si>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</si>
  <si>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</si>
  <si>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</si>
  <si>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</si>
  <si>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</si>
  <si>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</si>
  <si>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</si>
  <si>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</si>
  <si>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</si>
  <si>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</si>
  <si>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</si>
  <si>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</si>
  <si>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</si>
  <si>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</si>
  <si>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</si>
  <si>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</si>
  <si>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</si>
  <si>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</si>
  <si>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</si>
  <si>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</si>
  <si>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</si>
  <si>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</si>
  <si>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</si>
  <si>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</si>
  <si>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</si>
  <si>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</si>
  <si>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</si>
  <si>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</si>
  <si>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</si>
  <si>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</si>
  <si>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</si>
  <si>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</si>
  <si>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</si>
  <si>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</si>
  <si>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</si>
  <si>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</si>
  <si>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</si>
  <si>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</si>
  <si>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</si>
  <si>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</si>
  <si>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</si>
  <si>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</si>
  <si>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</si>
  <si>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</si>
  <si>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</si>
  <si>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</si>
  <si>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</si>
  <si>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</si>
  <si>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</si>
  <si>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</si>
  <si>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</si>
  <si>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</si>
  <si>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</si>
  <si>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</si>
  <si>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</si>
  <si>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</si>
  <si>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</si>
  <si>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</si>
  <si>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</si>
  <si>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</si>
  <si>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</si>
  <si>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</si>
  <si>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</si>
  <si>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</si>
  <si>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</si>
  <si>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</si>
  <si>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</si>
  <si>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</si>
  <si>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</si>
  <si>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</si>
  <si>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</si>
  <si>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</si>
  <si>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</si>
  <si>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</si>
  <si>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</si>
  <si>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</si>
  <si>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</si>
  <si>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</si>
  <si>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</si>
  <si>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</si>
  <si>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</si>
  <si>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</si>
  <si>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</si>
  <si>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</si>
  <si>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</si>
  <si>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</si>
  <si>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</si>
  <si>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</si>
  <si>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</si>
  <si>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</si>
  <si>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</si>
  <si>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</si>
  <si>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</si>
  <si>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</si>
  <si>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</si>
  <si>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</si>
  <si>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</si>
  <si>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</si>
  <si>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</si>
  <si>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</si>
  <si>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</si>
  <si>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</si>
  <si>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</si>
  <si>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</si>
  <si>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</si>
  <si>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</si>
  <si>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</si>
  <si>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</si>
  <si>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</si>
  <si>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</si>
  <si>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</si>
  <si>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</si>
  <si>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</si>
  <si>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</si>
  <si>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</si>
  <si>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</si>
  <si>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</si>
  <si>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</si>
  <si>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</si>
  <si>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</si>
  <si>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</si>
  <si>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</si>
  <si>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</si>
  <si>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</si>
  <si>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</si>
  <si>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</si>
  <si>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</si>
  <si>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</si>
  <si>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</si>
  <si>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</si>
  <si>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</si>
  <si>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</si>
  <si>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</si>
  <si>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</si>
  <si>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</si>
  <si>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</si>
  <si>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</si>
  <si>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</si>
  <si>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</si>
  <si>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</si>
  <si>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</si>
  <si>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</si>
  <si>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</si>
  <si>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</si>
  <si>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</si>
  <si>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</si>
  <si>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</si>
  <si>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</si>
  <si>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</si>
  <si>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</si>
  <si>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</si>
  <si>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</si>
  <si>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</si>
  <si>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</si>
  <si>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</si>
  <si>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</si>
  <si>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</si>
  <si>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</si>
  <si>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</si>
  <si>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</si>
  <si>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</si>
  <si>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</si>
  <si>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</si>
  <si>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</si>
  <si>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</si>
  <si>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</si>
  <si>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</si>
  <si>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</si>
  <si>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</si>
  <si>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</si>
  <si>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</si>
  <si>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</si>
  <si>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</si>
  <si>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</si>
  <si>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</si>
  <si>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</si>
  <si>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</si>
  <si>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</si>
  <si>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</si>
  <si>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</si>
  <si>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</si>
  <si>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</si>
  <si>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</si>
  <si>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</si>
  <si>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</si>
  <si>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</si>
  <si>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</si>
  <si>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</si>
  <si>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</si>
  <si>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</si>
  <si>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</si>
  <si>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</si>
  <si>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</si>
  <si>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</si>
  <si>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</si>
  <si>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</si>
  <si>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</si>
  <si>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</si>
  <si>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</si>
  <si>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</si>
  <si>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</si>
  <si>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</si>
  <si>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</si>
  <si>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</si>
  <si>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</si>
  <si>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</si>
  <si>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</si>
  <si>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</si>
  <si>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</si>
  <si>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</si>
  <si>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</si>
  <si>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</si>
  <si>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</si>
  <si>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</si>
  <si>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</si>
  <si>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</si>
  <si>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</si>
  <si>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</si>
  <si>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</si>
  <si>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</si>
  <si>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</si>
  <si>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</si>
  <si>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</si>
  <si>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</si>
  <si>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</si>
  <si>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</si>
  <si>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</si>
  <si>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</si>
  <si>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</si>
  <si>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</si>
  <si>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</si>
  <si>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</si>
  <si>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</si>
  <si>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</si>
  <si>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</si>
  <si>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</si>
  <si>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</si>
  <si>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</si>
  <si>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</si>
  <si>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</si>
  <si>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</si>
  <si>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</si>
  <si>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</si>
  <si>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</si>
  <si>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</si>
  <si>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</si>
  <si>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</si>
  <si>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</si>
  <si>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</si>
  <si>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</si>
  <si>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</si>
  <si>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</si>
  <si>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</si>
  <si>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</si>
  <si>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</si>
  <si>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</si>
  <si>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</si>
  <si>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</si>
  <si>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</si>
  <si>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</si>
  <si>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</si>
  <si>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</si>
  <si>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</si>
  <si>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</si>
  <si>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</si>
  <si>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</si>
  <si>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</si>
  <si>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</si>
  <si>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</si>
  <si>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</si>
  <si>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</si>
  <si>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</si>
  <si>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</si>
  <si>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</si>
  <si>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</si>
  <si>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</si>
  <si>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</si>
  <si>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</si>
  <si>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</si>
  <si>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</si>
  <si>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</si>
  <si>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</si>
  <si>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</si>
  <si>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</si>
  <si>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</si>
  <si>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</si>
  <si>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</si>
  <si>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</si>
  <si>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</si>
  <si>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</si>
  <si>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</si>
  <si>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</si>
  <si>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</si>
  <si>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</si>
  <si>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</si>
  <si>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</si>
  <si>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</si>
  <si>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</si>
  <si>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</si>
  <si>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</si>
  <si>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</si>
  <si>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</si>
  <si>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</si>
  <si>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</si>
  <si>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</si>
  <si>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</si>
  <si>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</si>
  <si>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</si>
  <si>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</si>
  <si>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</si>
  <si>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</si>
  <si>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</si>
  <si>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</si>
  <si>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</si>
  <si>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</si>
  <si>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</si>
  <si>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</si>
  <si>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</si>
  <si>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</si>
  <si>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</si>
  <si>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</si>
  <si>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</si>
  <si>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</si>
  <si>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</si>
  <si>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</si>
  <si>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</si>
  <si>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</si>
  <si>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</si>
  <si>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</si>
  <si>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</si>
  <si>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</si>
  <si>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</si>
  <si>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</si>
  <si>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</si>
  <si>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</si>
  <si>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</si>
  <si>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</si>
  <si>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</si>
  <si>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</si>
  <si>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</si>
  <si>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</si>
  <si>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</si>
  <si>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</si>
  <si>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</si>
  <si>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</si>
  <si>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</si>
  <si>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</si>
  <si>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</si>
  <si>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</si>
  <si>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</si>
  <si>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</si>
  <si>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</si>
  <si>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</si>
  <si>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</si>
  <si>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</si>
  <si>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</si>
  <si>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</si>
  <si>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</si>
  <si>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</si>
  <si>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</si>
  <si>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</si>
  <si>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</si>
  <si>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</si>
  <si>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</si>
  <si>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</si>
  <si>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</si>
  <si>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</si>
  <si>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</si>
  <si>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</si>
  <si>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</si>
  <si>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</si>
  <si>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</si>
  <si>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</si>
  <si>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</si>
  <si>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</si>
  <si>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</si>
  <si>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</si>
  <si>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</si>
  <si>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</si>
  <si>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</si>
  <si>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</si>
  <si>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</si>
  <si>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</si>
  <si>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</si>
  <si>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</si>
  <si>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</si>
  <si>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</si>
  <si>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</si>
  <si>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</si>
  <si>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</si>
  <si>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</si>
  <si>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</si>
  <si>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</si>
  <si>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</si>
  <si>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</si>
  <si>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</si>
  <si>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</si>
  <si>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</si>
  <si>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</si>
  <si>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</si>
  <si>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</si>
  <si>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</si>
  <si>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</si>
  <si>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</si>
  <si>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</si>
  <si>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</si>
  <si>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</si>
  <si>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</si>
  <si>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</si>
  <si>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</si>
  <si>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</si>
  <si>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</si>
  <si>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</si>
  <si>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</si>
  <si>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</si>
  <si>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</si>
  <si>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</si>
  <si>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</si>
  <si>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</si>
  <si>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</si>
  <si>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</si>
  <si>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</si>
  <si>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</si>
  <si>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</si>
  <si>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</si>
  <si>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</si>
  <si>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</si>
  <si>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</si>
  <si>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</si>
  <si>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</si>
  <si>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</si>
  <si>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</si>
  <si>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</si>
  <si>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</si>
  <si>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</si>
  <si>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</si>
  <si>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</si>
  <si>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</si>
  <si>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</si>
  <si>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</si>
  <si>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</si>
  <si>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</si>
  <si>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</si>
  <si>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</si>
  <si>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</si>
  <si>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</si>
  <si>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</si>
  <si>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</si>
  <si>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</si>
  <si>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</si>
  <si>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</si>
  <si>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</si>
  <si>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</si>
  <si>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</si>
  <si>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</si>
  <si>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</si>
  <si>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</si>
  <si>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</si>
  <si>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</si>
  <si>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</si>
  <si>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</si>
  <si>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</si>
  <si>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</si>
  <si>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</si>
  <si>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</si>
  <si>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</si>
  <si>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</si>
  <si>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</si>
  <si>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</si>
  <si>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</si>
  <si>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</si>
  <si>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</si>
  <si>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</si>
  <si>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</si>
  <si>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</si>
  <si>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</si>
  <si>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</si>
  <si>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</si>
  <si>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</si>
  <si>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</si>
  <si>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</si>
  <si>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</si>
  <si>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</si>
  <si>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</si>
  <si>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</si>
  <si>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</si>
  <si>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</si>
  <si>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</si>
  <si>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</si>
  <si>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</si>
  <si>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</si>
  <si>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</si>
  <si>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</si>
  <si>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</si>
  <si>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</si>
  <si>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</si>
  <si>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</si>
  <si>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</si>
  <si>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</si>
  <si>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</si>
  <si>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</si>
  <si>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</si>
  <si>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</si>
  <si>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</si>
  <si>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</si>
  <si>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</si>
  <si>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</si>
  <si>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</si>
  <si>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</si>
  <si>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</si>
  <si>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</si>
  <si>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</si>
  <si>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</si>
  <si>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</si>
  <si>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</si>
  <si>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</si>
  <si>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</si>
  <si>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</si>
  <si>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</si>
  <si>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</si>
  <si>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</si>
  <si>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</si>
  <si>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</si>
  <si>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</si>
  <si>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</si>
  <si>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</si>
  <si>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</si>
  <si>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</si>
  <si>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</si>
  <si>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</si>
  <si>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</si>
  <si>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</si>
  <si>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</si>
  <si>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</si>
  <si>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</si>
  <si>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</si>
  <si>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</si>
  <si>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</si>
  <si>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</si>
  <si>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</si>
  <si>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</si>
  <si>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</si>
  <si>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</si>
  <si>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</si>
  <si>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</si>
  <si>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</si>
  <si>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</si>
  <si>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</si>
  <si>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</si>
  <si>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</si>
  <si>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</si>
  <si>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</si>
  <si>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</si>
  <si>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</si>
  <si>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</si>
  <si>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</si>
  <si>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</si>
  <si>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</si>
  <si>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</si>
  <si>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</si>
  <si>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</si>
  <si>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</si>
  <si>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</si>
  <si>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</si>
  <si>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</si>
  <si>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</si>
  <si>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</si>
  <si>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</si>
  <si>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</si>
  <si>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</si>
  <si>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</si>
  <si>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</si>
  <si>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</si>
  <si>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</si>
  <si>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</si>
  <si>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</si>
  <si>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</si>
  <si>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</si>
  <si>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</si>
  <si>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</si>
  <si>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</si>
  <si>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</si>
  <si>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</si>
  <si>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</si>
  <si>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</si>
  <si>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</si>
  <si>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</si>
  <si>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</si>
  <si>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</si>
  <si>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</si>
  <si>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</si>
  <si>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</si>
  <si>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</si>
  <si>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</si>
  <si>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</si>
  <si>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</si>
  <si>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</si>
  <si>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</si>
  <si>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</si>
  <si>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</si>
  <si>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</si>
  <si>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</si>
  <si>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</si>
  <si>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</si>
  <si>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</si>
  <si>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</si>
  <si>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</si>
  <si>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</si>
  <si>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</si>
  <si>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</si>
  <si>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</si>
  <si>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</si>
  <si>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</si>
  <si>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</si>
  <si>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</si>
  <si>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</si>
  <si>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</si>
  <si>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</si>
  <si>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</si>
  <si>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</si>
  <si>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</si>
  <si>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</si>
  <si>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</si>
  <si>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</si>
  <si>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</si>
  <si>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</si>
  <si>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</si>
  <si>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</si>
  <si>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</si>
  <si>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</si>
  <si>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</si>
  <si>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</si>
  <si>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</si>
  <si>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</si>
  <si>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</si>
  <si>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</si>
  <si>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</si>
  <si>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</si>
  <si>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</si>
  <si>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</si>
  <si>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</si>
  <si>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</si>
  <si>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</si>
  <si>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</si>
  <si>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</si>
  <si>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</si>
  <si>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</si>
  <si>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</si>
  <si>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</si>
  <si>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</si>
  <si>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</si>
  <si>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</si>
  <si>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</si>
  <si>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</si>
  <si>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</si>
  <si>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</si>
  <si>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</si>
  <si>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</si>
  <si>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</si>
  <si>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</si>
  <si>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</si>
  <si>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</si>
  <si>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</si>
  <si>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</si>
  <si>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</si>
  <si>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</si>
  <si>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</si>
  <si>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</si>
  <si>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</si>
  <si>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</si>
  <si>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</si>
  <si>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</si>
  <si>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</si>
  <si>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</si>
  <si>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</si>
  <si>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</si>
  <si>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</si>
  <si>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</si>
  <si>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</si>
  <si>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</si>
  <si>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</si>
  <si>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</si>
  <si>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</si>
  <si>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</si>
  <si>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</si>
  <si>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</si>
  <si>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</si>
  <si>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</si>
  <si>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</si>
  <si>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</si>
  <si>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</si>
  <si>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</si>
  <si>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</si>
  <si>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</si>
  <si>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</si>
  <si>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</si>
  <si>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</si>
  <si>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</si>
  <si>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</si>
  <si>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</si>
  <si>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</si>
  <si>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</si>
  <si>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</si>
  <si>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</si>
  <si>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</si>
  <si>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</si>
  <si>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</si>
  <si>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</si>
  <si>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</si>
  <si>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</si>
  <si>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</si>
  <si>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</si>
  <si>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</si>
  <si>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</si>
  <si>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</si>
  <si>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</si>
  <si>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</si>
  <si>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</si>
  <si>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</si>
  <si>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</si>
  <si>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</si>
  <si>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</si>
  <si>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</si>
  <si>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</si>
  <si>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</si>
  <si>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</si>
  <si>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</si>
  <si>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</si>
  <si>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</si>
  <si>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</si>
  <si>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</si>
  <si>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</si>
  <si>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</si>
  <si>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</si>
  <si>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</si>
  <si>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</si>
  <si>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</si>
  <si>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</si>
  <si>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</si>
  <si>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</si>
  <si>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</si>
  <si>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</si>
  <si>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</si>
  <si>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</si>
  <si>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</si>
  <si>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</si>
  <si>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</si>
  <si>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</si>
  <si>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</si>
  <si>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</si>
  <si>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</si>
  <si>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</si>
  <si>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</si>
  <si>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</si>
  <si>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</si>
  <si>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</si>
  <si>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</si>
  <si>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</si>
  <si>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</si>
  <si>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</si>
  <si>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</si>
  <si>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</si>
  <si>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</si>
  <si>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</si>
  <si>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</si>
  <si>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</si>
  <si>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</si>
  <si>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</si>
  <si>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</si>
  <si>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</si>
  <si>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</si>
  <si>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</si>
  <si>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</si>
  <si>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</si>
  <si>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</si>
  <si>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</si>
  <si>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</si>
  <si>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</si>
  <si>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</si>
  <si>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</si>
  <si>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</si>
  <si>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</si>
  <si>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</si>
  <si>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</si>
  <si>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</si>
  <si>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</si>
  <si>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</si>
  <si>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</si>
  <si>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</si>
  <si>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</si>
  <si>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</si>
  <si>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</si>
  <si>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</si>
  <si>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</si>
  <si>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</si>
  <si>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</si>
  <si>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</si>
  <si>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</si>
  <si>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</si>
  <si>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</si>
  <si>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</si>
  <si>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</si>
  <si>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</si>
  <si>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</si>
  <si>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</si>
  <si>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</si>
  <si>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</si>
  <si>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</si>
  <si>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</si>
  <si>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</si>
  <si>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</si>
  <si>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</si>
  <si>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</si>
  <si>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</si>
  <si>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</si>
  <si>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</si>
  <si>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</si>
  <si>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</si>
  <si>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</si>
  <si>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</si>
  <si>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</si>
  <si>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</si>
  <si>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</si>
  <si>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</si>
  <si>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</si>
  <si>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</si>
  <si>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</si>
  <si>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</si>
  <si>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</si>
  <si>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</si>
  <si>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</si>
  <si>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</si>
  <si>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</si>
  <si>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</si>
  <si>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</si>
  <si>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</si>
  <si>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</si>
  <si>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</si>
  <si>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</si>
  <si>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</si>
  <si>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</si>
  <si>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</si>
  <si>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</si>
  <si>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</si>
  <si>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</si>
  <si>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</si>
  <si>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</si>
  <si>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</si>
  <si>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</si>
  <si>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</si>
  <si>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</si>
  <si>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</si>
  <si>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</si>
  <si>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</si>
  <si>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</si>
  <si>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</si>
  <si>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</si>
  <si>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</si>
  <si>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</si>
  <si>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</si>
  <si>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</si>
  <si>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</si>
  <si>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</si>
  <si>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</si>
  <si>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</si>
  <si>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</si>
  <si>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</si>
  <si>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</si>
  <si>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</si>
  <si>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</si>
  <si>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</si>
  <si>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</si>
  <si>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</si>
  <si>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</si>
  <si>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</si>
  <si>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</si>
  <si>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</si>
  <si>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</si>
  <si>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</si>
  <si>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</si>
  <si>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</si>
  <si>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</si>
  <si>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</si>
  <si>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</si>
  <si>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</si>
  <si>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</si>
  <si>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</si>
  <si>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</si>
  <si>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</si>
  <si>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</si>
  <si>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</si>
  <si>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</si>
  <si>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</si>
  <si>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</si>
  <si>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</si>
  <si>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</si>
  <si>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</si>
  <si>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</si>
  <si>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</si>
  <si>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</si>
  <si>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</si>
  <si>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</si>
  <si>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</si>
  <si>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</si>
  <si>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</si>
  <si>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</si>
  <si>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</si>
  <si>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</si>
  <si>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</si>
  <si>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</si>
  <si>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</si>
  <si>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</si>
  <si>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</si>
  <si>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</si>
  <si>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</si>
  <si>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</si>
  <si>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</si>
  <si>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</si>
  <si>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</si>
  <si>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</si>
  <si>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</si>
  <si>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</si>
  <si>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</si>
  <si>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</si>
  <si>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</si>
  <si>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</si>
  <si>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</si>
  <si>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</si>
  <si>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</si>
  <si>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</si>
  <si>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</si>
  <si>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</si>
  <si>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</si>
  <si>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</si>
  <si>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</si>
  <si>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</si>
  <si>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</si>
  <si>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</si>
  <si>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</si>
  <si>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</si>
  <si>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</si>
  <si>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</si>
  <si>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</si>
  <si>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</si>
  <si>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</si>
  <si>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</si>
  <si>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</si>
  <si>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</si>
  <si>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</si>
  <si>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</si>
  <si>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</si>
  <si>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</si>
  <si>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</si>
  <si>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</si>
  <si>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</si>
  <si>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</si>
  <si>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</si>
  <si>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</si>
  <si>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</si>
  <si>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</si>
  <si>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</si>
  <si>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</si>
  <si>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</si>
  <si>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</si>
  <si>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</si>
  <si>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</si>
  <si>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</si>
  <si>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</si>
  <si>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</si>
  <si>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</si>
  <si>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</si>
  <si>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</si>
  <si>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</si>
  <si>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</si>
  <si>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</si>
  <si>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</si>
  <si>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</si>
  <si>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</si>
  <si>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</si>
  <si>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</si>
  <si>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</si>
  <si>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</si>
  <si>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</si>
  <si>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</si>
  <si>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</si>
  <si>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</si>
  <si>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</si>
  <si>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</si>
  <si>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</si>
  <si>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</si>
  <si>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</si>
  <si>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</si>
  <si>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</si>
  <si>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</si>
  <si>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</si>
  <si>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</si>
  <si>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</si>
  <si>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</si>
  <si>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</si>
  <si>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</si>
  <si>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</si>
  <si>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</si>
  <si>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</si>
  <si>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</si>
  <si>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</si>
  <si>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</si>
  <si>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</si>
  <si>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</si>
  <si>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</si>
  <si>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</si>
  <si>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</si>
  <si>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</si>
  <si>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</si>
  <si>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</si>
  <si>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</si>
  <si>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</si>
  <si>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</si>
  <si>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</si>
  <si>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</si>
  <si>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</si>
  <si>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</si>
  <si>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</si>
  <si>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</si>
  <si>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</si>
  <si>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</si>
  <si>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</si>
  <si>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</si>
  <si>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</si>
  <si>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</si>
  <si>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</si>
  <si>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</si>
  <si>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</si>
  <si>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</si>
  <si>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</si>
  <si>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</si>
  <si>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</si>
  <si>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</si>
  <si>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</si>
  <si>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</si>
  <si>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</si>
  <si>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</si>
  <si>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</si>
  <si>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</si>
  <si>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</si>
  <si>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</si>
  <si>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</si>
  <si>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</si>
  <si>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</si>
  <si>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</si>
  <si>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</si>
  <si>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</si>
  <si>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</si>
  <si>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</si>
  <si>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</si>
  <si>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</si>
  <si>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</si>
  <si>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</si>
  <si>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</si>
  <si>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</si>
  <si>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</si>
  <si>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</si>
  <si>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</si>
  <si>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</si>
  <si>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</si>
  <si>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</si>
  <si>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</si>
  <si>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</si>
  <si>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</si>
  <si>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</si>
  <si>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</si>
  <si>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</si>
  <si>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</si>
  <si>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</si>
  <si>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</si>
  <si>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</si>
  <si>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</si>
  <si>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</si>
  <si>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</si>
  <si>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</si>
  <si>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</si>
  <si>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</si>
  <si>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</si>
  <si>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</si>
  <si>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</si>
  <si>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</si>
  <si>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</si>
  <si>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</si>
  <si>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</si>
  <si>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</si>
  <si>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</si>
  <si>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</si>
  <si>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</si>
  <si>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</si>
  <si>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</si>
  <si>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</si>
  <si>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</si>
  <si>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</si>
  <si>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</si>
  <si>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</si>
  <si>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</si>
  <si>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</si>
  <si>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</si>
  <si>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</si>
  <si>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</si>
  <si>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</si>
  <si>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</si>
  <si>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</si>
  <si>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</si>
  <si>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</si>
  <si>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</si>
  <si>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</si>
  <si>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</si>
  <si>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</si>
  <si>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</si>
  <si>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</si>
  <si>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</si>
  <si>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</si>
  <si>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</si>
  <si>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</si>
  <si>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</si>
  <si>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</si>
  <si>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</si>
  <si>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</si>
  <si>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</si>
  <si>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</si>
  <si>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</si>
  <si>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</si>
  <si>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</si>
  <si>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</si>
  <si>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</si>
  <si>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</si>
  <si>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</si>
  <si>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</si>
  <si>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</si>
  <si>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</si>
  <si>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</si>
  <si>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</si>
  <si>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</si>
  <si>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</si>
  <si>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</si>
  <si>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</si>
  <si>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</si>
  <si>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</si>
  <si>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</si>
  <si>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</si>
  <si>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</si>
  <si>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</si>
  <si>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</si>
  <si>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</si>
  <si>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</si>
  <si>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</si>
  <si>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</si>
  <si>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</si>
  <si>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</si>
  <si>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</si>
  <si>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</si>
  <si>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</si>
  <si>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</si>
  <si>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</si>
  <si>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</si>
  <si>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</si>
  <si>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</si>
  <si>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</si>
  <si>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</si>
  <si>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</si>
  <si>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</si>
  <si>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</si>
  <si>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</si>
  <si>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</si>
  <si>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</si>
  <si>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</si>
  <si>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</si>
  <si>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</si>
  <si>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</si>
  <si>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</si>
  <si>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</si>
  <si>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</si>
  <si>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</si>
  <si>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</si>
  <si>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</si>
  <si>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</si>
  <si>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</si>
  <si>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</si>
  <si>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</si>
  <si>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</si>
  <si>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</si>
  <si>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</si>
  <si>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</si>
  <si>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</si>
  <si>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</si>
  <si>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</si>
  <si>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</si>
  <si>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</si>
  <si>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</si>
  <si>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</si>
  <si>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</si>
  <si>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</si>
  <si>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</si>
  <si>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</si>
  <si>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</si>
  <si>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</si>
  <si>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</si>
  <si>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</si>
  <si>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</si>
  <si>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</si>
  <si>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</si>
  <si>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</si>
  <si>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</si>
  <si>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</si>
  <si>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</si>
  <si>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</si>
  <si>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</si>
  <si>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</si>
  <si>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</si>
  <si>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</si>
  <si>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</si>
  <si>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</si>
  <si>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</si>
  <si>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</si>
  <si>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</si>
  <si>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</si>
  <si>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</si>
  <si>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</si>
  <si>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</si>
  <si>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</si>
  <si>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</si>
  <si>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</si>
  <si>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</si>
  <si>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</si>
  <si>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</si>
  <si>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</si>
  <si>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</si>
  <si>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</si>
  <si>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</si>
  <si>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</si>
  <si>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</si>
  <si>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</si>
  <si>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</si>
  <si>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</si>
  <si>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</si>
  <si>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</si>
  <si>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</si>
  <si>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</si>
  <si>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</si>
  <si>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</si>
  <si>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</si>
  <si>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</si>
  <si>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</si>
  <si>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</si>
  <si>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</si>
  <si>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</si>
  <si>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</si>
  <si>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</si>
  <si>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</si>
  <si>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</si>
  <si>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</si>
  <si>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</si>
  <si>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</si>
  <si>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</si>
  <si>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</si>
  <si>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</si>
  <si>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</si>
  <si>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</si>
  <si>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</si>
  <si>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</si>
  <si>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</si>
  <si>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</si>
  <si>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</si>
  <si>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</si>
  <si>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</si>
  <si>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</si>
  <si>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</si>
  <si>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</si>
  <si>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</si>
  <si>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</si>
  <si>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</si>
  <si>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</si>
  <si>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</si>
  <si>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</si>
  <si>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</si>
  <si>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</si>
  <si>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</si>
  <si>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</si>
  <si>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</si>
  <si>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</si>
  <si>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</si>
  <si>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</si>
  <si>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</si>
  <si>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</si>
  <si>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</si>
  <si>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</si>
  <si>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</si>
  <si>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</si>
  <si>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</si>
  <si>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</si>
  <si>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</si>
  <si>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</si>
  <si>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</si>
  <si>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</si>
  <si>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</si>
  <si>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</si>
  <si>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</si>
  <si>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</si>
  <si>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</si>
  <si>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</si>
  <si>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</si>
  <si>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</si>
  <si>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</si>
  <si>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</si>
  <si>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</si>
  <si>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</si>
  <si>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</si>
  <si>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</si>
  <si>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</si>
  <si>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</si>
  <si>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</si>
  <si>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</si>
  <si>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</si>
  <si>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</si>
  <si>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</si>
  <si>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</si>
  <si>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</si>
  <si>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</si>
  <si>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</si>
  <si>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</si>
  <si>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</si>
  <si>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</si>
  <si>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</si>
  <si>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</si>
  <si>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</si>
  <si>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</si>
  <si>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</si>
  <si>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</si>
  <si>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</si>
  <si>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</si>
  <si>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</si>
  <si>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</si>
  <si>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</si>
  <si>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</si>
  <si>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</si>
  <si>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</si>
  <si>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</si>
  <si>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</si>
  <si>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</si>
  <si>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</si>
  <si>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</si>
  <si>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</si>
  <si>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</si>
  <si>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</si>
  <si>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</si>
  <si>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</si>
  <si>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</si>
  <si>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</si>
  <si>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</si>
  <si>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</si>
  <si>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</si>
  <si>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</si>
  <si>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</si>
  <si>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</si>
  <si>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</si>
  <si>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</si>
  <si>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</si>
  <si>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</si>
  <si>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</si>
  <si>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</si>
  <si>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</si>
  <si>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</si>
  <si>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</si>
  <si>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</si>
  <si>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</si>
  <si>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</si>
  <si>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</si>
  <si>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</si>
  <si>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</si>
  <si>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</si>
  <si>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</si>
  <si>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</si>
  <si>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</si>
  <si>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</si>
  <si>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</si>
  <si>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</si>
  <si>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</si>
  <si>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</si>
  <si>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</si>
  <si>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</si>
  <si>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</si>
  <si>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</si>
  <si>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</si>
  <si>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</si>
  <si>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</si>
  <si>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</si>
  <si>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</si>
  <si>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</si>
  <si>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</si>
  <si>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</si>
  <si>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</si>
  <si>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</si>
  <si>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</si>
  <si>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</si>
  <si>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</si>
  <si>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</si>
  <si>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</si>
  <si>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</si>
  <si>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</si>
  <si>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</si>
  <si>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</si>
  <si>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</si>
  <si>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</si>
  <si>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</si>
  <si>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</si>
  <si>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</si>
  <si>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</si>
  <si>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</si>
  <si>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</si>
  <si>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</si>
  <si>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</si>
  <si>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</si>
  <si>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</si>
  <si>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</si>
  <si>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</si>
  <si>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</si>
  <si>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</si>
  <si>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</si>
  <si>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</si>
  <si>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</si>
  <si>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</si>
  <si>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</si>
  <si>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</si>
  <si>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</si>
  <si>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</si>
  <si>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</si>
  <si>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</si>
  <si>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</si>
  <si>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</si>
  <si>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</si>
  <si>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</si>
  <si>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</si>
  <si>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</si>
  <si>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</si>
  <si>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</si>
  <si>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</si>
  <si>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</si>
  <si>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</si>
  <si>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</si>
  <si>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</si>
  <si>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</si>
  <si>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</si>
  <si>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</si>
  <si>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</si>
  <si>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</si>
  <si>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</si>
  <si>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</si>
  <si>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</si>
  <si>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</si>
  <si>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</si>
  <si>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</si>
  <si>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</si>
  <si>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</si>
  <si>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</si>
  <si>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</si>
  <si>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</si>
  <si>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</si>
  <si>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</si>
  <si>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</si>
  <si>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</si>
  <si>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</si>
  <si>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</si>
  <si>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</si>
  <si>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</si>
  <si>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</si>
  <si>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</si>
  <si>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</si>
  <si>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</si>
  <si>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</si>
  <si>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</si>
  <si>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</si>
  <si>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</si>
  <si>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</si>
  <si>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</si>
  <si>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</si>
  <si>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</si>
  <si>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</si>
  <si>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</si>
  <si>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</si>
  <si>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</si>
  <si>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</si>
  <si>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</si>
  <si>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</si>
  <si>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</si>
  <si>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</si>
  <si>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</si>
  <si>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</si>
  <si>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</si>
  <si>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</si>
  <si>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</si>
  <si>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</si>
  <si>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</si>
  <si>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</si>
  <si>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</si>
  <si>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</si>
  <si>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</si>
  <si>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</si>
  <si>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</si>
  <si>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</si>
  <si>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</si>
  <si>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</si>
  <si>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</si>
  <si>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</si>
  <si>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</si>
  <si>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</si>
  <si>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</si>
  <si>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</si>
  <si>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</si>
  <si>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</si>
  <si>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</si>
  <si>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</si>
  <si>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</si>
  <si>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</si>
  <si>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</si>
  <si>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</si>
  <si>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</si>
  <si>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</si>
  <si>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</si>
  <si>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</si>
  <si>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</si>
  <si>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</si>
  <si>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</si>
  <si>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</si>
  <si>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</si>
  <si>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</si>
  <si>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</si>
  <si>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</si>
  <si>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</si>
  <si>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</si>
  <si>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</si>
  <si>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</si>
  <si>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</si>
  <si>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</si>
  <si>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</si>
  <si>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</si>
  <si>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</si>
  <si>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</si>
  <si>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</si>
  <si>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</si>
  <si>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</si>
  <si>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</si>
  <si>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</si>
  <si>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</si>
  <si>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</si>
  <si>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</si>
  <si>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</si>
  <si>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</si>
  <si>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</si>
  <si>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</si>
  <si>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</si>
  <si>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</si>
  <si>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</si>
  <si>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</si>
  <si>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</si>
  <si>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</si>
  <si>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</si>
  <si>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</si>
  <si>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</si>
  <si>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</si>
  <si>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</si>
  <si>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</si>
  <si>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</si>
  <si>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</si>
  <si>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</si>
  <si>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</si>
  <si>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</si>
  <si>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</si>
  <si>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</si>
  <si>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</si>
  <si>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</si>
  <si>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</si>
  <si>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</si>
  <si>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</si>
  <si>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</si>
  <si>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</si>
  <si>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</si>
  <si>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</si>
  <si>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</si>
  <si>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</si>
  <si>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</si>
  <si>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</si>
  <si>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</si>
  <si>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</si>
  <si>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</si>
  <si>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</si>
  <si>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</si>
  <si>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</si>
  <si>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</si>
  <si>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</si>
  <si>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</si>
  <si>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</si>
  <si>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</si>
  <si>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</si>
  <si>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</si>
  <si>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</si>
  <si>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</si>
  <si>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</si>
  <si>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</si>
  <si>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</si>
  <si>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</si>
  <si>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</si>
  <si>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</si>
  <si>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</si>
  <si>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</si>
  <si>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</si>
  <si>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</si>
  <si>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</si>
  <si>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</si>
  <si>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</si>
  <si>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</si>
  <si>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</si>
  <si>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</si>
  <si>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</si>
  <si>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</si>
  <si>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</si>
  <si>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</si>
  <si>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</si>
  <si>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</si>
  <si>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</si>
  <si>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</si>
  <si>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</si>
  <si>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</si>
  <si>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</si>
  <si>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</si>
  <si>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</si>
  <si>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</si>
  <si>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</si>
  <si>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</si>
  <si>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</si>
  <si>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</si>
  <si>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</si>
  <si>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</si>
  <si>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</si>
  <si>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</si>
  <si>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</si>
  <si>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</si>
  <si>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</si>
  <si>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</si>
  <si>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</si>
  <si>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</si>
  <si>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</si>
  <si>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</si>
  <si>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</si>
  <si>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</si>
  <si>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</si>
  <si>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</si>
  <si>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</si>
  <si>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</si>
  <si>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</si>
  <si>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</si>
  <si>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</si>
  <si>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</si>
  <si>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</si>
  <si>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</si>
  <si>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</si>
  <si>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</si>
  <si>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</si>
  <si>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</si>
  <si>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</si>
  <si>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</si>
  <si>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</si>
  <si>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</si>
  <si>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</si>
  <si>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</si>
  <si>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</si>
  <si>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</si>
  <si>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</si>
  <si>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</si>
  <si>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</si>
  <si>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</si>
  <si>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</si>
  <si>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</si>
  <si>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</si>
  <si>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</si>
  <si>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</si>
  <si>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</si>
  <si>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</si>
  <si>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</si>
  <si>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</si>
  <si>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</si>
  <si>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</si>
  <si>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</si>
  <si>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</si>
  <si>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</si>
  <si>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</si>
  <si>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</si>
  <si>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</si>
  <si>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</si>
  <si>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</si>
  <si>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</si>
  <si>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</si>
  <si>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</si>
  <si>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</si>
  <si>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</si>
  <si>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</si>
  <si>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</si>
  <si>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</si>
  <si>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</si>
  <si>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</si>
  <si>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</si>
  <si>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</si>
  <si>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</si>
  <si>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</si>
  <si>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</si>
  <si>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</si>
  <si>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</si>
  <si>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</si>
  <si>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</si>
  <si>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</si>
  <si>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</si>
  <si>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</si>
  <si>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</si>
  <si>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</si>
  <si>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</si>
  <si>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</si>
  <si>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</si>
  <si>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</si>
  <si>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</si>
  <si>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</si>
  <si>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</si>
  <si>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</si>
  <si>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</si>
  <si>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</si>
  <si>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</si>
  <si>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</si>
  <si>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</si>
  <si>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</si>
  <si>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</si>
  <si>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</si>
  <si>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</si>
  <si>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</si>
  <si>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</si>
  <si>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</si>
  <si>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</si>
  <si>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</si>
  <si>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</si>
  <si>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</si>
  <si>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</si>
  <si>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</si>
  <si>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</si>
  <si>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</si>
  <si>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</si>
  <si>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</si>
  <si>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</si>
  <si>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</si>
  <si>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</si>
  <si>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</si>
  <si>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</si>
  <si>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</si>
  <si>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</si>
  <si>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</si>
  <si>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</si>
  <si>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</si>
  <si>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</si>
  <si>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</si>
  <si>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</si>
  <si>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</si>
  <si>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</si>
  <si>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</si>
  <si>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</si>
  <si>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</si>
  <si>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</si>
  <si>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</si>
  <si>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</si>
  <si>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</si>
  <si>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</si>
  <si>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</si>
  <si>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</si>
  <si>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</si>
  <si>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</si>
  <si>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</si>
  <si>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</si>
  <si>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</si>
  <si>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</si>
  <si>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</si>
  <si>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</si>
  <si>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</si>
  <si>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</si>
  <si>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</si>
  <si>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</si>
  <si>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</si>
  <si>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</si>
  <si>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</si>
  <si>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</si>
  <si>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</si>
  <si>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</si>
  <si>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</si>
  <si>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</si>
  <si>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</si>
  <si>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</si>
  <si>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</si>
  <si>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</si>
  <si>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</si>
  <si>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</si>
  <si>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</si>
  <si>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</si>
  <si>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</si>
  <si>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</si>
  <si>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</si>
  <si>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</si>
  <si>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</si>
  <si>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</si>
  <si>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</si>
  <si>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</si>
  <si>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</si>
  <si>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</si>
  <si>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</si>
  <si>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</si>
  <si>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</si>
  <si>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</si>
  <si>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</si>
  <si>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</si>
  <si>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</si>
  <si>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</si>
  <si>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</si>
  <si>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</si>
  <si>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</si>
  <si>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</si>
  <si>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</si>
  <si>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</si>
  <si>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</si>
  <si>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</si>
  <si>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</si>
  <si>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</si>
  <si>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</si>
  <si>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</si>
  <si>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</si>
  <si>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</si>
  <si>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</si>
  <si>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</si>
  <si>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</si>
  <si>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</si>
  <si>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</si>
  <si>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</si>
  <si>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</si>
  <si>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</si>
  <si>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</si>
  <si>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</si>
  <si>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</si>
  <si>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</si>
  <si>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</si>
  <si>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</si>
  <si>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</si>
  <si>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</si>
  <si>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</si>
  <si>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</si>
  <si>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</si>
  <si>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</si>
  <si>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</si>
  <si>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</si>
  <si>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</si>
  <si>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</si>
  <si>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</si>
  <si>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</si>
  <si>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</si>
  <si>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</si>
  <si>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</si>
  <si>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</si>
  <si>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</si>
  <si>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</si>
  <si>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</si>
  <si>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</si>
  <si>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</si>
  <si>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</si>
  <si>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</si>
  <si>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</si>
  <si>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</si>
  <si>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</si>
  <si>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</si>
  <si>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</si>
  <si>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</si>
  <si>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</si>
  <si>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</si>
  <si>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</si>
  <si>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</si>
  <si>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</si>
  <si>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</si>
  <si>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</si>
  <si>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</si>
  <si>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</si>
  <si>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</si>
  <si>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</si>
  <si>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</si>
  <si>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</si>
  <si>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</si>
  <si>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</si>
  <si>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</si>
  <si>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</si>
  <si>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</si>
  <si>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</si>
  <si>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</si>
  <si>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</si>
  <si>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</si>
  <si>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</si>
  <si>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</si>
  <si>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</si>
  <si>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</si>
  <si>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</si>
  <si>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</si>
  <si>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</si>
  <si>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</si>
  <si>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</si>
  <si>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</si>
  <si>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</si>
  <si>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</si>
  <si>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</si>
  <si>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</si>
  <si>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</si>
  <si>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</si>
  <si>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</si>
  <si>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</si>
  <si>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</si>
  <si>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</si>
  <si>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</si>
  <si>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</si>
  <si>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</si>
  <si>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</si>
  <si>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</si>
  <si>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</si>
  <si>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</si>
  <si>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</si>
  <si>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</si>
  <si>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</si>
  <si>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</si>
  <si>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</si>
  <si>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</si>
  <si>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</si>
  <si>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</si>
  <si>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</si>
  <si>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</si>
  <si>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</si>
  <si>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</si>
  <si>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</si>
  <si>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</si>
  <si>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</si>
  <si>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</si>
  <si>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</si>
  <si>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</si>
  <si>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</si>
  <si>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</si>
  <si>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</si>
  <si>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</si>
  <si>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</si>
  <si>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</si>
  <si>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</si>
  <si>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</si>
  <si>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</si>
  <si>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</si>
  <si>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</si>
  <si>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</si>
  <si>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</si>
  <si>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</si>
  <si>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</si>
  <si>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</si>
  <si>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</si>
  <si>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</si>
  <si>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</si>
  <si>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</si>
  <si>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</si>
  <si>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</si>
  <si>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</si>
  <si>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</si>
  <si>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</si>
  <si>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</si>
  <si>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</si>
  <si>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</si>
  <si>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</si>
  <si>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</si>
  <si>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</si>
  <si>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</si>
  <si>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</si>
  <si>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</si>
  <si>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</si>
  <si>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</si>
  <si>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</si>
  <si>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</si>
  <si>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</si>
  <si>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</si>
  <si>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</si>
  <si>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</si>
  <si>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</si>
  <si>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</si>
  <si>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</si>
  <si>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</si>
  <si>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</si>
  <si>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</si>
  <si>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</si>
  <si>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</si>
  <si>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</si>
  <si>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</si>
  <si>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</si>
  <si>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</si>
  <si>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</si>
  <si>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</si>
  <si>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</si>
  <si>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</si>
  <si>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</si>
  <si>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</si>
  <si>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</si>
  <si>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</si>
  <si>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</si>
  <si>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</si>
  <si>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</si>
  <si>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</si>
  <si>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</si>
  <si>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</si>
  <si>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</si>
  <si>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</si>
  <si>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</si>
  <si>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</si>
  <si>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</si>
  <si>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</si>
  <si>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</si>
  <si>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</si>
  <si>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</si>
  <si>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</si>
  <si>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</si>
  <si>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</si>
  <si>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</si>
  <si>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</si>
  <si>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</si>
  <si>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</si>
  <si>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</si>
  <si>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</si>
  <si>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</si>
  <si>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</si>
  <si>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</si>
  <si>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</si>
  <si>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</si>
  <si>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</si>
  <si>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</si>
  <si>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</si>
  <si>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</si>
  <si>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</si>
  <si>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</si>
  <si>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</si>
  <si>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</si>
  <si>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</si>
  <si>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</si>
  <si>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</si>
  <si>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</si>
  <si>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</si>
  <si>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</si>
  <si>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</si>
  <si>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</si>
  <si>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</si>
  <si>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</si>
  <si>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</si>
  <si>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</si>
  <si>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</si>
  <si>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</si>
  <si>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</si>
  <si>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</si>
  <si>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</si>
  <si>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</si>
  <si>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</si>
  <si>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</si>
  <si>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</si>
  <si>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</si>
  <si>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</si>
  <si>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</si>
  <si>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</si>
  <si>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</si>
  <si>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</si>
  <si>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</si>
  <si>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</si>
  <si>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</si>
  <si>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</si>
  <si>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</si>
  <si>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</si>
  <si>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</si>
  <si>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</si>
  <si>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</si>
  <si>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</si>
  <si>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</si>
  <si>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</si>
  <si>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</si>
  <si>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</si>
  <si>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</si>
  <si>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</si>
  <si>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</si>
  <si>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</si>
  <si>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</si>
  <si>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</si>
  <si>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</si>
  <si>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</si>
  <si>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</si>
  <si>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</si>
  <si>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</si>
  <si>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</si>
  <si>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</si>
  <si>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</si>
  <si>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</si>
  <si>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</si>
  <si>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</si>
  <si>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</si>
  <si>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</si>
  <si>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</si>
  <si>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</si>
  <si>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</si>
  <si>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</si>
  <si>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</si>
  <si>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</si>
  <si>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</si>
  <si>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</si>
  <si>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</si>
  <si>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</si>
  <si>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</si>
  <si>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</si>
  <si>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</si>
  <si>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</si>
  <si>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</si>
  <si>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</si>
  <si>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</si>
  <si>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</si>
  <si>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</si>
  <si>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</si>
  <si>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</si>
  <si>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</si>
  <si>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</si>
  <si>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</si>
  <si>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</si>
  <si>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</si>
  <si>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</si>
  <si>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</si>
  <si>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</si>
  <si>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</si>
  <si>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</si>
  <si>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</si>
  <si>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</si>
  <si>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</si>
  <si>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</si>
  <si>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</si>
  <si>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</si>
  <si>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</si>
  <si>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</si>
  <si>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</si>
  <si>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</si>
  <si>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</si>
  <si>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</si>
  <si>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</si>
  <si>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</si>
  <si>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</si>
  <si>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</si>
  <si>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</si>
  <si>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</si>
  <si>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</si>
  <si>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</si>
  <si>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</si>
  <si>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</si>
  <si>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</si>
  <si>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</si>
  <si>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</si>
  <si>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</si>
  <si>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</si>
  <si>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</si>
  <si>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</si>
  <si>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</si>
  <si>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</si>
  <si>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</si>
  <si>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</si>
  <si>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</si>
  <si>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</si>
  <si>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</si>
  <si>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</si>
  <si>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</si>
  <si>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</si>
  <si>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</si>
  <si>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</si>
  <si>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</si>
  <si>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</si>
  <si>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</si>
  <si>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</si>
  <si>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</si>
  <si>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</si>
  <si>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</si>
  <si>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</si>
  <si>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</si>
  <si>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</si>
  <si>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</si>
  <si>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</si>
  <si>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</si>
  <si>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</si>
  <si>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</si>
  <si>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</si>
  <si>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</si>
  <si>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</si>
  <si>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</si>
  <si>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</si>
  <si>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</si>
  <si>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</si>
  <si>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</si>
  <si>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</si>
  <si>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</si>
  <si>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</si>
  <si>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</si>
  <si>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</si>
  <si>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</si>
  <si>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</si>
  <si>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</si>
  <si>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</si>
  <si>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</si>
  <si>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</si>
  <si>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</si>
  <si>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</si>
  <si>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</si>
  <si>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</si>
  <si>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</si>
  <si>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</si>
  <si>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</si>
  <si>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</si>
  <si>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</si>
  <si>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</si>
  <si>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</si>
  <si>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</si>
  <si>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</si>
  <si>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</si>
  <si>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</si>
  <si>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</si>
  <si>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</si>
  <si>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</si>
  <si>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</si>
  <si>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</si>
  <si>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</si>
  <si>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</si>
  <si>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</si>
  <si>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</si>
  <si>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</si>
  <si>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</si>
  <si>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</si>
  <si>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</si>
  <si>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</si>
  <si>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</si>
  <si>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</si>
  <si>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</si>
  <si>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</si>
  <si>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</si>
  <si>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</si>
  <si>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</si>
  <si>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</si>
  <si>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</si>
  <si>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</si>
  <si>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</si>
  <si>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</si>
  <si>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</si>
  <si>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</si>
  <si>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</si>
  <si>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</si>
  <si>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</si>
  <si>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</si>
  <si>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</si>
  <si>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</si>
  <si>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</si>
  <si>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</si>
  <si>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</si>
  <si>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</si>
  <si>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</si>
  <si>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</si>
  <si>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</si>
  <si>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</si>
  <si>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</si>
  <si>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</si>
  <si>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</si>
  <si>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</si>
  <si>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</si>
  <si>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</si>
  <si>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</si>
  <si>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</si>
  <si>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</si>
  <si>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</si>
  <si>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</si>
  <si>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</si>
  <si>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</si>
  <si>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</si>
  <si>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</si>
  <si>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</si>
  <si>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</si>
  <si>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</si>
  <si>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</si>
  <si>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</si>
  <si>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</si>
  <si>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</si>
  <si>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</si>
  <si>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</si>
  <si>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</si>
  <si>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</si>
  <si>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</si>
  <si>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</si>
  <si>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</si>
  <si>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</si>
  <si>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</si>
  <si>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</si>
  <si>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</si>
  <si>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</si>
  <si>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</si>
  <si>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</si>
  <si>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</si>
  <si>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</si>
  <si>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</si>
  <si>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</si>
  <si>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</si>
  <si>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</si>
  <si>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</si>
  <si>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</si>
  <si>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</si>
  <si>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</si>
  <si>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</si>
  <si>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</si>
  <si>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</si>
  <si>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</si>
  <si>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</si>
  <si>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</si>
  <si>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</si>
  <si>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</si>
  <si>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</si>
  <si>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</si>
  <si>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</si>
  <si>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</si>
  <si>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</si>
  <si>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</si>
  <si>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</si>
  <si>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</si>
  <si>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</si>
  <si>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</si>
  <si>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</si>
  <si>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</si>
  <si>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</si>
  <si>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</si>
  <si>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</si>
  <si>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</si>
  <si>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</si>
  <si>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</si>
  <si>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</si>
  <si>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</si>
  <si>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</si>
  <si>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</si>
  <si>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</si>
  <si>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</si>
  <si>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</si>
  <si>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</si>
  <si>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</si>
  <si>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</si>
  <si>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</si>
  <si>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</si>
  <si>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</si>
  <si>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</si>
  <si>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</si>
  <si>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</si>
  <si>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</si>
  <si>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</si>
  <si>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</si>
  <si>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</si>
  <si>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</si>
  <si>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</si>
  <si>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</si>
  <si>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</si>
  <si>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</si>
  <si>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</si>
  <si>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</si>
  <si>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</si>
  <si>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</si>
  <si>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</si>
  <si>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</si>
  <si>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</si>
  <si>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</si>
  <si>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</si>
  <si>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</si>
  <si>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</si>
  <si>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</si>
  <si>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</si>
  <si>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</si>
  <si>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</si>
  <si>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</si>
  <si>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</si>
  <si>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</si>
  <si>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</si>
  <si>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</si>
  <si>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</si>
  <si>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</si>
  <si>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</si>
  <si>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</si>
  <si>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</si>
  <si>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</si>
  <si>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</si>
  <si>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</si>
  <si>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</si>
  <si>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</si>
  <si>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</si>
  <si>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</si>
  <si>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</si>
  <si>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</si>
  <si>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</si>
  <si>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</si>
  <si>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</si>
  <si>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</si>
  <si>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</si>
  <si>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</si>
  <si>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</si>
  <si>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</si>
  <si>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</si>
  <si>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</si>
  <si>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</si>
  <si>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</si>
  <si>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</si>
  <si>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</si>
  <si>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</si>
  <si>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</si>
  <si>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</si>
  <si>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</si>
  <si>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</si>
  <si>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</si>
  <si>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</si>
  <si>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</si>
  <si>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</si>
  <si>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</si>
  <si>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</si>
  <si>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</si>
  <si>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</si>
  <si>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</si>
  <si>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</si>
  <si>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</si>
  <si>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</si>
  <si>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</si>
  <si>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</si>
  <si>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</si>
  <si>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</si>
  <si>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</si>
  <si>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</si>
  <si>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</si>
  <si>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</si>
  <si>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</si>
  <si>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</si>
  <si>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</si>
  <si>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</si>
  <si>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</si>
  <si>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</si>
  <si>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</si>
  <si>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</si>
  <si>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</si>
  <si>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</si>
  <si>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</si>
  <si>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</si>
  <si>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</si>
  <si>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</si>
  <si>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</si>
  <si>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</si>
  <si>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</si>
  <si>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</si>
  <si>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</si>
  <si>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</si>
  <si>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</si>
  <si>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</si>
  <si>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</si>
  <si>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</si>
  <si>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</si>
  <si>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</si>
  <si>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</si>
  <si>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</si>
  <si>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</si>
  <si>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</si>
  <si>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</si>
  <si>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</si>
  <si>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</si>
  <si>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</si>
  <si>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</si>
  <si>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</si>
  <si>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</si>
  <si>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</si>
  <si>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</si>
  <si>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</si>
  <si>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</si>
  <si>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</si>
  <si>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</si>
  <si>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</si>
  <si>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</si>
  <si>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</si>
  <si>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</si>
  <si>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</si>
  <si>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</si>
  <si>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</si>
  <si>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</si>
  <si>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</si>
  <si>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</si>
  <si>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</si>
  <si>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</si>
  <si>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</si>
  <si>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</si>
  <si>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</si>
  <si>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</si>
  <si>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</si>
  <si>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</si>
  <si>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</si>
  <si>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</si>
  <si>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</si>
  <si>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</si>
  <si>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</si>
  <si>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</si>
  <si>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</si>
  <si>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</si>
  <si>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</si>
  <si>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</si>
  <si>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</si>
  <si>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</si>
  <si>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</si>
  <si>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</si>
  <si>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</si>
  <si>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</si>
  <si>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</si>
  <si>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</si>
  <si>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</si>
  <si>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</si>
  <si>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</si>
  <si>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</si>
  <si>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</si>
  <si>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</si>
  <si>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</si>
  <si>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</si>
  <si>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</si>
  <si>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</si>
  <si>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</si>
  <si>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</si>
  <si>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</si>
  <si>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</si>
  <si>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</si>
  <si>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</si>
  <si>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</si>
  <si>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</si>
  <si>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</si>
  <si>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</si>
  <si>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</si>
  <si>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</si>
  <si>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</si>
  <si>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</si>
  <si>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</si>
  <si>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</si>
  <si>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</si>
  <si>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</si>
  <si>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</si>
  <si>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</si>
  <si>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</si>
  <si>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</si>
  <si>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</si>
  <si>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</si>
  <si>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</si>
  <si>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</si>
  <si>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</si>
  <si>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</si>
  <si>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</si>
  <si>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</si>
  <si>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</si>
  <si>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</si>
  <si>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</si>
  <si>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</si>
  <si>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</si>
  <si>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</si>
  <si>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</si>
  <si>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</si>
  <si>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</si>
  <si>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</si>
  <si>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</si>
  <si>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</si>
  <si>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</si>
  <si>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</si>
  <si>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</si>
  <si>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</si>
  <si>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</si>
  <si>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</si>
  <si>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</si>
  <si>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</si>
  <si>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</si>
  <si>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</si>
  <si>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</si>
  <si>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</si>
  <si>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</si>
  <si>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</si>
  <si>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</si>
  <si>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</si>
  <si>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</si>
  <si>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</si>
  <si>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</si>
  <si>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</si>
  <si>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</si>
  <si>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</si>
  <si>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</si>
  <si>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</si>
  <si>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</si>
  <si>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</si>
  <si>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</si>
  <si>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</si>
  <si>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</si>
  <si>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</si>
  <si>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</si>
  <si>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</si>
  <si>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</si>
  <si>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</si>
  <si>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</si>
  <si>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</si>
  <si>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</si>
  <si>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</si>
  <si>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</si>
  <si>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</si>
  <si>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</si>
  <si>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</si>
  <si>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</si>
  <si>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</si>
  <si>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</si>
  <si>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</si>
  <si>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</si>
  <si>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</si>
  <si>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</si>
  <si>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</si>
  <si>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</si>
  <si>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</si>
  <si>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</si>
  <si>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</si>
  <si>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</si>
  <si>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</si>
  <si>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</si>
  <si>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</si>
  <si>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</si>
  <si>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</si>
  <si>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</si>
  <si>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</si>
  <si>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</si>
  <si>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</si>
  <si>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</si>
  <si>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</si>
  <si>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</si>
  <si>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</si>
  <si>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</si>
  <si>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</si>
  <si>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</si>
  <si>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</si>
  <si>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</si>
  <si>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</si>
  <si>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</si>
  <si>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</si>
  <si>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</si>
  <si>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</si>
  <si>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</si>
  <si>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</si>
  <si>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</si>
  <si>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</si>
  <si>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</si>
  <si>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</si>
  <si>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</si>
  <si>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</si>
  <si>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</si>
  <si>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</si>
  <si>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</si>
  <si>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</si>
  <si>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</si>
  <si>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</si>
  <si>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</si>
  <si>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</si>
  <si>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</si>
  <si>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</si>
  <si>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</si>
  <si>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</si>
  <si>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</si>
  <si>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</si>
  <si>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</si>
  <si>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</si>
  <si>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</si>
  <si>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</si>
  <si>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</si>
  <si>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</si>
  <si>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</si>
  <si>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</si>
  <si>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</si>
  <si>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</si>
  <si>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</si>
  <si>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</si>
  <si>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</si>
  <si>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</si>
  <si>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</si>
  <si>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</si>
  <si>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</si>
  <si>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</si>
  <si>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</si>
  <si>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</si>
  <si>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</si>
  <si>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</si>
  <si>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</si>
  <si>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</si>
  <si>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</si>
  <si>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</si>
  <si>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</si>
  <si>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</si>
  <si>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</si>
  <si>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</si>
  <si>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</si>
  <si>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</si>
  <si>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</si>
  <si>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</si>
  <si>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</si>
  <si>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</si>
  <si>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</si>
  <si>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</si>
  <si>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</si>
  <si>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</si>
  <si>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</si>
  <si>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</si>
  <si>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</si>
  <si>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</si>
  <si>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</si>
  <si>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</si>
  <si>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</si>
  <si>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</si>
  <si>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</si>
  <si>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</si>
  <si>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</si>
  <si>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</si>
  <si>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</si>
  <si>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</si>
  <si>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</si>
  <si>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</si>
  <si>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</si>
  <si>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</si>
  <si>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</si>
  <si>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</si>
  <si>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</si>
  <si>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</si>
  <si>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</si>
  <si>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</si>
  <si>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</si>
  <si>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</si>
  <si>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</si>
  <si>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</si>
  <si>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</si>
  <si>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</si>
  <si>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</si>
  <si>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</si>
  <si>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</si>
  <si>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</si>
  <si>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</si>
  <si>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</si>
  <si>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</si>
  <si>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</si>
  <si>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</si>
  <si>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</si>
  <si>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</si>
  <si>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</si>
  <si>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</si>
  <si>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</si>
  <si>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</si>
  <si>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</si>
  <si>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</si>
  <si>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</si>
  <si>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</si>
  <si>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</si>
  <si>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</si>
  <si>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</si>
  <si>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</si>
  <si>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</si>
  <si>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</si>
  <si>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</si>
  <si>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</si>
  <si>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</si>
  <si>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</si>
  <si>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</si>
  <si>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</si>
  <si>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</si>
  <si>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</si>
  <si>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</si>
  <si>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</si>
  <si>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</si>
  <si>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</si>
  <si>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</si>
  <si>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</si>
  <si>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</si>
  <si>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</si>
  <si>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</si>
  <si>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</si>
  <si>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</si>
  <si>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</si>
  <si>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</si>
  <si>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</si>
  <si>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</si>
  <si>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</si>
  <si>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</si>
  <si>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</si>
  <si>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</si>
  <si>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</si>
  <si>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</si>
  <si>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</si>
  <si>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</si>
  <si>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</si>
  <si>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</si>
  <si>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</si>
  <si>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</si>
  <si>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</si>
  <si>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</si>
  <si>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</si>
  <si>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</si>
  <si>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</si>
  <si>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</si>
  <si>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</si>
  <si>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</si>
  <si>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</si>
  <si>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</si>
  <si>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</si>
  <si>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</si>
  <si>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</si>
  <si>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</si>
  <si>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</si>
  <si>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</si>
  <si>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</si>
  <si>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</si>
  <si>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</si>
  <si>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</si>
  <si>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</si>
  <si>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</si>
  <si>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</si>
  <si>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</si>
  <si>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</si>
  <si>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</si>
  <si>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</si>
  <si>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</si>
  <si>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</si>
  <si>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</si>
  <si>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</si>
  <si>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</si>
  <si>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</si>
  <si>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</si>
  <si>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</si>
  <si>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</si>
  <si>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</si>
  <si>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</si>
  <si>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</si>
  <si>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</si>
  <si>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</si>
  <si>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</si>
  <si>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</si>
  <si>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</si>
  <si>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</si>
  <si>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</si>
  <si>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</si>
  <si>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</si>
  <si>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</si>
  <si>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</si>
  <si>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</si>
  <si>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</si>
  <si>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</si>
  <si>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</si>
  <si>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</si>
  <si>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</si>
  <si>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</si>
  <si>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</si>
  <si>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</si>
  <si>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</si>
  <si>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</si>
  <si>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</si>
  <si>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</si>
  <si>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</si>
  <si>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</si>
  <si>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</si>
  <si>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</si>
  <si>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</si>
  <si>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</si>
  <si>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</si>
  <si>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</si>
  <si>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</si>
  <si>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</si>
  <si>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</si>
  <si>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</si>
  <si>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</si>
  <si>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</si>
  <si>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</si>
  <si>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</si>
  <si>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</si>
  <si>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</si>
  <si>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</si>
  <si>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</si>
  <si>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</si>
  <si>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</si>
  <si>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</si>
  <si>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</si>
  <si>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</si>
  <si>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</si>
  <si>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</si>
  <si>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</si>
  <si>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</si>
  <si>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</si>
  <si>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</si>
  <si>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</si>
  <si>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</si>
  <si>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</si>
  <si>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</si>
  <si>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</si>
  <si>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</si>
  <si>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</si>
  <si>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</si>
  <si>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</si>
  <si>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</si>
  <si>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</si>
  <si>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</si>
  <si>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</si>
  <si>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</si>
  <si>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</si>
  <si>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</si>
  <si>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</si>
  <si>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</si>
  <si>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</si>
  <si>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</si>
  <si>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</si>
  <si>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</si>
  <si>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</si>
  <si>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</si>
  <si>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</si>
  <si>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</si>
  <si>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</si>
  <si>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</si>
  <si>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</si>
  <si>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</si>
  <si>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</si>
  <si>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</si>
  <si>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</si>
  <si>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</si>
  <si>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</si>
  <si>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</si>
  <si>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</si>
  <si>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</si>
  <si>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</si>
  <si>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</si>
  <si>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</si>
  <si>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</si>
  <si>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</si>
  <si>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</si>
  <si>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</si>
  <si>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</si>
  <si>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</si>
  <si>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</si>
  <si>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</si>
  <si>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</si>
  <si>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</si>
  <si>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</si>
  <si>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</si>
  <si>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</si>
  <si>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</si>
  <si>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</si>
  <si>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</si>
  <si>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</si>
  <si>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</si>
  <si>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</si>
  <si>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</si>
  <si>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</si>
  <si>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</si>
  <si>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</si>
  <si>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</si>
  <si>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</si>
  <si>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</si>
  <si>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</si>
  <si>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</si>
  <si>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</si>
  <si>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</si>
  <si>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</si>
  <si>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</si>
  <si>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</si>
  <si>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</si>
  <si>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</si>
  <si>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</si>
  <si>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</si>
  <si>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</si>
  <si>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</si>
  <si>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</si>
  <si>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</si>
  <si>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</si>
  <si>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</si>
  <si>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</si>
  <si>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</si>
  <si>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</si>
  <si>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</si>
  <si>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</si>
  <si>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</si>
  <si>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</si>
  <si>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</si>
  <si>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</si>
  <si>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</si>
  <si>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</si>
  <si>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</si>
  <si>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</si>
  <si>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</si>
  <si>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</si>
  <si>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</si>
  <si>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</si>
  <si>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</si>
  <si>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</si>
  <si>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</si>
  <si>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</si>
  <si>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</si>
  <si>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</si>
  <si>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</si>
  <si>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</si>
  <si>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</si>
  <si>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</si>
  <si>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</si>
  <si>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</si>
  <si>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</si>
  <si>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</si>
  <si>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</si>
  <si>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</si>
  <si>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</si>
  <si>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</si>
  <si>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</si>
  <si>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</si>
  <si>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</si>
  <si>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</si>
  <si>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</si>
  <si>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</si>
  <si>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</si>
  <si>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</si>
  <si>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</si>
  <si>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</si>
  <si>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</si>
  <si>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</si>
  <si>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</si>
  <si>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</si>
  <si>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</si>
  <si>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</si>
  <si>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</si>
  <si>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</si>
  <si>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</si>
  <si>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</si>
  <si>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</si>
  <si>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</si>
  <si>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</si>
  <si>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</si>
  <si>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</si>
  <si>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</si>
  <si>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</si>
  <si>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</si>
  <si>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</si>
  <si>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</si>
  <si>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</si>
  <si>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</si>
  <si>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</si>
  <si>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</si>
  <si>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</si>
  <si>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</si>
  <si>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</si>
  <si>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</si>
  <si>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</si>
  <si>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</si>
  <si>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</si>
  <si>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</si>
  <si>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</si>
  <si>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</si>
  <si>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</si>
  <si>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</si>
  <si>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</si>
  <si>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</si>
  <si>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</si>
  <si>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</si>
  <si>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</si>
  <si>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</si>
  <si>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</si>
  <si>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</si>
  <si>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</si>
  <si>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</si>
  <si>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</si>
  <si>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</si>
  <si>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</si>
  <si>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</si>
  <si>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</si>
  <si>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</si>
  <si>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</si>
  <si>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</si>
  <si>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</si>
  <si>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</si>
  <si>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</si>
  <si>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</si>
  <si>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</si>
  <si>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</si>
  <si>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</si>
  <si>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</si>
  <si>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</si>
  <si>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</si>
  <si>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</si>
  <si>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</si>
  <si>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</si>
  <si>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</si>
  <si>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</si>
  <si>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</si>
  <si>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</si>
  <si>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</si>
  <si>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</si>
  <si>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</si>
  <si>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</si>
  <si>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</si>
  <si>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</si>
  <si>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</si>
  <si>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</si>
  <si>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</si>
  <si>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</si>
  <si>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</si>
  <si>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</si>
  <si>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</si>
  <si>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</si>
  <si>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</si>
  <si>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</si>
  <si>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</si>
  <si>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</si>
  <si>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</si>
  <si>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</si>
  <si>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</si>
  <si>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</si>
  <si>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</si>
  <si>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</si>
  <si>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</si>
  <si>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</si>
  <si>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</si>
  <si>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</si>
  <si>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</si>
  <si>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</si>
  <si>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</si>
  <si>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</si>
  <si>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</si>
  <si>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</si>
  <si>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</si>
  <si>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</si>
  <si>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</si>
  <si>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</si>
  <si>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</si>
  <si>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</si>
  <si>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</si>
  <si>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</si>
  <si>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</si>
  <si>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</si>
  <si>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</si>
  <si>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</si>
  <si>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</si>
  <si>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</si>
  <si>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</si>
  <si>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</si>
  <si>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</si>
  <si>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</si>
  <si>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</si>
  <si>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</si>
  <si>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</si>
  <si>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</si>
  <si>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</si>
  <si>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</si>
  <si>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</si>
  <si>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</si>
  <si>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</si>
  <si>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</si>
  <si>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</si>
  <si>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</si>
  <si>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</si>
  <si>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</si>
  <si>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</si>
  <si>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</si>
  <si>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</si>
  <si>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</si>
  <si>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</si>
  <si>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</si>
  <si>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</si>
  <si>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</si>
  <si>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</si>
  <si>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</si>
  <si>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</si>
  <si>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</si>
  <si>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</si>
  <si>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</si>
  <si>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</si>
  <si>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</si>
  <si>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</si>
  <si>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</si>
  <si>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</si>
  <si>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</si>
  <si>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</si>
  <si>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</si>
  <si>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</si>
  <si>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</si>
  <si>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</si>
  <si>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</si>
  <si>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</si>
  <si>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</si>
  <si>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</si>
  <si>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</si>
  <si>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</si>
  <si>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</si>
  <si>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</si>
  <si>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</si>
  <si>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</si>
  <si>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</si>
  <si>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</si>
  <si>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</si>
  <si>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</si>
  <si>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</si>
  <si>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</si>
  <si>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</si>
  <si>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</si>
  <si>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</si>
  <si>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</si>
  <si>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</si>
  <si>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</si>
  <si>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</si>
  <si>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</si>
  <si>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</si>
  <si>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</si>
  <si>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</si>
  <si>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</si>
  <si>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</si>
  <si>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</si>
  <si>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</si>
  <si>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</si>
  <si>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</si>
  <si>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</si>
  <si>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</si>
  <si>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</si>
  <si>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</si>
  <si>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</si>
  <si>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</si>
  <si>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</si>
  <si>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</si>
  <si>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</si>
  <si>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</si>
  <si>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</si>
  <si>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</si>
  <si>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</si>
  <si>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</si>
  <si>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</si>
  <si>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</si>
  <si>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</si>
  <si>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</si>
  <si>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</si>
  <si>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</si>
  <si>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</si>
  <si>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</si>
  <si>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</si>
  <si>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</si>
  <si>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</si>
  <si>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</si>
  <si>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</si>
  <si>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</si>
  <si>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</si>
  <si>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</si>
  <si>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</si>
  <si>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</si>
  <si>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</si>
  <si>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</si>
  <si>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</si>
  <si>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</si>
  <si>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</si>
  <si>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</si>
  <si>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</si>
  <si>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</si>
  <si>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</si>
  <si>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</si>
  <si>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</si>
  <si>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</si>
  <si>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</si>
  <si>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</si>
  <si>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</si>
  <si>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</si>
  <si>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</si>
  <si>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</si>
  <si>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</si>
  <si>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</si>
  <si>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</si>
  <si>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</si>
  <si>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</si>
  <si>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</si>
  <si>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</si>
  <si>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</si>
  <si>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</si>
  <si>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</si>
  <si>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</si>
  <si>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</si>
  <si>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</si>
  <si>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</si>
  <si>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</si>
  <si>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</si>
  <si>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</si>
  <si>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</si>
  <si>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</si>
  <si>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</si>
  <si>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</si>
  <si>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</si>
  <si>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</si>
  <si>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</si>
  <si>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</si>
  <si>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</si>
  <si>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</si>
  <si>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</si>
  <si>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</si>
  <si>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</si>
  <si>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</si>
  <si>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</si>
  <si>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</si>
  <si>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</si>
  <si>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</si>
  <si>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</si>
  <si>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</si>
  <si>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</si>
  <si>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</si>
  <si>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</si>
  <si>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</si>
  <si>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</si>
  <si>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</si>
  <si>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</si>
  <si>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</si>
  <si>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</si>
  <si>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</si>
  <si>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</si>
  <si>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</si>
  <si>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</si>
  <si>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</si>
  <si>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</si>
  <si>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</si>
  <si>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</si>
  <si>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</si>
  <si>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</si>
  <si>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</si>
  <si>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</si>
  <si>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</si>
  <si>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</si>
  <si>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</si>
  <si>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</si>
  <si>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</si>
  <si>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</si>
  <si>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</si>
  <si>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</si>
  <si>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</si>
  <si>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</si>
  <si>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</si>
  <si>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</si>
  <si>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</si>
  <si>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</si>
  <si>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</si>
  <si>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</si>
  <si>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</si>
  <si>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</si>
  <si>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</si>
  <si>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</si>
  <si>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</si>
  <si>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</si>
  <si>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</si>
  <si>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</si>
  <si>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</si>
  <si>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</si>
  <si>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</si>
  <si>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</si>
  <si>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</si>
  <si>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</si>
  <si>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</si>
  <si>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</si>
  <si>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</si>
  <si>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</si>
  <si>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</si>
  <si>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</si>
  <si>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</si>
  <si>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</si>
  <si>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</si>
  <si>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</si>
  <si>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</si>
  <si>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</si>
  <si>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</si>
  <si>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</si>
  <si>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</si>
  <si>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</si>
  <si>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</si>
  <si>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</si>
  <si>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</si>
  <si>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</si>
  <si>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</si>
  <si>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</si>
  <si>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</si>
  <si>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</si>
  <si>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</si>
  <si>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</si>
  <si>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</si>
  <si>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</si>
  <si>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</si>
  <si>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</si>
  <si>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</si>
  <si>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</si>
  <si>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</si>
  <si>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</si>
  <si>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</si>
  <si>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</si>
  <si>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</si>
  <si>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</si>
  <si>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</si>
  <si>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</si>
  <si>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</si>
  <si>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</si>
  <si>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</si>
  <si>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</si>
  <si>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</si>
  <si>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</si>
  <si>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</si>
  <si>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</si>
  <si>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</si>
  <si>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</si>
  <si>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</si>
  <si>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</si>
  <si>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</si>
  <si>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</si>
  <si>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</si>
  <si>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</si>
  <si>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</si>
  <si>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</si>
  <si>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</si>
  <si>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</si>
  <si>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</si>
  <si>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</si>
  <si>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</si>
  <si>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</si>
  <si>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</si>
  <si>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</si>
  <si>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</si>
  <si>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</si>
  <si>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</si>
  <si>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</si>
  <si>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</si>
  <si>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</si>
  <si>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</si>
  <si>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</si>
  <si>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</si>
  <si>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</si>
  <si>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</si>
  <si>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</si>
  <si>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</si>
  <si>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</si>
  <si>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</si>
  <si>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</si>
  <si>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</si>
  <si>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</si>
  <si>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</si>
  <si>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</si>
  <si>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</si>
  <si>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</si>
  <si>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</si>
  <si>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</si>
  <si>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</si>
  <si>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</si>
  <si>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</si>
  <si>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</si>
  <si>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</si>
  <si>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</si>
  <si>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</si>
  <si>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</si>
  <si>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</si>
  <si>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</si>
  <si>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</si>
  <si>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</si>
  <si>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</si>
  <si>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</si>
  <si>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</si>
  <si>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</si>
  <si>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</si>
  <si>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</si>
  <si>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</si>
  <si>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</si>
  <si>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</si>
  <si>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</si>
  <si>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</si>
  <si>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</si>
  <si>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</si>
  <si>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</si>
  <si>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</si>
  <si>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</si>
  <si>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</si>
  <si>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</si>
  <si>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</si>
  <si>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</si>
  <si>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</si>
  <si>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</si>
  <si>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</si>
  <si>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</si>
  <si>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</si>
  <si>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</si>
  <si>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</si>
  <si>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</si>
  <si>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</si>
  <si>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</si>
  <si>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</si>
  <si>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</si>
  <si>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</si>
  <si>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</si>
  <si>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</si>
  <si>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</si>
  <si>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</si>
  <si>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</si>
  <si>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</si>
  <si>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</si>
  <si>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</si>
  <si>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</si>
  <si>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</si>
  <si>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</si>
  <si>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</si>
  <si>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</si>
  <si>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</si>
  <si>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</si>
  <si>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</si>
  <si>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</si>
  <si>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</si>
  <si>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</si>
  <si>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</si>
  <si>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</si>
  <si>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</si>
  <si>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</si>
  <si>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</si>
  <si>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</si>
  <si>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</si>
  <si>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</si>
  <si>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</si>
  <si>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</si>
  <si>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</si>
  <si>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</si>
  <si>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</si>
  <si>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</si>
  <si>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</si>
  <si>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</si>
  <si>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</si>
  <si>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</si>
  <si>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</si>
  <si>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</si>
  <si>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</si>
  <si>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</si>
  <si>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</si>
  <si>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</si>
  <si>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</si>
  <si>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</si>
  <si>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</si>
  <si>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</si>
  <si>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</si>
  <si>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</si>
  <si>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</si>
  <si>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</si>
  <si>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</si>
  <si>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</si>
  <si>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</si>
  <si>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</si>
  <si>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</si>
  <si>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</si>
  <si>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</si>
  <si>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</si>
  <si>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</si>
  <si>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</si>
  <si>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</si>
  <si>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</si>
  <si>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</si>
  <si>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</si>
  <si>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</si>
  <si>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</si>
  <si>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</si>
  <si>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</si>
  <si>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</si>
  <si>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</si>
  <si>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</si>
  <si>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</si>
  <si>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</si>
  <si>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</si>
  <si>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</si>
  <si>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</si>
  <si>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</si>
  <si>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</si>
  <si>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</si>
  <si>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</si>
  <si>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</si>
  <si>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</si>
  <si>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</si>
  <si>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</si>
  <si>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</si>
  <si>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</si>
  <si>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</si>
  <si>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</si>
  <si>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</si>
  <si>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</si>
  <si>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</si>
  <si>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</si>
  <si>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</si>
  <si>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</si>
  <si>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</si>
  <si>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</si>
  <si>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</si>
  <si>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</si>
  <si>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</si>
  <si>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</si>
  <si>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</si>
  <si>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</si>
  <si>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</si>
  <si>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</si>
  <si>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</si>
  <si>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</si>
  <si>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</si>
  <si>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</si>
  <si>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</si>
  <si>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</si>
  <si>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</si>
  <si>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</si>
  <si>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</si>
  <si>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</si>
  <si>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</si>
  <si>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</si>
  <si>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</si>
  <si>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</si>
  <si>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</si>
  <si>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</si>
  <si>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</si>
  <si>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</si>
  <si>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</si>
  <si>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</si>
  <si>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</si>
  <si>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</si>
  <si>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</si>
  <si>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</si>
  <si>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</si>
  <si>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</si>
  <si>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</si>
  <si>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</si>
  <si>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</si>
  <si>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</si>
  <si>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</si>
  <si>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</si>
  <si>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</si>
  <si>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</si>
  <si>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</si>
  <si>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</si>
  <si>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</si>
  <si>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</si>
  <si>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</si>
  <si>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</si>
  <si>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</si>
  <si>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</si>
  <si>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</si>
  <si>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</si>
  <si>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</si>
  <si>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</si>
  <si>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</si>
  <si>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</si>
  <si>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</si>
  <si>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</si>
  <si>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</si>
  <si>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</si>
  <si>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</si>
  <si>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</si>
  <si>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</si>
  <si>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</si>
  <si>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</si>
  <si>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</si>
  <si>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</si>
  <si>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</si>
  <si>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</si>
  <si>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</si>
  <si>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</si>
  <si>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</si>
  <si>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</si>
  <si>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</si>
  <si>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</si>
  <si>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</si>
  <si>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</si>
  <si>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</si>
  <si>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</si>
  <si>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</si>
  <si>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</si>
  <si>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</si>
  <si>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</si>
  <si>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</si>
  <si>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</si>
  <si>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</si>
  <si>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</si>
  <si>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</si>
  <si>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</si>
  <si>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</si>
  <si>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</si>
  <si>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</si>
  <si>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</si>
  <si>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</si>
  <si>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</si>
  <si>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</si>
  <si>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</si>
  <si>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</si>
  <si>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</si>
  <si>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</si>
  <si>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</si>
  <si>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</si>
  <si>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</si>
  <si>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</si>
  <si>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</si>
  <si>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</si>
  <si>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</si>
  <si>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</si>
  <si>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</si>
  <si>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</si>
  <si>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</si>
  <si>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</si>
  <si>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</si>
  <si>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</si>
  <si>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</si>
  <si>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</si>
  <si>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</si>
  <si>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</si>
  <si>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</si>
  <si>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</si>
  <si>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</si>
  <si>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</si>
  <si>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</si>
  <si>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</si>
  <si>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</si>
  <si>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</si>
  <si>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</si>
  <si>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</si>
  <si>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</si>
  <si>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</si>
  <si>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</si>
  <si>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</si>
  <si>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</si>
  <si>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</si>
  <si>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</si>
  <si>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</si>
  <si>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</si>
  <si>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</si>
  <si>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</si>
  <si>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</si>
  <si>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</si>
  <si>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</si>
  <si>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</si>
  <si>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</si>
  <si>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</si>
  <si>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</si>
  <si>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</si>
  <si>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</si>
  <si>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</si>
  <si>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</si>
  <si>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</si>
  <si>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</si>
  <si>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</si>
  <si>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</si>
  <si>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</si>
  <si>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</si>
  <si>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</si>
  <si>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</si>
  <si>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</si>
  <si>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</si>
  <si>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</si>
  <si>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</si>
  <si>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</si>
  <si>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</si>
  <si>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</si>
  <si>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</si>
  <si>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</si>
  <si>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</si>
  <si>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</si>
  <si>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</si>
  <si>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</si>
  <si>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</si>
  <si>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</si>
  <si>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</si>
  <si>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</si>
  <si>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</si>
  <si>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</si>
  <si>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</si>
  <si>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</si>
  <si>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</si>
  <si>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</si>
  <si>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</si>
  <si>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</si>
  <si>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</si>
  <si>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</si>
  <si>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</si>
  <si>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</si>
  <si>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</si>
  <si>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</si>
  <si>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</si>
  <si>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</si>
  <si>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</si>
  <si>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</si>
  <si>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</si>
  <si>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</si>
  <si>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</si>
  <si>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</si>
  <si>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</si>
  <si>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</si>
  <si>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</si>
  <si>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</si>
  <si>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</si>
  <si>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</si>
  <si>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</si>
  <si>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</si>
  <si>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</si>
  <si>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</si>
  <si>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</si>
  <si>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</si>
  <si>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</si>
  <si>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</si>
  <si>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</si>
  <si>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</si>
  <si>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</si>
  <si>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</si>
  <si>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</si>
  <si>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</si>
  <si>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</si>
  <si>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</si>
  <si>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</si>
  <si>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</si>
  <si>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</si>
  <si>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</si>
  <si>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</si>
  <si>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</si>
  <si>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</si>
  <si>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</si>
  <si>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</si>
  <si>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</si>
  <si>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</si>
  <si>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</si>
  <si>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</si>
  <si>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</si>
  <si>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</si>
  <si>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</si>
  <si>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</si>
  <si>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</si>
  <si>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</si>
  <si>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</si>
  <si>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</si>
  <si>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</si>
  <si>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</si>
  <si>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</si>
  <si>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</si>
  <si>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</si>
  <si>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</si>
  <si>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</si>
  <si>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</si>
  <si>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</si>
  <si>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</si>
  <si>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</si>
  <si>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</si>
  <si>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</si>
  <si>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</si>
  <si>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</si>
  <si>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</si>
  <si>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</si>
  <si>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</si>
  <si>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</si>
  <si>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</si>
  <si>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</si>
  <si>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</si>
  <si>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</si>
  <si>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</si>
  <si>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</si>
  <si>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</si>
  <si>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</si>
  <si>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</si>
  <si>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</si>
  <si>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</si>
  <si>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</si>
  <si>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</si>
  <si>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</si>
  <si>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</si>
  <si>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</si>
  <si>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</si>
  <si>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</si>
  <si>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</si>
  <si>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</si>
  <si>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</si>
  <si>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</si>
  <si>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</si>
  <si>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</si>
  <si>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</si>
  <si>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</si>
  <si>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</si>
  <si>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</si>
  <si>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</si>
  <si>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</si>
  <si>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</si>
  <si>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</si>
  <si>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</si>
  <si>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</si>
  <si>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</si>
  <si>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</si>
  <si>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</si>
  <si>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</si>
  <si>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</si>
  <si>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</si>
  <si>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</si>
  <si>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</si>
  <si>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</si>
  <si>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</si>
  <si>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</si>
  <si>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</si>
  <si>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</si>
  <si>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</si>
  <si>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</si>
  <si>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</si>
  <si>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</si>
  <si>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</si>
  <si>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</si>
  <si>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</si>
  <si>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</si>
  <si>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</si>
  <si>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</si>
  <si>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</si>
  <si>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</si>
  <si>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</si>
  <si>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</si>
  <si>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</si>
  <si>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</si>
  <si>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</si>
  <si>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</si>
  <si>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</si>
  <si>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</si>
  <si>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</si>
  <si>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</si>
  <si>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</si>
  <si>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</si>
  <si>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</si>
  <si>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</si>
  <si>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</si>
  <si>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</si>
  <si>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</si>
  <si>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</si>
  <si>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</si>
  <si>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</si>
  <si>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</si>
  <si>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</si>
  <si>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</si>
  <si>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</si>
  <si>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</si>
  <si>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</si>
  <si>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</si>
  <si>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</si>
  <si>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</si>
  <si>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</si>
  <si>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</si>
  <si>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</si>
  <si>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</si>
  <si>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</si>
  <si>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</si>
  <si>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</si>
  <si>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</si>
  <si>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</si>
  <si>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</si>
  <si>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</si>
  <si>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</si>
  <si>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</si>
  <si>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</si>
  <si>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</si>
  <si>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</si>
  <si>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</si>
  <si>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</si>
  <si>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</si>
  <si>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</si>
  <si>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</si>
  <si>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</si>
  <si>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</si>
  <si>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</si>
  <si>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</si>
  <si>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</si>
  <si>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</si>
  <si>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</si>
  <si>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</si>
  <si>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</si>
  <si>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</si>
  <si>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</si>
  <si>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</si>
  <si>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</si>
  <si>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</si>
  <si>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</si>
  <si>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</si>
  <si>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</si>
  <si>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</si>
  <si>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</si>
  <si>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</si>
  <si>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</si>
  <si>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</si>
  <si>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</si>
  <si>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</si>
  <si>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</si>
  <si>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</si>
  <si>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</si>
  <si>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</si>
  <si>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</si>
  <si>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</si>
  <si>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</si>
  <si>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</si>
  <si>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</si>
  <si>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</si>
  <si>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</si>
  <si>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</si>
  <si>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</si>
  <si>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</si>
  <si>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</si>
  <si>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</si>
  <si>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</si>
  <si>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</si>
  <si>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</si>
  <si>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</si>
  <si>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</si>
  <si>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</si>
  <si>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</si>
  <si>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</si>
  <si>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</si>
  <si>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</si>
  <si>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</si>
  <si>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</si>
  <si>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</si>
  <si>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</si>
  <si>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</si>
  <si>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</si>
  <si>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</si>
  <si>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</si>
  <si>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</si>
  <si>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</si>
  <si>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</si>
  <si>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</si>
  <si>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</si>
  <si>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</si>
  <si>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</si>
  <si>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</si>
  <si>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</si>
  <si>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</si>
  <si>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</si>
  <si>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</si>
  <si>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</si>
  <si>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</si>
  <si>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</si>
  <si>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</si>
  <si>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</si>
  <si>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</si>
  <si>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</si>
  <si>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</si>
  <si>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</si>
  <si>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</si>
  <si>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</si>
  <si>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</si>
  <si>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</si>
  <si>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</si>
  <si>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</si>
  <si>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</si>
  <si>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</si>
  <si>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</si>
  <si>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</si>
  <si>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</si>
  <si>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</si>
  <si>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</si>
  <si>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</si>
  <si>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</si>
  <si>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</si>
  <si>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</si>
  <si>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</si>
  <si>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</si>
  <si>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</si>
  <si>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</si>
  <si>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</si>
  <si>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</si>
  <si>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</si>
  <si>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</si>
  <si>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</si>
  <si>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</si>
  <si>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</si>
  <si>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</si>
  <si>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</si>
  <si>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</si>
  <si>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</si>
  <si>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</si>
  <si>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</si>
  <si>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</si>
  <si>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</si>
  <si>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</si>
  <si>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</si>
  <si>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</si>
  <si>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</si>
  <si>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</si>
  <si>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</si>
  <si>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</si>
  <si>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</si>
  <si>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</si>
  <si>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</si>
  <si>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</si>
  <si>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</si>
  <si>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</si>
  <si>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</si>
  <si>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</si>
  <si>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</si>
  <si>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</si>
  <si>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</si>
  <si>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</si>
  <si>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</si>
  <si>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</si>
  <si>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</si>
  <si>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</si>
  <si>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</si>
  <si>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</si>
  <si>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</si>
  <si>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</si>
  <si>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</si>
  <si>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</si>
  <si>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</si>
  <si>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</si>
  <si>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</si>
  <si>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</si>
  <si>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</si>
  <si>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</si>
  <si>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</si>
  <si>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</si>
  <si>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</si>
  <si>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</si>
  <si>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</si>
  <si>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</si>
  <si>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</si>
  <si>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</si>
  <si>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</si>
  <si>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</si>
  <si>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</si>
  <si>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</si>
  <si>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</si>
  <si>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</si>
  <si>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</si>
  <si>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</si>
  <si>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</si>
  <si>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</si>
  <si>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</si>
  <si>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</si>
  <si>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</si>
  <si>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</si>
  <si>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</si>
  <si>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</si>
  <si>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</si>
  <si>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</si>
  <si>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</si>
  <si>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</si>
  <si>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</si>
  <si>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</si>
  <si>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</si>
  <si>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</si>
  <si>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</si>
  <si>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</si>
  <si>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</si>
  <si>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</si>
  <si>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</si>
  <si>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</si>
  <si>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</si>
  <si>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</si>
  <si>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</si>
  <si>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</si>
  <si>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</si>
  <si>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</si>
  <si>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</si>
  <si>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</si>
  <si>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</si>
  <si>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</si>
  <si>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</si>
  <si>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</si>
  <si>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</si>
  <si>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</si>
  <si>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</si>
  <si>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</si>
  <si>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</si>
  <si>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</si>
  <si>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</si>
  <si>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</si>
  <si>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</si>
  <si>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</si>
  <si>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</si>
  <si>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</si>
  <si>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</si>
  <si>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</si>
  <si>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</si>
  <si>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</si>
  <si>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</si>
  <si>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</si>
  <si>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</si>
  <si>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</si>
  <si>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</si>
  <si>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</si>
  <si>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</si>
  <si>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</si>
  <si>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</si>
  <si>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</si>
  <si>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</si>
  <si>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</si>
  <si>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</si>
  <si>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</si>
  <si>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</si>
  <si>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</si>
  <si>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</si>
  <si>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</si>
  <si>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</si>
  <si>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</si>
  <si>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</si>
  <si>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</si>
  <si>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</si>
  <si>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</si>
  <si>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</si>
  <si>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</si>
  <si>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</si>
  <si>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</si>
  <si>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</si>
  <si>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</si>
  <si>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</si>
  <si>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</si>
  <si>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</si>
  <si>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</si>
  <si>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</si>
  <si>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</si>
  <si>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</si>
  <si>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</si>
  <si>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</si>
  <si>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</si>
  <si>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</si>
  <si>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</si>
  <si>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</si>
  <si>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</si>
  <si>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</si>
  <si>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</si>
  <si>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</si>
  <si>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</si>
  <si>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</si>
  <si>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</si>
  <si>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</si>
  <si>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</si>
  <si>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</si>
  <si>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</si>
  <si>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</si>
  <si>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</si>
  <si>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</si>
  <si>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</si>
  <si>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</si>
  <si>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</si>
  <si>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</si>
  <si>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</si>
  <si>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</si>
  <si>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</si>
  <si>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</si>
  <si>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</si>
  <si>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</si>
  <si>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</si>
  <si>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</si>
  <si>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</si>
  <si>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</si>
  <si>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</si>
  <si>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</si>
  <si>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</si>
  <si>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</si>
  <si>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</si>
  <si>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</si>
  <si>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</si>
  <si>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</si>
  <si>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</si>
  <si>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</si>
  <si>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</si>
  <si>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</si>
  <si>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</si>
  <si>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</si>
  <si>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</si>
  <si>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</si>
  <si>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</si>
  <si>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</si>
  <si>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</si>
  <si>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</si>
  <si>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</si>
  <si>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</si>
  <si>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</si>
  <si>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</si>
  <si>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</si>
  <si>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</si>
  <si>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</si>
  <si>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</si>
  <si>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</si>
  <si>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</si>
  <si>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</si>
  <si>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</si>
  <si>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</si>
  <si>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</si>
  <si>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</si>
  <si>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</si>
  <si>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</si>
  <si>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</si>
  <si>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</si>
  <si>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</si>
  <si>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</si>
  <si>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</si>
  <si>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</si>
  <si>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</si>
  <si>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</si>
  <si>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</si>
  <si>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</si>
  <si>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</si>
  <si>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</si>
  <si>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</si>
  <si>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</si>
  <si>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</si>
  <si>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</si>
  <si>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</si>
  <si>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</si>
  <si>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</si>
  <si>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</si>
  <si>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</si>
  <si>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</si>
  <si>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</si>
  <si>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</si>
  <si>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</si>
  <si>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</si>
  <si>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</si>
  <si>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</si>
  <si>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</si>
  <si>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</si>
  <si>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</si>
  <si>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</si>
  <si>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</si>
  <si>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</si>
  <si>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</si>
  <si>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</si>
  <si>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</si>
  <si>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</si>
  <si>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</si>
  <si>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</si>
  <si>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</si>
  <si>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</si>
  <si>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</si>
  <si>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</si>
  <si>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</si>
  <si>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</si>
  <si>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</si>
  <si>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</si>
  <si>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</si>
  <si>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</si>
  <si>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</si>
  <si>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</si>
  <si>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</si>
  <si>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</si>
  <si>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</si>
  <si>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</si>
  <si>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</si>
  <si>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</si>
  <si>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</si>
  <si>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</si>
  <si>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</si>
  <si>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</si>
  <si>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</si>
  <si>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</si>
  <si>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</si>
  <si>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</si>
  <si>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</si>
  <si>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</si>
  <si>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</si>
  <si>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</si>
  <si>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</si>
  <si>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</si>
  <si>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</si>
  <si>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</si>
  <si>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</si>
  <si>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</si>
  <si>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</si>
  <si>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</si>
  <si>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</si>
  <si>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</si>
  <si>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</si>
  <si>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</si>
  <si>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</si>
  <si>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</si>
  <si>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</si>
  <si>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</si>
  <si>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</si>
  <si>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</si>
  <si>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</si>
  <si>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</si>
  <si>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</si>
  <si>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</si>
  <si>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</si>
  <si>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</si>
  <si>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</si>
  <si>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</si>
  <si>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</si>
  <si>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</si>
  <si>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</si>
  <si>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</si>
  <si>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</si>
  <si>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</si>
  <si>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</si>
  <si>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</si>
  <si>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</si>
  <si>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</si>
  <si>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</si>
  <si>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</si>
  <si>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</si>
  <si>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</si>
  <si>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</si>
  <si>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</si>
  <si>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</si>
  <si>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</si>
  <si>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</si>
  <si>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</si>
  <si>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</si>
  <si>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</si>
  <si>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</si>
  <si>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</si>
  <si>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</si>
  <si>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</si>
  <si>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</si>
  <si>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</si>
  <si>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</si>
  <si>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</si>
  <si>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</si>
  <si>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</si>
  <si>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</si>
  <si>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</si>
  <si>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</si>
  <si>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</si>
  <si>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</si>
  <si>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</si>
  <si>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</si>
  <si>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</si>
  <si>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</si>
  <si>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</si>
  <si>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</si>
  <si>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</si>
  <si>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</si>
  <si>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</si>
  <si>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</si>
  <si>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</si>
  <si>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</si>
  <si>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</si>
  <si>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</si>
  <si>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</si>
  <si>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</si>
  <si>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</si>
  <si>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</si>
  <si>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</si>
  <si>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</si>
  <si>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</si>
  <si>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</si>
  <si>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</si>
  <si>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</si>
  <si>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</si>
  <si>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</si>
  <si>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</si>
  <si>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</si>
  <si>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</si>
  <si>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</si>
  <si>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</si>
  <si>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</si>
  <si>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</si>
  <si>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</si>
  <si>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</si>
  <si>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</si>
  <si>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</si>
  <si>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</si>
  <si>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</si>
  <si>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</si>
  <si>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</si>
  <si>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</si>
  <si>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</si>
  <si>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</si>
  <si>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</si>
  <si>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</si>
  <si>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</si>
  <si>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</si>
  <si>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</si>
  <si>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</si>
  <si>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</si>
  <si>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</si>
  <si>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</si>
  <si>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</si>
  <si>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</si>
  <si>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</si>
  <si>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</si>
  <si>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</si>
  <si>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</si>
  <si>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</si>
  <si>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</si>
  <si>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</si>
  <si>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</si>
  <si>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</si>
  <si>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</si>
  <si>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</si>
  <si>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</si>
  <si>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</si>
  <si>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</si>
  <si>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</si>
  <si>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</si>
  <si>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</si>
  <si>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</si>
  <si>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</si>
  <si>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</si>
  <si>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</si>
  <si>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</si>
  <si>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</si>
  <si>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</si>
  <si>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</si>
  <si>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</si>
  <si>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</si>
  <si>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</si>
  <si>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</si>
  <si>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</si>
  <si>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</si>
  <si>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</si>
  <si>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</si>
  <si>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</si>
  <si>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</si>
  <si>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</si>
  <si>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</si>
  <si>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</si>
  <si>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</si>
  <si>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</si>
  <si>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</si>
  <si>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</si>
  <si>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</si>
  <si>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</si>
  <si>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</si>
  <si>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</si>
  <si>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</si>
  <si>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</si>
  <si>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</si>
  <si>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</si>
  <si>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</si>
  <si>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</si>
  <si>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</si>
  <si>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</si>
  <si>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</si>
  <si>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</si>
  <si>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</si>
  <si>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</si>
  <si>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</si>
  <si>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</si>
  <si>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</si>
  <si>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</si>
  <si>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</si>
  <si>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</si>
  <si>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</si>
  <si>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</si>
  <si>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</si>
  <si>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</si>
  <si>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</si>
  <si>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</si>
  <si>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</si>
  <si>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</si>
  <si>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</si>
  <si>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</si>
  <si>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</si>
  <si>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</si>
  <si>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</si>
  <si>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</si>
  <si>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</si>
  <si>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</si>
  <si>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</si>
  <si>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</si>
  <si>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</si>
  <si>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</si>
  <si>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</si>
  <si>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</si>
  <si>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</si>
  <si>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</si>
  <si>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</si>
  <si>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</si>
  <si>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</si>
  <si>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</si>
  <si>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</si>
  <si>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</si>
  <si>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</si>
  <si>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</si>
  <si>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</si>
  <si>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</si>
  <si>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</si>
  <si>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</si>
  <si>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</si>
  <si>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</si>
  <si>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</si>
  <si>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</si>
  <si>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</si>
  <si>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</si>
  <si>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</si>
  <si>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</si>
  <si>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</si>
  <si>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</si>
  <si>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</si>
  <si>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</si>
  <si>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</si>
  <si>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</si>
  <si>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</si>
  <si>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</si>
  <si>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</si>
  <si>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</si>
  <si>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</si>
  <si>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</si>
  <si>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</si>
  <si>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</si>
  <si>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</si>
  <si>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</si>
  <si>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</si>
  <si>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</si>
  <si>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</si>
  <si>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</si>
  <si>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</si>
  <si>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</si>
  <si>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</si>
  <si>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</si>
  <si>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</si>
  <si>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</si>
  <si>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</si>
  <si>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</si>
  <si>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</si>
  <si>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</si>
  <si>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</si>
  <si>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</si>
  <si>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</si>
  <si>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</si>
  <si>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</si>
  <si>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</si>
  <si>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</si>
  <si>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</si>
  <si>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</si>
  <si>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</si>
  <si>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</si>
  <si>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</si>
  <si>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</si>
  <si>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</si>
  <si>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</si>
  <si>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</si>
  <si>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</si>
  <si>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</si>
  <si>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</si>
  <si>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</si>
  <si>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</si>
  <si>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</si>
  <si>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</si>
  <si>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</si>
  <si>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</si>
  <si>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</si>
  <si>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</si>
  <si>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</si>
  <si>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</si>
  <si>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</si>
  <si>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</si>
  <si>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</si>
  <si>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</si>
  <si>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</si>
  <si>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</si>
  <si>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</si>
  <si>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</si>
  <si>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</si>
  <si>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</si>
  <si>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</si>
  <si>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</si>
  <si>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</si>
  <si>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</si>
  <si>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</si>
  <si>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</si>
  <si>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</si>
  <si>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</si>
  <si>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</si>
  <si>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</si>
  <si>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</si>
  <si>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</si>
  <si>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</si>
  <si>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</si>
  <si>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</si>
  <si>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</si>
  <si>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</si>
  <si>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</si>
  <si>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</si>
  <si>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</si>
  <si>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</si>
  <si>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</si>
  <si>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</si>
  <si>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</si>
  <si>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</si>
  <si>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</si>
  <si>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</si>
  <si>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</si>
  <si>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</si>
  <si>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</si>
  <si>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</si>
  <si>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</si>
  <si>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</si>
  <si>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</si>
  <si>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</si>
  <si>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</si>
  <si>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</si>
  <si>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</si>
  <si>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</si>
  <si>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</si>
  <si>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</si>
  <si>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</si>
  <si>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</si>
  <si>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</si>
  <si>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</si>
  <si>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</si>
  <si>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</si>
  <si>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</si>
  <si>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</si>
  <si>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</si>
  <si>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</si>
  <si>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</si>
  <si>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</si>
  <si>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</si>
  <si>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</si>
  <si>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</si>
  <si>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</si>
  <si>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</si>
  <si>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</si>
  <si>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</si>
  <si>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</si>
  <si>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</si>
  <si>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</si>
  <si>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</si>
  <si>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</si>
  <si>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</si>
  <si>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</si>
  <si>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</si>
  <si>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</si>
  <si>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</si>
  <si>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</si>
  <si>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</si>
  <si>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</si>
  <si>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</si>
  <si>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</si>
  <si>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</si>
  <si>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</si>
  <si>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</si>
  <si>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</si>
  <si>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</si>
  <si>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</si>
  <si>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</si>
  <si>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</si>
  <si>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</si>
  <si>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</si>
  <si>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</si>
  <si>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</si>
  <si>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</si>
  <si>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</si>
  <si>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</si>
  <si>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</si>
  <si>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</si>
  <si>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</si>
  <si>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</si>
  <si>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</si>
  <si>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</si>
  <si>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</si>
  <si>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</si>
  <si>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</si>
  <si>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</si>
  <si>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</si>
  <si>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</si>
  <si>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</si>
  <si>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</si>
  <si>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</si>
  <si>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</si>
  <si>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</si>
  <si>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</si>
  <si>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</si>
  <si>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</si>
  <si>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</si>
  <si>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</si>
  <si>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</si>
  <si>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</si>
  <si>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</si>
  <si>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</si>
  <si>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</si>
  <si>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</si>
  <si>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</si>
  <si>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</si>
  <si>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</si>
  <si>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</si>
  <si>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</si>
  <si>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</si>
  <si>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</si>
  <si>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</si>
  <si>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</si>
  <si>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</si>
  <si>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</si>
  <si>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</si>
  <si>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</si>
  <si>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</si>
  <si>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</si>
  <si>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</si>
  <si>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</si>
  <si>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</si>
  <si>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</si>
  <si>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</si>
  <si>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</si>
  <si>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</si>
  <si>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</si>
  <si>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</si>
  <si>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</si>
  <si>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</si>
  <si>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</si>
  <si>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</si>
  <si>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</si>
  <si>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</si>
  <si>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</si>
  <si>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</si>
  <si>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</si>
  <si>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</si>
  <si>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</si>
  <si>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</si>
  <si>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</si>
  <si>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</si>
  <si>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</si>
  <si>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</si>
  <si>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</si>
  <si>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</si>
  <si>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</si>
  <si>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</si>
  <si>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</si>
  <si>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</si>
  <si>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</si>
  <si>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</si>
  <si>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</si>
  <si>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</si>
  <si>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</si>
  <si>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</si>
  <si>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</si>
  <si>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</si>
  <si>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</si>
  <si>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</si>
  <si>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</si>
  <si>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</si>
  <si>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</si>
  <si>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</si>
  <si>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</si>
  <si>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</si>
  <si>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</si>
  <si>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</si>
  <si>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</si>
  <si>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</si>
  <si>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</si>
  <si>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</si>
  <si>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</si>
  <si>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</si>
  <si>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</si>
  <si>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</si>
  <si>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</si>
  <si>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</si>
  <si>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</si>
  <si>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</si>
  <si>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</si>
  <si>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</si>
  <si>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</si>
  <si>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</si>
  <si>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</si>
  <si>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</si>
  <si>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</si>
  <si>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</si>
  <si>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</si>
  <si>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</si>
  <si>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</si>
  <si>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</si>
  <si>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</si>
  <si>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</si>
  <si>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</si>
  <si>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</si>
  <si>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</si>
  <si>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</si>
  <si>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</si>
  <si>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</si>
  <si>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</si>
  <si>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</si>
  <si>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</si>
  <si>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</si>
  <si>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</si>
  <si>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</si>
  <si>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</si>
  <si>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</si>
  <si>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</si>
  <si>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</si>
  <si>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</si>
  <si>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</si>
  <si>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</si>
  <si>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</si>
  <si>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</si>
  <si>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</si>
  <si>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</si>
  <si>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</si>
  <si>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</si>
  <si>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</si>
  <si>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</si>
  <si>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</si>
  <si>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</si>
  <si>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</si>
  <si>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</si>
  <si>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</si>
  <si>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</si>
  <si>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</si>
  <si>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</si>
  <si>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</si>
  <si>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</si>
  <si>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</si>
  <si>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</si>
  <si>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</si>
  <si>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</si>
  <si>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</si>
  <si>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</si>
  <si>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</si>
  <si>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</si>
  <si>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</si>
  <si>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</si>
  <si>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</si>
  <si>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</si>
  <si>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</si>
  <si>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</si>
  <si>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</si>
  <si>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</si>
  <si>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</si>
  <si>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</si>
  <si>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</si>
  <si>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</si>
  <si>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</si>
  <si>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</si>
  <si>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</si>
  <si>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</si>
  <si>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</si>
  <si>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</si>
  <si>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</si>
  <si>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</si>
  <si>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</si>
  <si>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</si>
  <si>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</si>
  <si>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</si>
  <si>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</si>
  <si>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</si>
  <si>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</si>
  <si>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</si>
  <si>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</si>
  <si>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</si>
  <si>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</si>
  <si>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</si>
  <si>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</si>
  <si>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</si>
  <si>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</si>
  <si>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</si>
  <si>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</si>
  <si>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</si>
  <si>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</si>
  <si>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</si>
  <si>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</si>
  <si>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</si>
  <si>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</si>
  <si>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</si>
  <si>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</si>
  <si>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</si>
  <si>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</si>
  <si>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</si>
  <si>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</si>
  <si>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</si>
  <si>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</si>
  <si>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</si>
  <si>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</si>
  <si>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</si>
  <si>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</si>
  <si>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</si>
  <si>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</si>
  <si>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</si>
  <si>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</si>
  <si>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</si>
  <si>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</si>
  <si>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</si>
  <si>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</si>
  <si>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</si>
  <si>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</si>
  <si>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</si>
  <si>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</si>
  <si>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</si>
  <si>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</si>
  <si>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</si>
  <si>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</si>
  <si>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</si>
  <si>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</si>
  <si>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</si>
  <si>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</si>
  <si>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</si>
  <si>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</si>
  <si>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</si>
  <si>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</si>
  <si>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</si>
  <si>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</si>
  <si>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</si>
  <si>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</si>
  <si>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</si>
  <si>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</si>
  <si>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</si>
  <si>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</si>
  <si>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</si>
  <si>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</si>
  <si>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</si>
  <si>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</si>
  <si>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</si>
  <si>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</si>
  <si>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</si>
  <si>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</si>
  <si>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</si>
  <si>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</si>
  <si>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</si>
  <si>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</si>
  <si>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</si>
  <si>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</si>
  <si>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</si>
  <si>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</si>
  <si>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</si>
  <si>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</si>
  <si>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</si>
  <si>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</si>
  <si>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</si>
  <si>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</si>
  <si>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</si>
  <si>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</si>
  <si>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</si>
  <si>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</si>
  <si>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</si>
  <si>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</si>
  <si>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</si>
  <si>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</si>
  <si>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</si>
  <si>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</si>
  <si>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</si>
  <si>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</si>
  <si>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</si>
  <si>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</si>
  <si>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</si>
  <si>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</si>
  <si>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</si>
  <si>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</si>
  <si>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</si>
  <si>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</si>
  <si>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</si>
  <si>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</si>
  <si>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</si>
  <si>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</si>
  <si>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</si>
  <si>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</si>
  <si>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</si>
  <si>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</si>
  <si>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</si>
  <si>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</si>
  <si>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</si>
  <si>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</si>
  <si>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</si>
  <si>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</si>
  <si>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</si>
  <si>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</si>
  <si>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</si>
  <si>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</si>
  <si>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</si>
  <si>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</si>
  <si>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</si>
  <si>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</si>
  <si>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</si>
  <si>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</si>
  <si>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</si>
  <si>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</si>
  <si>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</si>
  <si>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</si>
  <si>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</si>
  <si>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</si>
  <si>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</si>
  <si>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</si>
  <si>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</si>
  <si>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</si>
  <si>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</si>
  <si>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</si>
  <si>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</si>
  <si>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</si>
  <si>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</si>
  <si>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</si>
  <si>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</si>
  <si>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</si>
  <si>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</si>
  <si>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</si>
  <si>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</si>
  <si>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</si>
  <si>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</si>
  <si>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</si>
  <si>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</si>
  <si>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</si>
  <si>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</si>
  <si>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</si>
  <si>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</si>
  <si>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</si>
  <si>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</si>
  <si>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</si>
  <si>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</si>
  <si>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</si>
  <si>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</si>
  <si>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</si>
  <si>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</si>
  <si>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</si>
  <si>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</si>
  <si>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</si>
  <si>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</si>
  <si>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</si>
  <si>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</si>
  <si>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</si>
  <si>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</si>
  <si>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</si>
  <si>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</si>
  <si>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</si>
  <si>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</si>
  <si>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</si>
  <si>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</si>
  <si>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</si>
  <si>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</si>
  <si>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</si>
  <si>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</si>
  <si>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</si>
  <si>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</si>
  <si>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</si>
  <si>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</si>
  <si>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</si>
  <si>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</si>
  <si>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</si>
  <si>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</si>
  <si>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</si>
  <si>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</si>
  <si>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</si>
  <si>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</si>
  <si>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</si>
  <si>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</si>
  <si>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</si>
  <si>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</si>
  <si>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</si>
  <si>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</si>
  <si>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</si>
  <si>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</si>
  <si>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</si>
  <si>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</si>
  <si>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</si>
  <si>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</si>
  <si>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</si>
  <si>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</si>
  <si>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</si>
  <si>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</si>
  <si>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</si>
  <si>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</si>
  <si>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</si>
  <si>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</si>
  <si>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</si>
  <si>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</si>
  <si>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</si>
  <si>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</si>
  <si>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</si>
  <si>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</si>
  <si>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</si>
  <si>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</si>
  <si>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</si>
  <si>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</si>
  <si>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</si>
  <si>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</si>
  <si>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</si>
  <si>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</si>
  <si>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</si>
  <si>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</si>
  <si>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</si>
  <si>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</si>
  <si>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</si>
  <si>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</si>
  <si>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</si>
  <si>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</si>
  <si>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</si>
  <si>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</si>
  <si>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</si>
  <si>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</si>
  <si>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</si>
  <si>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</si>
  <si>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</si>
  <si>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</si>
  <si>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</si>
  <si>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</si>
  <si>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</si>
  <si>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</si>
  <si>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</si>
  <si>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</si>
  <si>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</si>
  <si>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</si>
  <si>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</si>
  <si>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</si>
  <si>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</si>
  <si>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</si>
  <si>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</si>
  <si>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</si>
  <si>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</si>
  <si>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</si>
  <si>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</si>
  <si>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</si>
  <si>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</si>
  <si>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</si>
  <si>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</si>
  <si>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</si>
  <si>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</si>
  <si>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</si>
  <si>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</si>
  <si>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</si>
  <si>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</si>
  <si>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</si>
  <si>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</si>
  <si>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</si>
  <si>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</si>
  <si>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</si>
  <si>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</si>
  <si>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</si>
  <si>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</si>
  <si>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</si>
  <si>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</si>
  <si>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</si>
  <si>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</si>
  <si>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</si>
  <si>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</si>
  <si>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</si>
  <si>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</si>
  <si>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</si>
  <si>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</si>
  <si>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</si>
  <si>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</si>
  <si>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</si>
  <si>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</si>
  <si>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</si>
  <si>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</si>
  <si>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</si>
  <si>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</si>
  <si>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</si>
  <si>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</si>
  <si>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</si>
  <si>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</si>
  <si>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</si>
  <si>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</si>
  <si>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</si>
  <si>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</si>
  <si>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</si>
  <si>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</si>
  <si>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</si>
  <si>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</si>
  <si>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</si>
  <si>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</si>
  <si>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</si>
  <si>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</si>
  <si>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</si>
  <si>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</si>
  <si>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</si>
  <si>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</si>
  <si>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</si>
  <si>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</si>
  <si>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</si>
  <si>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</si>
  <si>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</si>
  <si>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</si>
  <si>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</si>
  <si>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</si>
  <si>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</si>
  <si>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</si>
  <si>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</si>
  <si>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</si>
  <si>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</si>
  <si>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</si>
  <si>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</si>
  <si>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</si>
  <si>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</si>
  <si>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</si>
  <si>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</si>
  <si>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</si>
  <si>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</si>
  <si>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</si>
  <si>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</si>
  <si>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</si>
  <si>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</si>
  <si>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</si>
  <si>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</si>
  <si>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</si>
  <si>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</si>
  <si>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</si>
  <si>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</si>
  <si>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</si>
  <si>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</si>
  <si>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</si>
  <si>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</si>
  <si>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</si>
  <si>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</si>
  <si>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</si>
  <si>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</si>
  <si>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</si>
  <si>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</si>
  <si>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</si>
  <si>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</si>
  <si>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</si>
  <si>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</si>
  <si>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</si>
  <si>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</si>
  <si>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</si>
  <si>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</si>
  <si>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</si>
  <si>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</si>
  <si>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</si>
  <si>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</si>
  <si>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</si>
  <si>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</si>
  <si>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</si>
  <si>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</si>
  <si>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</si>
  <si>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</si>
  <si>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</si>
  <si>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</si>
  <si>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</si>
  <si>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</si>
  <si>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</si>
  <si>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</si>
  <si>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</si>
  <si>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</si>
  <si>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</si>
  <si>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</si>
  <si>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</si>
  <si>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</si>
  <si>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</si>
  <si>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</si>
  <si>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</si>
  <si>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</si>
  <si>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</si>
  <si>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</si>
  <si>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</si>
  <si>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</si>
  <si>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</si>
  <si>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</si>
  <si>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</si>
  <si>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</si>
  <si>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</si>
  <si>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</si>
  <si>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</si>
  <si>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</si>
  <si>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</si>
  <si>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</si>
  <si>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</si>
  <si>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</si>
  <si>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</si>
  <si>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</si>
  <si>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</si>
  <si>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</si>
  <si>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</si>
  <si>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</si>
  <si>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</si>
  <si>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</si>
  <si>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</si>
  <si>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</si>
  <si>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</si>
  <si>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</si>
  <si>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</si>
  <si>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</si>
  <si>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</si>
  <si>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</si>
  <si>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</si>
  <si>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</si>
  <si>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</si>
  <si>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</si>
  <si>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</si>
  <si>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</si>
  <si>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</si>
  <si>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</si>
  <si>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</si>
  <si>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</si>
  <si>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</si>
  <si>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</si>
  <si>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</si>
  <si>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</si>
  <si>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</si>
  <si>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</si>
  <si>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</si>
  <si>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</si>
  <si>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</si>
  <si>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</si>
  <si>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</si>
  <si>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</si>
  <si>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</si>
  <si>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</si>
  <si>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</si>
  <si>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</si>
  <si>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</si>
  <si>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</si>
  <si>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</si>
  <si>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</si>
  <si>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</si>
  <si>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</si>
  <si>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</si>
  <si>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</si>
  <si>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</si>
  <si>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</si>
  <si>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</si>
  <si>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</si>
  <si>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</si>
  <si>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</si>
  <si>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</si>
  <si>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</si>
  <si>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</si>
  <si>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</si>
  <si>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</si>
  <si>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</si>
  <si>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</si>
  <si>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</si>
  <si>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</si>
  <si>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</si>
  <si>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</si>
  <si>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</si>
  <si>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</si>
  <si>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</si>
  <si>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</si>
  <si>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</si>
  <si>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</si>
  <si>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</si>
  <si>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</si>
  <si>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</si>
  <si>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</si>
  <si>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</si>
  <si>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</si>
  <si>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</si>
  <si>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</si>
  <si>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</si>
  <si>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</si>
  <si>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</si>
  <si>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</si>
  <si>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</si>
  <si>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</si>
  <si>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</si>
  <si>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</si>
  <si>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</si>
  <si>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</si>
  <si>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</si>
  <si>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</si>
  <si>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</si>
  <si>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</si>
  <si>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</si>
  <si>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</si>
  <si>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</si>
  <si>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</si>
  <si>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</si>
  <si>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</si>
  <si>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</si>
  <si>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</si>
  <si>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</si>
  <si>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</si>
  <si>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</si>
  <si>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</si>
  <si>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</si>
  <si>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</si>
  <si>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</si>
  <si>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</si>
  <si>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</si>
  <si>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</si>
  <si>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</si>
  <si>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</si>
  <si>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</si>
  <si>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</si>
  <si>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</si>
  <si>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</si>
  <si>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</si>
  <si>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</si>
  <si>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</si>
  <si>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</si>
  <si>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</si>
  <si>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</si>
  <si>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</si>
  <si>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</si>
  <si>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</si>
  <si>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</si>
  <si>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</si>
  <si>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</si>
  <si>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</si>
  <si>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</si>
  <si>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</si>
  <si>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</si>
  <si>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</si>
  <si>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</si>
  <si>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</si>
  <si>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</si>
  <si>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</si>
  <si>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</si>
  <si>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</si>
  <si>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</si>
  <si>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</si>
  <si>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</si>
  <si>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</si>
  <si>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</si>
  <si>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</si>
  <si>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</si>
  <si>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</si>
  <si>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</si>
  <si>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</si>
  <si>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</si>
  <si>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</si>
  <si>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</si>
  <si>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</si>
  <si>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</si>
  <si>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</si>
  <si>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</si>
  <si>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</si>
  <si>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</si>
  <si>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</si>
  <si>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</si>
  <si>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</si>
  <si>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</si>
  <si>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</si>
  <si>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</si>
  <si>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</si>
  <si>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</si>
  <si>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</si>
  <si>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</si>
  <si>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</si>
  <si>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</si>
  <si>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</si>
  <si>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</si>
  <si>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</si>
  <si>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</si>
  <si>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</si>
  <si>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</si>
  <si>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</si>
  <si>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</si>
  <si>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</si>
  <si>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</si>
  <si>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</si>
  <si>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</si>
  <si>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</si>
  <si>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</si>
  <si>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</si>
  <si>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</si>
  <si>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</si>
  <si>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</si>
  <si>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</si>
  <si>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</si>
  <si>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</si>
  <si>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</si>
  <si>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</si>
  <si>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</si>
  <si>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</si>
  <si>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</si>
  <si>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</si>
  <si>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</si>
  <si>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</si>
  <si>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</si>
  <si>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</si>
  <si>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</si>
  <si>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</si>
  <si>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</si>
  <si>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</si>
  <si>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</si>
  <si>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</si>
  <si>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</si>
  <si>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</si>
  <si>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</si>
  <si>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</si>
  <si>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</si>
  <si>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</si>
  <si>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</si>
  <si>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</si>
  <si>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</si>
  <si>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</si>
  <si>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</si>
  <si>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</si>
  <si>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</si>
  <si>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</si>
  <si>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</si>
  <si>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</si>
  <si>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</si>
  <si>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</si>
  <si>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</si>
  <si>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</si>
  <si>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</si>
  <si>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</si>
  <si>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</si>
  <si>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</si>
  <si>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</si>
  <si>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</si>
  <si>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</si>
  <si>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</si>
  <si>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</si>
  <si>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</si>
  <si>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</si>
  <si>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</si>
  <si>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</si>
  <si>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</si>
  <si>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</si>
  <si>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</si>
  <si>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</si>
  <si>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</si>
  <si>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</si>
  <si>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</si>
  <si>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</si>
  <si>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</si>
  <si>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</si>
  <si>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</si>
  <si>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</si>
  <si>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</si>
  <si>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</si>
  <si>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</si>
  <si>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</si>
  <si>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</si>
  <si>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</si>
  <si>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</si>
  <si>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</si>
  <si>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</si>
  <si>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</si>
  <si>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</si>
  <si>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</si>
  <si>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</si>
  <si>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</si>
  <si>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</si>
  <si>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</si>
  <si>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</si>
  <si>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</si>
  <si>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</si>
  <si>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</si>
  <si>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</si>
  <si>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</si>
  <si>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</si>
  <si>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</si>
  <si>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</si>
  <si>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</si>
  <si>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</si>
  <si>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</si>
  <si>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</si>
  <si>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</si>
  <si>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</si>
  <si>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</si>
  <si>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</si>
  <si>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</si>
  <si>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</si>
  <si>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</si>
  <si>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</si>
  <si>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</si>
  <si>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</si>
  <si>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</si>
  <si>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</si>
  <si>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</si>
  <si>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</si>
  <si>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</si>
  <si>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</si>
  <si>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</si>
  <si>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</si>
  <si>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</si>
  <si>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</si>
  <si>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</si>
  <si>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</si>
  <si>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</si>
  <si>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</si>
  <si>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</si>
  <si>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</si>
  <si>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</si>
  <si>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</si>
  <si>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</si>
  <si>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</si>
  <si>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</si>
  <si>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</si>
  <si>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</si>
  <si>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</si>
  <si>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</si>
  <si>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</si>
  <si>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</si>
  <si>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</si>
  <si>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</si>
  <si>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</si>
  <si>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</si>
  <si>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</si>
  <si>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</si>
  <si>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</si>
  <si>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</si>
  <si>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</si>
  <si>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</si>
  <si>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</si>
  <si>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</si>
  <si>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</si>
  <si>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</si>
  <si>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</si>
  <si>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</si>
  <si>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</si>
  <si>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</si>
  <si>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</si>
  <si>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</si>
  <si>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</si>
  <si>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</si>
  <si>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</si>
  <si>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</si>
  <si>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</si>
  <si>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</si>
  <si>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</si>
  <si>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</si>
  <si>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</si>
  <si>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</si>
  <si>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</si>
  <si>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</si>
  <si>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</si>
  <si>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</si>
  <si>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</si>
  <si>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</si>
  <si>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</si>
  <si>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</si>
  <si>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</si>
  <si>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</si>
  <si>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</si>
  <si>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</si>
  <si>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</si>
  <si>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</si>
  <si>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</si>
  <si>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</si>
  <si>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</si>
  <si>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</si>
  <si>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</si>
  <si>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</si>
  <si>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</si>
  <si>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</si>
  <si>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</si>
  <si>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</si>
  <si>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</si>
  <si>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</si>
  <si>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</si>
  <si>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</si>
  <si>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</si>
  <si>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</si>
  <si>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</si>
  <si>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</si>
  <si>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</si>
  <si>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</si>
  <si>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</si>
  <si>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</si>
  <si>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</si>
  <si>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</si>
  <si>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</si>
  <si>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</si>
  <si>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</si>
  <si>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</si>
  <si>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</si>
  <si>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</si>
  <si>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</si>
  <si>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</si>
  <si>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</si>
  <si>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</si>
  <si>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</si>
  <si>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</si>
  <si>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</si>
  <si>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</si>
  <si>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</si>
  <si>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</si>
  <si>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</si>
  <si>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</si>
  <si>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</si>
  <si>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</si>
  <si>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</si>
  <si>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</si>
  <si>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</si>
  <si>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</si>
  <si>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</si>
  <si>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</si>
  <si>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</si>
  <si>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</si>
  <si>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</si>
  <si>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</si>
  <si>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</si>
  <si>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</si>
  <si>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</si>
  <si>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</si>
  <si>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</si>
  <si>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</si>
  <si>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</si>
  <si>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</si>
  <si>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</si>
  <si>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</si>
  <si>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</si>
  <si>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</si>
  <si>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</si>
  <si>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</si>
  <si>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</si>
  <si>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</si>
  <si>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</si>
  <si>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</si>
  <si>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</si>
  <si>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</si>
  <si>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</si>
  <si>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</si>
  <si>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</si>
  <si>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</si>
  <si>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</si>
  <si>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</si>
  <si>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</si>
  <si>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</si>
  <si>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</si>
  <si>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</si>
  <si>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</si>
  <si>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</si>
  <si>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</si>
  <si>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</si>
  <si>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</si>
  <si>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</si>
  <si>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</si>
  <si>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</si>
  <si>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</si>
  <si>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</si>
  <si>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</si>
  <si>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</si>
  <si>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</si>
  <si>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</si>
  <si>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</si>
  <si>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</si>
  <si>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</si>
  <si>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</si>
  <si>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</si>
  <si>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</si>
  <si>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</si>
  <si>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</si>
  <si>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</si>
  <si>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</si>
  <si>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</si>
  <si>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</si>
  <si>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</si>
  <si>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</si>
  <si>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</si>
  <si>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</si>
  <si>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</si>
  <si>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</si>
  <si>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</si>
  <si>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</si>
  <si>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</si>
  <si>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</si>
  <si>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</si>
  <si>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</si>
  <si>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</si>
  <si>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</si>
  <si>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</si>
  <si>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</si>
  <si>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</si>
  <si>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</si>
  <si>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</si>
  <si>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</si>
  <si>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</si>
  <si>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</si>
  <si>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</si>
  <si>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</si>
  <si>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</si>
  <si>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</si>
  <si>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</si>
  <si>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</si>
  <si>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</si>
  <si>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</si>
  <si>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</si>
  <si>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</si>
  <si>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</si>
  <si>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</si>
  <si>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</si>
  <si>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</si>
  <si>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</si>
  <si>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</si>
  <si>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</si>
  <si>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</si>
  <si>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</si>
  <si>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</si>
  <si>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</si>
  <si>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</si>
  <si>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</si>
  <si>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</si>
  <si>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</si>
  <si>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</si>
  <si>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</si>
  <si>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</si>
  <si>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</si>
  <si>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</si>
  <si>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</si>
  <si>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</si>
  <si>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</si>
  <si>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</si>
  <si>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</si>
  <si>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</si>
  <si>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</si>
  <si>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</si>
  <si>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</si>
  <si>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</si>
  <si>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</si>
  <si>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</si>
  <si>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</si>
  <si>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</si>
  <si>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</si>
  <si>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</si>
  <si>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</si>
  <si>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</si>
  <si>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</si>
  <si>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</si>
  <si>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</si>
  <si>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</si>
  <si>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</si>
  <si>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</si>
  <si>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</si>
  <si>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</si>
  <si>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</si>
  <si>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</si>
  <si>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</si>
  <si>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</si>
  <si>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</si>
  <si>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</si>
  <si>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</si>
  <si>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</si>
  <si>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</si>
  <si>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</si>
  <si>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</si>
  <si>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</si>
  <si>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</si>
  <si>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</si>
  <si>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</si>
  <si>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</si>
  <si>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</si>
  <si>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</si>
  <si>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</si>
  <si>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</si>
  <si>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</si>
  <si>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</si>
  <si>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</si>
  <si>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</si>
  <si>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</si>
  <si>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</si>
  <si>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</si>
  <si>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</si>
  <si>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</si>
  <si>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</si>
  <si>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</si>
  <si>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</si>
  <si>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</si>
  <si>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</si>
  <si>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</si>
  <si>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</si>
  <si>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</si>
  <si>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</si>
  <si>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</si>
  <si>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</si>
  <si>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</si>
  <si>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</si>
  <si>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</si>
  <si>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</si>
  <si>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</si>
  <si>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</si>
  <si>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</si>
  <si>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</si>
  <si>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</si>
  <si>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</si>
  <si>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</si>
  <si>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</si>
  <si>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</si>
  <si>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</si>
  <si>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</si>
  <si>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</si>
  <si>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</si>
  <si>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</si>
  <si>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</si>
  <si>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</si>
  <si>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</si>
  <si>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</si>
  <si>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</si>
  <si>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</si>
  <si>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</si>
  <si>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</si>
  <si>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</si>
  <si>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</si>
  <si>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</si>
  <si>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</si>
  <si>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</si>
  <si>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</si>
  <si>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</si>
  <si>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</si>
  <si>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</si>
  <si>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</si>
  <si>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</si>
  <si>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</si>
  <si>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</si>
  <si>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</si>
  <si>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</si>
  <si>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</si>
  <si>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</si>
  <si>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</si>
  <si>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</si>
  <si>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</si>
  <si>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</si>
  <si>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</si>
  <si>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</si>
  <si>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</si>
  <si>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</si>
  <si>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</si>
  <si>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</si>
  <si>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</si>
  <si>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</si>
  <si>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</si>
  <si>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</si>
  <si>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</si>
  <si>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</si>
  <si>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</si>
  <si>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</si>
  <si>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</si>
  <si>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</si>
  <si>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</si>
  <si>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</si>
  <si>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</si>
  <si>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</si>
  <si>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</si>
  <si>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</si>
  <si>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</si>
  <si>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</si>
  <si>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</si>
  <si>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</si>
  <si>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</si>
  <si>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</si>
  <si>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</si>
  <si>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</si>
  <si>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</si>
  <si>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</si>
  <si>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</si>
  <si>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</si>
  <si>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</si>
  <si>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</si>
  <si>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</si>
  <si>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</si>
  <si>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</si>
  <si>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</si>
  <si>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</si>
  <si>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</si>
  <si>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</si>
  <si>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</si>
  <si>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</si>
  <si>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</si>
  <si>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</si>
  <si>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</si>
  <si>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</si>
  <si>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</si>
  <si>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</si>
  <si>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</si>
  <si>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</si>
  <si>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</si>
  <si>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</si>
  <si>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</si>
  <si>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</si>
  <si>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</si>
  <si>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</si>
  <si>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</si>
  <si>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</si>
  <si>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</si>
  <si>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</si>
  <si>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</si>
  <si>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</si>
  <si>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</si>
  <si>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</si>
  <si>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</si>
  <si>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</si>
  <si>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</si>
  <si>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</si>
  <si>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</si>
  <si>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</si>
  <si>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</si>
  <si>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</si>
  <si>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</si>
  <si>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</si>
  <si>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</si>
  <si>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</si>
  <si>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</si>
  <si>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</si>
  <si>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</si>
  <si>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</si>
  <si>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</si>
  <si>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</si>
  <si>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</si>
  <si>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</si>
  <si>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</si>
  <si>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</si>
  <si>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</si>
  <si>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</si>
  <si>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</si>
  <si>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</si>
  <si>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</si>
  <si>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</si>
  <si>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</si>
  <si>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</si>
  <si>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</si>
  <si>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</si>
  <si>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</si>
  <si>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</si>
  <si>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</si>
  <si>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</si>
  <si>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</si>
  <si>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</si>
  <si>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</si>
  <si>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</si>
  <si>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</si>
  <si>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</si>
  <si>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</si>
  <si>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</si>
  <si>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</si>
  <si>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</si>
  <si>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</si>
  <si>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</si>
  <si>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</si>
  <si>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</si>
  <si>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</si>
  <si>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</si>
  <si>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</si>
  <si>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</si>
  <si>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</si>
  <si>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</si>
  <si>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</si>
  <si>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</si>
  <si>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</si>
  <si>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</si>
  <si>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</si>
  <si>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</si>
  <si>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</si>
  <si>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</si>
  <si>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</si>
  <si>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</si>
  <si>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</si>
  <si>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</si>
  <si>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</si>
  <si>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</si>
  <si>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</si>
  <si>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</si>
  <si>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</si>
  <si>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</si>
  <si>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</si>
  <si>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</si>
  <si>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</si>
  <si>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</si>
  <si>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</si>
  <si>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</si>
  <si>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</si>
  <si>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</si>
  <si>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</si>
  <si>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</si>
  <si>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</si>
  <si>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</si>
  <si>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</si>
  <si>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</si>
  <si>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</si>
  <si>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</si>
  <si>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</si>
  <si>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</si>
  <si>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</si>
  <si>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</si>
  <si>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</si>
  <si>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</si>
  <si>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</si>
  <si>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</si>
  <si>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</si>
  <si>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</si>
  <si>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</si>
  <si>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</si>
  <si>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</si>
  <si>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</si>
  <si>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</si>
  <si>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</si>
  <si>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</si>
  <si>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</si>
  <si>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</si>
  <si>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</si>
  <si>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</si>
  <si>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</si>
  <si>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</si>
  <si>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</si>
  <si>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</si>
  <si>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</si>
  <si>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</si>
  <si>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</si>
  <si>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</si>
  <si>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</si>
  <si>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</si>
  <si>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</si>
  <si>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</si>
  <si>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</si>
  <si>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</si>
  <si>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</si>
  <si>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</si>
  <si>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</si>
  <si>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</si>
  <si>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</si>
  <si>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</si>
  <si>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</si>
  <si>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</si>
  <si>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</si>
  <si>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</si>
  <si>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</si>
  <si>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</si>
  <si>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</si>
  <si>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</si>
  <si>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</si>
  <si>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</si>
  <si>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</si>
  <si>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</si>
  <si>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</si>
  <si>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</si>
  <si>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</si>
  <si>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</si>
  <si>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</si>
  <si>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</si>
  <si>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</si>
  <si>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</si>
  <si>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</si>
  <si>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</si>
  <si>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</si>
  <si>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</si>
  <si>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</si>
  <si>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</si>
  <si>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</si>
  <si>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</si>
  <si>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</si>
  <si>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</si>
  <si>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</si>
  <si>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</si>
  <si>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</si>
  <si>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</si>
  <si>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</si>
  <si>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</si>
  <si>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</si>
  <si>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</si>
  <si>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</si>
  <si>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</si>
  <si>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</si>
  <si>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</si>
  <si>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</si>
  <si>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</si>
  <si>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</si>
  <si>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</si>
  <si>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</si>
  <si>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</si>
  <si>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</si>
  <si>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</si>
  <si>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</si>
  <si>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</si>
  <si>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</si>
  <si>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</si>
  <si>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</si>
  <si>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</si>
  <si>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</si>
  <si>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</si>
  <si>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</si>
  <si>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</si>
  <si>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</si>
  <si>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</si>
  <si>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</si>
  <si>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</si>
  <si>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</si>
  <si>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</si>
  <si>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</si>
  <si>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</si>
  <si>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</si>
  <si>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</si>
  <si>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</si>
  <si>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</si>
  <si>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</si>
  <si>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</si>
  <si>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</si>
  <si>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</si>
  <si>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</si>
  <si>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</si>
  <si>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</si>
  <si>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</si>
  <si>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</si>
  <si>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</si>
  <si>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</si>
  <si>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</si>
  <si>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</si>
  <si>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</si>
  <si>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</si>
  <si>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</si>
  <si>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</si>
  <si>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</si>
  <si>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</si>
  <si>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</si>
  <si>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</si>
  <si>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</si>
  <si>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</si>
  <si>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</si>
  <si>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</si>
  <si>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</si>
  <si>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</si>
  <si>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</si>
  <si>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</si>
  <si>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</si>
  <si>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</si>
  <si>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</si>
  <si>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</si>
  <si>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</si>
  <si>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</si>
  <si>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</si>
  <si>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</si>
  <si>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</si>
  <si>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</si>
  <si>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</si>
  <si>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</si>
  <si>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</si>
  <si>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</si>
  <si>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</si>
  <si>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</si>
  <si>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</si>
  <si>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</si>
  <si>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</si>
  <si>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</si>
  <si>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</si>
  <si>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</si>
  <si>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</si>
  <si>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</si>
  <si>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</si>
  <si>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</si>
  <si>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</si>
  <si>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</si>
  <si>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</si>
  <si>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</si>
  <si>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</si>
  <si>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</si>
  <si>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</si>
  <si>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</si>
  <si>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</si>
  <si>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</si>
  <si>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</si>
  <si>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</si>
  <si>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</si>
  <si>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</si>
  <si>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</si>
  <si>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</si>
  <si>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</si>
  <si>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</si>
  <si>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</si>
  <si>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</si>
  <si>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</si>
  <si>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</si>
  <si>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</si>
  <si>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</si>
  <si>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</si>
  <si>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</si>
  <si>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</si>
  <si>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</si>
  <si>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</si>
  <si>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</si>
  <si>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</si>
  <si>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</si>
  <si>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</si>
  <si>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</si>
  <si>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</si>
  <si>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</si>
  <si>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</si>
  <si>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</si>
  <si>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</si>
  <si>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</si>
  <si>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</si>
  <si>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</si>
  <si>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</si>
  <si>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</si>
  <si>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</si>
  <si>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</si>
  <si>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</si>
  <si>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</si>
  <si>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</si>
  <si>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</si>
  <si>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</si>
  <si>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</si>
  <si>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</si>
  <si>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</si>
  <si>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</si>
  <si>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</si>
  <si>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</si>
  <si>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</si>
  <si>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</si>
  <si>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</si>
  <si>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</si>
  <si>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</si>
  <si>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</si>
  <si>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</si>
  <si>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</si>
  <si>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</si>
  <si>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</si>
  <si>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</si>
  <si>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</si>
  <si>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</si>
  <si>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</si>
  <si>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</si>
  <si>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</si>
  <si>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</si>
  <si>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</si>
  <si>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</si>
  <si>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</si>
  <si>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</si>
  <si>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</si>
  <si>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</si>
  <si>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</si>
  <si>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</si>
  <si>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</si>
  <si>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</si>
  <si>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</si>
  <si>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</si>
  <si>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</si>
  <si>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</si>
  <si>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</si>
  <si>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</si>
  <si>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</si>
  <si>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</si>
  <si>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</si>
  <si>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</si>
  <si>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</si>
  <si>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</si>
  <si>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</si>
  <si>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</si>
  <si>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</si>
  <si>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</si>
  <si>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</si>
  <si>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</si>
  <si>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</si>
  <si>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</si>
  <si>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</si>
  <si>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</si>
  <si>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</si>
  <si>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</si>
  <si>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</si>
  <si>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</si>
  <si>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</si>
  <si>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</si>
  <si>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</si>
  <si>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</si>
  <si>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</si>
  <si>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</si>
  <si>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</si>
  <si>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</si>
  <si>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</si>
  <si>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</si>
  <si>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</si>
  <si>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</si>
  <si>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</si>
  <si>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</si>
  <si>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</si>
  <si>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</si>
  <si>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</si>
  <si>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</si>
  <si>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</si>
  <si>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</si>
  <si>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</si>
  <si>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</si>
  <si>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</si>
  <si>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</si>
  <si>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</si>
  <si>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</si>
  <si>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</si>
  <si>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</si>
  <si>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</si>
  <si>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</si>
  <si>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</si>
  <si>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</si>
  <si>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</si>
  <si>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</si>
  <si>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</si>
  <si>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</si>
  <si>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</si>
  <si>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</si>
  <si>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</si>
  <si>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</si>
  <si>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</si>
  <si>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</si>
  <si>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</si>
  <si>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</si>
  <si>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</si>
  <si>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</si>
  <si>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</si>
  <si>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</si>
  <si>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</si>
  <si>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</si>
  <si>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</si>
  <si>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</si>
  <si>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</si>
  <si>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</si>
  <si>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</si>
  <si>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</si>
  <si>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</si>
  <si>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</si>
  <si>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</si>
  <si>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</si>
  <si>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</si>
  <si>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</si>
  <si>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</si>
  <si>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</si>
  <si>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</si>
  <si>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</si>
  <si>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</si>
  <si>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</si>
  <si>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</si>
  <si>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</si>
  <si>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</si>
  <si>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</si>
  <si>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</si>
  <si>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</si>
  <si>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</si>
  <si>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</si>
  <si>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</si>
  <si>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</si>
  <si>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</si>
  <si>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</si>
  <si>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</si>
  <si>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</si>
  <si>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</si>
  <si>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</si>
  <si>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</si>
  <si>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</si>
  <si>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</si>
  <si>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</si>
  <si>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</si>
  <si>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</si>
  <si>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</si>
  <si>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</si>
  <si>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</si>
  <si>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</si>
  <si>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</si>
  <si>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</si>
  <si>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</si>
  <si>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</si>
  <si>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</si>
  <si>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</si>
  <si>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</si>
  <si>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</si>
  <si>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</si>
  <si>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</si>
  <si>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</si>
  <si>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</si>
  <si>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</si>
  <si>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</si>
  <si>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</si>
  <si>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</si>
  <si>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</si>
  <si>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</si>
  <si>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</si>
  <si>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</si>
  <si>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</si>
  <si>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</si>
  <si>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</si>
  <si>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</si>
  <si>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</si>
  <si>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</si>
  <si>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</si>
  <si>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</si>
  <si>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</si>
  <si>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</si>
  <si>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</si>
  <si>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</si>
  <si>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</si>
  <si>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</si>
  <si>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</si>
  <si>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</si>
  <si>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</si>
  <si>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</si>
  <si>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</si>
  <si>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</si>
  <si>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</si>
  <si>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</si>
  <si>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</si>
  <si>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</si>
  <si>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</si>
  <si>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</si>
  <si>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</si>
  <si>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</si>
  <si>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</si>
  <si>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</si>
  <si>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</si>
  <si>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</si>
  <si>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</si>
  <si>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</si>
  <si>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</si>
  <si>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</si>
  <si>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</si>
  <si>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</si>
  <si>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</si>
  <si>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</si>
  <si>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</si>
  <si>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</si>
  <si>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</si>
  <si>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</si>
  <si>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</si>
  <si>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</si>
  <si>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</si>
  <si>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</si>
  <si>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</si>
  <si>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</si>
  <si>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</si>
  <si>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</si>
  <si>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</si>
  <si>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</si>
  <si>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</si>
  <si>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</si>
  <si>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</si>
  <si>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</si>
  <si>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</si>
  <si>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</si>
  <si>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</si>
  <si>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</si>
  <si>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</si>
  <si>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</si>
  <si>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</si>
  <si>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</si>
  <si>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</si>
  <si>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</si>
  <si>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</si>
  <si>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</si>
  <si>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</si>
  <si>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</si>
  <si>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</si>
  <si>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</si>
  <si>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</si>
  <si>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</si>
  <si>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</si>
  <si>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</si>
  <si>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</si>
  <si>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</si>
  <si>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</si>
  <si>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</si>
  <si>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</si>
  <si>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</si>
  <si>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</si>
  <si>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</si>
  <si>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</si>
  <si>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</si>
  <si>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</si>
  <si>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</si>
  <si>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</si>
  <si>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</si>
  <si>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</si>
  <si>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</si>
  <si>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</si>
  <si>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</si>
  <si>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</si>
  <si>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</si>
  <si>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</si>
  <si>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</si>
  <si>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</si>
  <si>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</si>
  <si>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</si>
  <si>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</si>
  <si>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</si>
  <si>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</si>
  <si>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</si>
  <si>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</si>
  <si>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</si>
  <si>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</si>
  <si>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</si>
  <si>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</si>
  <si>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</si>
  <si>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</si>
  <si>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</si>
  <si>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</si>
  <si>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</si>
  <si>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</si>
  <si>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</si>
  <si>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</si>
  <si>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</si>
  <si>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</si>
  <si>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</si>
  <si>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</si>
  <si>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</si>
  <si>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</si>
  <si>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</si>
  <si>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</si>
  <si>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</si>
  <si>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</si>
  <si>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</si>
  <si>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</si>
  <si>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</si>
  <si>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</si>
  <si>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</si>
  <si>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</si>
  <si>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</si>
  <si>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</si>
  <si>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</si>
  <si>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</si>
  <si>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</si>
  <si>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</si>
  <si>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</si>
  <si>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</si>
  <si>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</si>
  <si>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</si>
  <si>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</si>
  <si>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</si>
  <si>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</si>
  <si>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</si>
  <si>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</si>
  <si>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</si>
  <si>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</si>
  <si>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</si>
  <si>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</si>
  <si>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</si>
  <si>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</si>
  <si>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</si>
  <si>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</si>
  <si>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</si>
  <si>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</si>
  <si>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</si>
  <si>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</si>
  <si>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</si>
  <si>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</si>
  <si>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</si>
  <si>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</si>
  <si>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</si>
  <si>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</si>
  <si>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</si>
  <si>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</si>
  <si>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</si>
  <si>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</si>
  <si>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</si>
  <si>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</si>
  <si>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</si>
  <si>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</si>
  <si>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</si>
  <si>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</si>
  <si>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</si>
  <si>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</si>
  <si>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</si>
  <si>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</si>
  <si>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</si>
  <si>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</si>
  <si>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</si>
  <si>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</si>
  <si>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</si>
  <si>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</si>
  <si>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</si>
  <si>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</si>
  <si>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</si>
  <si>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</si>
  <si>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</si>
  <si>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</si>
  <si>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</si>
  <si>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</si>
  <si>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</si>
  <si>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</si>
  <si>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</si>
  <si>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</si>
  <si>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</si>
  <si>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</si>
  <si>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</si>
  <si>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</si>
  <si>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</si>
  <si>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</si>
  <si>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</si>
  <si>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</si>
  <si>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</si>
  <si>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</si>
  <si>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</si>
  <si>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</si>
  <si>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</si>
  <si>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</si>
  <si>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</si>
  <si>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</si>
  <si>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</si>
  <si>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</si>
  <si>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</si>
  <si>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</si>
  <si>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</si>
  <si>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</si>
  <si>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</si>
  <si>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</si>
  <si>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</si>
  <si>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</si>
  <si>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</si>
  <si>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</si>
  <si>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</si>
  <si>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</si>
  <si>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</si>
  <si>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</si>
  <si>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</si>
  <si>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</si>
  <si>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</si>
  <si>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</si>
  <si>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</si>
  <si>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</si>
  <si>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</si>
  <si>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</si>
  <si>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</si>
  <si>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</si>
  <si>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</si>
  <si>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</si>
  <si>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</si>
  <si>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</si>
  <si>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</si>
  <si>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</si>
  <si>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</si>
  <si>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</si>
  <si>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</si>
  <si>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</si>
  <si>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</si>
  <si>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</si>
  <si>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</si>
  <si>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</si>
  <si>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</si>
  <si>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</si>
  <si>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</si>
  <si>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</si>
  <si>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</si>
  <si>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</si>
  <si>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</si>
  <si>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</si>
  <si>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</si>
  <si>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</si>
  <si>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</si>
  <si>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</si>
  <si>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</si>
  <si>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</si>
  <si>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</si>
  <si>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</si>
  <si>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</si>
  <si>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</si>
  <si>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</si>
  <si>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</si>
  <si>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</si>
  <si>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</si>
  <si>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</si>
  <si>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</si>
  <si>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</si>
  <si>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</si>
  <si>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</si>
  <si>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</si>
  <si>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</si>
  <si>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</si>
  <si>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</si>
  <si>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</si>
  <si>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</si>
  <si>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</si>
  <si>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</si>
  <si>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</si>
  <si>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</si>
  <si>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</si>
  <si>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</si>
  <si>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</si>
  <si>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</si>
  <si>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</si>
  <si>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</si>
  <si>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</si>
  <si>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</si>
  <si>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</si>
  <si>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</si>
  <si>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</si>
  <si>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</si>
  <si>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</si>
  <si>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</si>
  <si>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</si>
  <si>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</si>
  <si>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</si>
  <si>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</si>
  <si>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</si>
  <si>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</si>
  <si>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</si>
  <si>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</si>
  <si>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</si>
  <si>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</si>
  <si>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</si>
  <si>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</si>
  <si>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</si>
  <si>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</si>
  <si>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</si>
  <si>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</si>
  <si>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</si>
  <si>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</si>
  <si>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</si>
  <si>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</si>
  <si>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</si>
  <si>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</si>
  <si>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</si>
  <si>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</si>
  <si>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</si>
  <si>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</si>
  <si>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</si>
  <si>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</si>
  <si>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</si>
  <si>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</si>
  <si>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</si>
  <si>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</si>
  <si>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</si>
  <si>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</si>
  <si>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</si>
  <si>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</si>
  <si>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</si>
  <si>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</si>
  <si>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</si>
  <si>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</si>
  <si>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</si>
  <si>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</si>
  <si>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</si>
  <si>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</si>
  <si>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</si>
  <si>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</si>
  <si>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</si>
  <si>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</si>
  <si>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</si>
  <si>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</si>
  <si>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</si>
  <si>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</si>
  <si>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</si>
  <si>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</si>
  <si>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</si>
  <si>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</si>
  <si>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</si>
  <si>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</si>
  <si>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</si>
  <si>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</si>
  <si>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</si>
  <si>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</si>
  <si>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</si>
  <si>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</si>
  <si>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</si>
  <si>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</si>
  <si>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</si>
  <si>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</si>
  <si>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</si>
  <si>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</si>
  <si>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</si>
  <si>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</si>
  <si>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</si>
  <si>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</si>
  <si>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</si>
  <si>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</si>
  <si>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</si>
  <si>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</si>
  <si>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</si>
  <si>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</si>
  <si>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</si>
  <si>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</si>
  <si>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</si>
  <si>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</si>
  <si>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</si>
  <si>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</si>
  <si>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</si>
  <si>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</si>
  <si>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</si>
  <si>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</si>
  <si>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</si>
  <si>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</si>
  <si>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</si>
  <si>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</si>
  <si>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</si>
  <si>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</si>
  <si>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</si>
  <si>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</si>
  <si>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</si>
  <si>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</si>
  <si>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</si>
  <si>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</si>
  <si>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</si>
  <si>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</si>
  <si>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</si>
  <si>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</si>
  <si>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</si>
  <si>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</si>
  <si>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</si>
  <si>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</si>
  <si>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</si>
  <si>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</si>
  <si>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</si>
  <si>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</si>
  <si>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</si>
  <si>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</si>
  <si>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</si>
  <si>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</si>
  <si>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</si>
  <si>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</si>
  <si>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</si>
  <si>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</si>
  <si>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</si>
  <si>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</si>
  <si>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</si>
  <si>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</si>
  <si>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</si>
  <si>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</si>
  <si>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</si>
  <si>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</si>
  <si>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</si>
  <si>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</si>
  <si>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</si>
  <si>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</si>
  <si>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</si>
  <si>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</si>
  <si>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</si>
  <si>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</si>
  <si>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</si>
  <si>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</si>
  <si>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</si>
  <si>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</si>
  <si>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</si>
  <si>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</si>
  <si>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</si>
  <si>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</si>
  <si>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</si>
  <si>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</si>
  <si>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</si>
  <si>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</si>
  <si>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</si>
  <si>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</si>
  <si>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</si>
  <si>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</si>
  <si>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</si>
  <si>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</si>
  <si>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</si>
  <si>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</si>
  <si>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</si>
  <si>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</si>
  <si>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</si>
  <si>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</si>
  <si>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</si>
  <si>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</si>
  <si>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</si>
  <si>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</si>
  <si>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</si>
  <si>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</si>
  <si>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</si>
  <si>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</si>
  <si>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</si>
  <si>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</si>
  <si>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</si>
  <si>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</si>
  <si>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</si>
  <si>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</si>
  <si>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</si>
  <si>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</si>
  <si>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</si>
  <si>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</si>
  <si>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</si>
  <si>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</si>
  <si>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</si>
  <si>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</si>
  <si>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</si>
  <si>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</si>
  <si>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</si>
  <si>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</si>
  <si>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</si>
  <si>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</si>
  <si>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</si>
  <si>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</si>
  <si>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</si>
  <si>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</si>
  <si>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</si>
  <si>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</si>
  <si>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</si>
  <si>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</si>
  <si>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</si>
  <si>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</si>
  <si>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</si>
  <si>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</si>
  <si>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</si>
  <si>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</si>
  <si>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</si>
  <si>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</si>
  <si>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</si>
  <si>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</si>
  <si>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</si>
  <si>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</si>
  <si>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</si>
  <si>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</si>
  <si>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</si>
  <si>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</si>
  <si>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</si>
  <si>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</si>
  <si>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</si>
  <si>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</si>
  <si>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</si>
  <si>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</si>
  <si>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</si>
  <si>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</si>
  <si>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</si>
  <si>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</si>
  <si>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</si>
  <si>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</si>
  <si>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</si>
  <si>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</si>
  <si>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</si>
  <si>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</si>
  <si>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</si>
  <si>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</si>
  <si>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</si>
  <si>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</si>
  <si>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</si>
  <si>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</si>
  <si>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</si>
  <si>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</si>
  <si>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</si>
  <si>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</si>
  <si>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</si>
  <si>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</si>
  <si>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</si>
  <si>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</si>
  <si>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</si>
  <si>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</si>
  <si>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</si>
  <si>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</si>
  <si>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</si>
  <si>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</si>
  <si>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</si>
  <si>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</si>
  <si>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</si>
  <si>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</si>
  <si>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</si>
  <si>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</si>
  <si>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</si>
  <si>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</si>
  <si>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</si>
  <si>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</si>
  <si>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</si>
  <si>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</si>
  <si>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</si>
  <si>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</si>
  <si>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</si>
  <si>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</si>
  <si>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</si>
  <si>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</si>
  <si>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</si>
  <si>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</si>
  <si>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</si>
  <si>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</si>
  <si>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</si>
  <si>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</si>
  <si>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</si>
  <si>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</si>
  <si>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</si>
  <si>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</si>
  <si>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</si>
  <si>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</si>
  <si>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</si>
  <si>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</si>
  <si>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</si>
  <si>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</si>
  <si>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</si>
  <si>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</si>
  <si>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</si>
  <si>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</si>
  <si>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</si>
  <si>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</si>
  <si>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</si>
  <si>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</si>
  <si>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</si>
  <si>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</si>
  <si>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</si>
  <si>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</si>
  <si>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</si>
  <si>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</si>
  <si>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</si>
  <si>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</si>
  <si>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</si>
  <si>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</si>
  <si>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</si>
  <si>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</si>
  <si>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</si>
  <si>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</si>
  <si>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</si>
  <si>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</si>
  <si>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</si>
  <si>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</si>
  <si>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</si>
  <si>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</si>
  <si>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</si>
  <si>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</si>
  <si>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</si>
  <si>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</si>
  <si>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</si>
  <si>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</si>
  <si>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</si>
  <si>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</si>
  <si>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</si>
  <si>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</si>
  <si>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</si>
  <si>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</si>
  <si>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</si>
  <si>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</si>
  <si>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</si>
  <si>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</si>
  <si>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</si>
  <si>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</si>
  <si>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</si>
  <si>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</si>
  <si>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</si>
  <si>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</si>
  <si>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</si>
  <si>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</si>
  <si>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</si>
  <si>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</si>
  <si>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</si>
  <si>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</si>
  <si>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</si>
  <si>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</si>
  <si>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</si>
  <si>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</si>
  <si>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</si>
  <si>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</si>
  <si>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</si>
  <si>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</si>
  <si>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</si>
  <si>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</si>
  <si>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</si>
  <si>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</si>
  <si>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</si>
  <si>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</si>
  <si>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</si>
  <si>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</si>
  <si>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</si>
  <si>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</si>
  <si>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</si>
  <si>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</si>
  <si>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</si>
  <si>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</si>
  <si>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</si>
  <si>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</si>
  <si>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</si>
  <si>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</si>
  <si>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</si>
  <si>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</si>
  <si>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</si>
  <si>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</si>
  <si>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</si>
  <si>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</si>
  <si>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</si>
  <si>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</si>
  <si>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</si>
  <si>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</si>
  <si>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</si>
  <si>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</si>
  <si>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</si>
  <si>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</si>
  <si>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</si>
  <si>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</si>
  <si>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</si>
  <si>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</si>
  <si>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</si>
  <si>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</si>
  <si>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</si>
  <si>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</si>
  <si>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</si>
  <si>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</si>
  <si>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</si>
  <si>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</si>
  <si>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</si>
  <si>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</si>
  <si>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</si>
  <si>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</si>
  <si>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</si>
  <si>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</si>
  <si>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</si>
  <si>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</si>
  <si>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</si>
  <si>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</si>
  <si>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</si>
  <si>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</si>
  <si>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</si>
  <si>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</si>
  <si>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</si>
  <si>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</si>
  <si>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</si>
  <si>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</si>
  <si>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</si>
  <si>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</si>
  <si>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</si>
  <si>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</si>
  <si>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</si>
  <si>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</si>
  <si>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</si>
  <si>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</si>
  <si>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</si>
  <si>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</si>
  <si>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</si>
  <si>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</si>
  <si>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</si>
  <si>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</si>
  <si>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</si>
  <si>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</si>
  <si>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</si>
  <si>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</si>
  <si>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</si>
  <si>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</si>
  <si>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</si>
  <si>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</si>
  <si>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</si>
  <si>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</si>
  <si>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</si>
  <si>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</si>
  <si>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</si>
  <si>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</si>
  <si>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</si>
  <si>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</si>
  <si>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</si>
  <si>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</si>
  <si>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</si>
  <si>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</si>
  <si>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</si>
  <si>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</si>
  <si>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</si>
  <si>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</si>
  <si>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</si>
  <si>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</si>
  <si>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</si>
  <si>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</si>
  <si>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</si>
  <si>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</si>
  <si>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</si>
  <si>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</si>
  <si>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</si>
  <si>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</si>
  <si>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</si>
  <si>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</si>
  <si>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</si>
  <si>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</si>
  <si>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</si>
  <si>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</si>
  <si>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</si>
  <si>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</si>
  <si>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</si>
  <si>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</si>
  <si>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</si>
  <si>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</si>
  <si>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</si>
  <si>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</si>
  <si>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</si>
  <si>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</si>
  <si>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</si>
  <si>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</si>
  <si>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</si>
  <si>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</si>
  <si>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</si>
  <si>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</si>
  <si>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</si>
  <si>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</si>
  <si>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</si>
  <si>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</si>
  <si>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</si>
  <si>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</si>
  <si>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</si>
  <si>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</si>
  <si>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</si>
  <si>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</si>
  <si>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</si>
  <si>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</si>
  <si>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</si>
  <si>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</si>
  <si>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</si>
  <si>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</si>
  <si>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</si>
  <si>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</si>
  <si>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</si>
  <si>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</si>
  <si>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</si>
  <si>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</si>
  <si>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</si>
  <si>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</si>
  <si>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</si>
  <si>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</si>
  <si>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</si>
  <si>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</si>
  <si>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</si>
  <si>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</si>
  <si>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</si>
  <si>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</si>
  <si>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</si>
  <si>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</si>
  <si>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</si>
  <si>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</si>
  <si>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</si>
  <si>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</si>
  <si>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</si>
  <si>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</si>
  <si>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</si>
  <si>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</si>
  <si>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</si>
  <si>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</si>
  <si>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</si>
  <si>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</si>
  <si>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</si>
  <si>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</si>
  <si>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</si>
  <si>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</si>
  <si>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</si>
  <si>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</si>
  <si>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</si>
  <si>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</si>
  <si>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</si>
  <si>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</si>
  <si>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</si>
  <si>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</si>
  <si>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</si>
  <si>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</si>
  <si>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</si>
  <si>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</si>
  <si>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</si>
  <si>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</si>
  <si>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</si>
  <si>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</si>
  <si>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</si>
  <si>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</si>
  <si>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</si>
  <si>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</si>
  <si>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</si>
  <si>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</si>
  <si>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</si>
  <si>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</si>
  <si>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</si>
  <si>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</si>
  <si>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</si>
  <si>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</si>
  <si>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</si>
  <si>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</si>
  <si>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</si>
  <si>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</si>
  <si>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</si>
  <si>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</si>
  <si>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</si>
  <si>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</si>
  <si>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</si>
  <si>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</si>
  <si>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</si>
  <si>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</si>
  <si>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</si>
  <si>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</si>
  <si>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</si>
  <si>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</si>
  <si>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</si>
  <si>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</si>
  <si>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</si>
  <si>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</si>
  <si>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</si>
  <si>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</si>
  <si>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</si>
  <si>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</si>
  <si>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</si>
  <si>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</si>
  <si>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</si>
  <si>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</si>
  <si>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</si>
  <si>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</si>
  <si>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</si>
  <si>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</si>
  <si>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</si>
  <si>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</si>
  <si>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</si>
  <si>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</si>
  <si>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</si>
  <si>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</si>
  <si>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</si>
  <si>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</si>
  <si>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</si>
  <si>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</si>
  <si>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</si>
  <si>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</si>
  <si>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</si>
  <si>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</si>
  <si>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</si>
  <si>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</si>
  <si>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</si>
  <si>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</si>
  <si>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</si>
  <si>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</si>
  <si>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</si>
  <si>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</si>
  <si>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</si>
  <si>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</si>
  <si>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</si>
  <si>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</si>
  <si>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</si>
  <si>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</si>
  <si>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</si>
  <si>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</si>
  <si>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</si>
  <si>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</si>
  <si>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</si>
  <si>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</si>
  <si>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</si>
  <si>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</si>
  <si>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</si>
  <si>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</si>
  <si>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</si>
  <si>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</si>
  <si>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</si>
  <si>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</si>
  <si>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</si>
  <si>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</si>
  <si>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</si>
  <si>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</si>
  <si>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</si>
  <si>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</si>
  <si>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</si>
  <si>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</si>
  <si>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</si>
  <si>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</si>
  <si>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</si>
  <si>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</si>
  <si>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</si>
  <si>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</si>
  <si>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</si>
  <si>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</si>
  <si>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</si>
  <si>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</si>
  <si>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</si>
  <si>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</si>
  <si>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</si>
  <si>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</si>
  <si>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</si>
  <si>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</si>
  <si>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</si>
  <si>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</si>
  <si>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</si>
  <si>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</si>
  <si>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</si>
  <si>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</si>
  <si>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</si>
  <si>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</si>
  <si>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</si>
  <si>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</si>
  <si>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</si>
  <si>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</si>
  <si>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</si>
  <si>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</si>
  <si>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</si>
  <si>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</si>
  <si>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</si>
  <si>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</si>
  <si>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</si>
  <si>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</si>
  <si>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</si>
  <si>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</si>
  <si>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</si>
  <si>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</si>
  <si>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</si>
  <si>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</si>
  <si>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</si>
  <si>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</si>
  <si>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</si>
  <si>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</si>
  <si>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</si>
  <si>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</si>
  <si>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</si>
  <si>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</si>
  <si>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</si>
  <si>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</si>
  <si>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</si>
  <si>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</si>
  <si>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</si>
  <si>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</si>
  <si>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</si>
  <si>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</si>
  <si>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</si>
  <si>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</si>
  <si>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</si>
  <si>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</si>
  <si>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</si>
  <si>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</si>
  <si>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</si>
  <si>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</si>
  <si>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</si>
  <si>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</si>
  <si>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</si>
  <si>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</si>
  <si>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</si>
  <si>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</si>
  <si>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</si>
  <si>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</si>
  <si>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</si>
  <si>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</si>
  <si>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</si>
  <si>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</si>
  <si>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</si>
  <si>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</si>
  <si>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</si>
  <si>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</si>
  <si>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</si>
  <si>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</si>
  <si>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</si>
  <si>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</si>
  <si>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</si>
  <si>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</si>
  <si>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</si>
  <si>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</si>
  <si>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</si>
  <si>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</si>
  <si>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</si>
  <si>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</si>
  <si>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</si>
  <si>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</si>
  <si>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</si>
  <si>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</si>
  <si>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</si>
  <si>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</si>
  <si>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</si>
  <si>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</si>
  <si>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</si>
  <si>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</si>
  <si>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</si>
  <si>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</si>
  <si>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</si>
  <si>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</si>
  <si>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</si>
  <si>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</si>
  <si>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</si>
  <si>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</si>
  <si>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</si>
  <si>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</si>
  <si>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</si>
  <si>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</si>
  <si>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</si>
  <si>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</si>
  <si>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</si>
  <si>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</si>
  <si>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</si>
  <si>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</si>
  <si>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</si>
  <si>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</si>
  <si>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</si>
  <si>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</si>
  <si>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</si>
  <si>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</si>
  <si>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</si>
  <si>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</si>
  <si>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</si>
  <si>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</si>
  <si>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</si>
  <si>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</si>
  <si>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</si>
  <si>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</si>
  <si>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</si>
  <si>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</si>
  <si>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</si>
  <si>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</si>
  <si>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</si>
  <si>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</si>
  <si>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</si>
  <si>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</si>
  <si>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</si>
  <si>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</si>
  <si>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</si>
  <si>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</si>
  <si>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</si>
  <si>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</si>
  <si>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</si>
  <si>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</si>
  <si>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</si>
  <si>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</si>
  <si>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</si>
  <si>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</si>
  <si>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</si>
  <si>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</si>
  <si>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</si>
  <si>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</si>
  <si>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</si>
  <si>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</si>
  <si>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</si>
  <si>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</si>
  <si>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</si>
  <si>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</si>
  <si>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</si>
  <si>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</si>
  <si>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</si>
  <si>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</si>
  <si>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</si>
  <si>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</si>
  <si>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</si>
  <si>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</si>
  <si>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</si>
  <si>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</si>
  <si>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</si>
  <si>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</si>
  <si>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</si>
  <si>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</si>
  <si>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</si>
  <si>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</si>
  <si>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</si>
  <si>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</si>
  <si>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</si>
  <si>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</si>
  <si>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</si>
  <si>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</si>
  <si>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</si>
  <si>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</si>
  <si>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</si>
  <si>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</si>
  <si>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</si>
  <si>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</si>
  <si>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</si>
  <si>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</si>
  <si>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</si>
  <si>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</si>
  <si>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</si>
  <si>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</si>
  <si>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</si>
  <si>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</si>
  <si>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</si>
  <si>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</si>
  <si>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</si>
  <si>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</si>
  <si>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</si>
  <si>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</si>
  <si>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</si>
  <si>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</si>
  <si>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</si>
  <si>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</si>
  <si>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</si>
  <si>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</si>
  <si>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</si>
  <si>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</si>
  <si>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</si>
  <si>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</si>
  <si>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</si>
  <si>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</si>
  <si>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</si>
  <si>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</si>
  <si>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</si>
  <si>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</si>
  <si>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</si>
  <si>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</si>
  <si>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</si>
  <si>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</si>
  <si>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</si>
  <si>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</si>
  <si>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</si>
  <si>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</si>
  <si>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</si>
  <si>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</si>
  <si>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</si>
  <si>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</si>
  <si>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</si>
  <si>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</si>
  <si>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</si>
  <si>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</si>
  <si>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</si>
  <si>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</si>
  <si>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</si>
  <si>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</si>
  <si>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</si>
  <si>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</si>
  <si>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</si>
  <si>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</si>
  <si>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</si>
  <si>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</si>
  <si>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</si>
  <si>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</si>
  <si>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</si>
  <si>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</si>
  <si>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</si>
  <si>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</si>
  <si>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</si>
  <si>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</si>
  <si>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</si>
  <si>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</si>
  <si>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</si>
  <si>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</si>
  <si>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</si>
  <si>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</si>
  <si>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</si>
  <si>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</si>
  <si>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</si>
  <si>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</si>
  <si>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</si>
  <si>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</si>
  <si>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</si>
  <si>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</si>
  <si>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</si>
  <si>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</si>
  <si>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</si>
  <si>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</si>
  <si>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</si>
  <si>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</si>
  <si>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</si>
  <si>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</si>
  <si>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</si>
  <si>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</si>
  <si>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</si>
  <si>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</si>
  <si>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</si>
  <si>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</si>
  <si>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</si>
  <si>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</si>
  <si>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</si>
  <si>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</si>
  <si>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</si>
  <si>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</si>
  <si>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</si>
  <si>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</si>
  <si>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</si>
  <si>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</si>
  <si>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</si>
  <si>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</si>
  <si>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</si>
  <si>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</si>
  <si>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</si>
  <si>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</si>
  <si>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</si>
  <si>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</si>
  <si>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</si>
  <si>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</si>
  <si>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</si>
  <si>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</si>
  <si>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</si>
  <si>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</si>
  <si>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</si>
  <si>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</si>
  <si>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</si>
  <si>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</si>
  <si>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</si>
  <si>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</si>
  <si>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</si>
  <si>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</si>
  <si>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</si>
  <si>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</si>
  <si>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</si>
  <si>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</si>
  <si>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</si>
  <si>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</si>
  <si>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</si>
  <si>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</si>
  <si>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</si>
  <si>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</si>
  <si>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</si>
  <si>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</si>
  <si>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</si>
  <si>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</si>
  <si>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</si>
  <si>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</si>
  <si>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</si>
  <si>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</si>
  <si>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</si>
  <si>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</si>
  <si>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</si>
  <si>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</si>
  <si>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</si>
  <si>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</si>
  <si>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</si>
  <si>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</si>
  <si>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</si>
  <si>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</si>
  <si>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</si>
  <si>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</si>
  <si>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</si>
  <si>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</si>
  <si>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</si>
  <si>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</si>
  <si>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</si>
  <si>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</si>
  <si>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</si>
  <si>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</si>
  <si>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</si>
  <si>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</si>
  <si>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</si>
  <si>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</si>
  <si>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</si>
  <si>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</si>
  <si>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</si>
  <si>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</si>
  <si>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</si>
  <si>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</si>
  <si>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</si>
  <si>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</si>
  <si>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</si>
  <si>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</si>
  <si>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</si>
  <si>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</si>
  <si>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</si>
  <si>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</si>
  <si>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</si>
  <si>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</si>
  <si>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</si>
  <si>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</si>
  <si>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</si>
  <si>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</si>
  <si>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</si>
  <si>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</si>
  <si>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</si>
  <si>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</si>
  <si>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</si>
  <si>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</si>
  <si>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</si>
  <si>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</si>
  <si>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</si>
  <si>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</si>
  <si>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</si>
  <si>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</si>
  <si>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</si>
  <si>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</si>
  <si>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</si>
  <si>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</si>
  <si>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</si>
  <si>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</si>
  <si>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</si>
  <si>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</si>
  <si>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Simple KPI Tracking Sheet</t>
  </si>
  <si>
    <t>TOTAL REVENUE</t>
  </si>
  <si>
    <t>UNITS SOLD</t>
  </si>
  <si>
    <t>AVG LINE VALUE</t>
  </si>
  <si>
    <t>PROFIT MARGIN %</t>
  </si>
  <si>
    <t>Total Sales</t>
  </si>
  <si>
    <t>TOP 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</si>
</sst>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9" formatCode="[$$-409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Uber Move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1"/>
      <name val="Uber Move"/>
    </font>
    <font>
      <b/>
      <sz val="11"/>
      <color rgb="FF000000"/>
      <name val="Uber Move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64" fontId="3" fillId="0" borderId="1" xfId="0" applyNumberFormat="1" applyFont="1" applyBorder="1"/>
    <xf numFmtId="0" fontId="1" fillId="0" borderId="0" xfId="0" applyFont="1" applyBorder="1"/>
    <xf numFmtId="0" fontId="3" fillId="0" borderId="0" xfId="0" applyFont="1" applyBorder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0" fillId="0" borderId="0" xfId="0" applyBorder="1"/>
    <xf numFmtId="0" fontId="1" fillId="2" borderId="1" xfId="0" applyFont="1" applyFill="1" applyBorder="1"/>
    <xf numFmtId="10" fontId="6" fillId="4" borderId="4" xfId="0" applyNumberFormat="1" applyFont="1" applyFill="1" applyBorder="1"/>
    <xf numFmtId="164" fontId="6" fillId="5" borderId="4" xfId="0" applyNumberFormat="1" applyFont="1" applyFill="1" applyBorder="1"/>
    <xf numFmtId="169" fontId="6" fillId="6" borderId="2" xfId="0" applyNumberFormat="1" applyFont="1" applyFill="1" applyBorder="1"/>
    <xf numFmtId="3" fontId="7" fillId="7" borderId="1" xfId="0" applyNumberFormat="1" applyFont="1" applyFill="1" applyBorder="1"/>
    <xf numFmtId="0" fontId="1" fillId="8" borderId="1" xfId="0" applyFont="1" applyFill="1" applyBorder="1"/>
    <xf numFmtId="0" fontId="4" fillId="3" borderId="3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DD673C-6BA0-4BE0-B851-5AE8EA179983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0A7789-D30F-4DE7-AD0F-5BCB1AEF21C9}" name="Orders" displayName="Orders" ref="A1:U9995" tableType="queryTable" totalsRowShown="0">
  <autoFilter ref="A1:U9995" xr:uid="{EF0A7789-D30F-4DE7-AD0F-5BCB1AEF21C9}"/>
  <tableColumns count="21">
    <tableColumn id="1" xr3:uid="{F25B6C44-036E-4F81-9D99-6EF61B852E71}" uniqueName="1" name="Row ID" queryTableFieldId="1"/>
    <tableColumn id="2" xr3:uid="{50BB50AD-4081-435E-A904-B400D3A999E0}" uniqueName="2" name="Order ID" queryTableFieldId="2" dataDxfId="14"/>
    <tableColumn id="3" xr3:uid="{E6538358-4D0B-41B3-8EC7-15B4BBF2AAFB}" uniqueName="3" name="Order Date" queryTableFieldId="3" dataDxfId="13"/>
    <tableColumn id="4" xr3:uid="{4EEC903E-F115-465A-BA3C-DF1FC6C7E12F}" uniqueName="4" name="Ship Date" queryTableFieldId="4" dataDxfId="12"/>
    <tableColumn id="5" xr3:uid="{663A5726-6CFC-4CAA-92F3-DD3E6DEE0BD2}" uniqueName="5" name="Ship Mode" queryTableFieldId="5" dataDxfId="11"/>
    <tableColumn id="6" xr3:uid="{02D9F19C-AA40-42AC-91DF-A76FB4533EE4}" uniqueName="6" name="Customer ID" queryTableFieldId="6" dataDxfId="10"/>
    <tableColumn id="7" xr3:uid="{428D6E06-94BA-4A57-8995-224FB133F7DD}" uniqueName="7" name="Customer Name" queryTableFieldId="7" dataDxfId="9"/>
    <tableColumn id="8" xr3:uid="{5B6F59E4-495E-4B69-8A99-88CD4EB21E8B}" uniqueName="8" name="Segment" queryTableFieldId="8" dataDxfId="8"/>
    <tableColumn id="9" xr3:uid="{7189B61E-7C9B-4039-A011-F6CA862B1E19}" uniqueName="9" name="Country" queryTableFieldId="9" dataDxfId="7"/>
    <tableColumn id="10" xr3:uid="{E7A1C789-3BC3-457D-BB1D-96EE2135E936}" uniqueName="10" name="City" queryTableFieldId="10" dataDxfId="6"/>
    <tableColumn id="11" xr3:uid="{CDA1ACC2-0CB2-4B42-A377-AF4A4527FA68}" uniqueName="11" name="State" queryTableFieldId="11" dataDxfId="5"/>
    <tableColumn id="12" xr3:uid="{2EBB8900-77FE-44D6-93E8-B277D68B26ED}" uniqueName="12" name="Postal Code" queryTableFieldId="12"/>
    <tableColumn id="13" xr3:uid="{8760E83D-99EF-4617-A127-0BAD6E58A828}" uniqueName="13" name="Region" queryTableFieldId="13" dataDxfId="4"/>
    <tableColumn id="14" xr3:uid="{491FF4CD-06AA-4F02-A44F-1A43F4E3BC3E}" uniqueName="14" name="Product ID" queryTableFieldId="14" dataDxfId="3"/>
    <tableColumn id="15" xr3:uid="{4CB8BC70-AD42-4BC5-B616-21A8611D8499}" uniqueName="15" name="Category" queryTableFieldId="15" dataDxfId="2"/>
    <tableColumn id="16" xr3:uid="{429E7E1F-E8E2-4F57-BEEE-29F144BE5BD6}" uniqueName="16" name="Sub-Category" queryTableFieldId="16" dataDxfId="1"/>
    <tableColumn id="17" xr3:uid="{60951FCC-3106-46FB-B594-2F1FCF0E747C}" uniqueName="17" name="Product Name" queryTableFieldId="17" dataDxfId="0"/>
    <tableColumn id="18" xr3:uid="{A58A56CA-5EC3-4906-BCE2-B33211DB5380}" uniqueName="18" name="Sales" queryTableFieldId="18"/>
    <tableColumn id="19" xr3:uid="{55A085D3-D93A-4E96-8455-0479ED634FE9}" uniqueName="19" name="Quantity" queryTableFieldId="19"/>
    <tableColumn id="20" xr3:uid="{1341D8C4-07F5-419F-8C8C-B51D0892225E}" uniqueName="20" name="Discount" queryTableFieldId="20"/>
    <tableColumn id="21" xr3:uid="{7A622FF7-7564-4F64-879B-481D026EB4C5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9C5F-8F23-4425-BA36-844DFCA93B5A}">
  <dimension ref="A1:U9995"/>
  <sheetViews>
    <sheetView tabSelected="1" topLeftCell="H1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8C3A-3D30-4E58-913B-27C97AD9DB0F}">
  <dimension ref="A1:J27"/>
  <sheetViews>
    <sheetView showGridLines="0" zoomScale="98" workbookViewId="0">
      <selection activeCell="E12" sqref="E12"/>
    </sheetView>
  </sheetViews>
  <sheetFormatPr defaultRowHeight="14.4" x14ac:dyDescent="0.3"/>
  <cols>
    <col min="1" max="1" width="18.77734375" bestFit="1" customWidth="1"/>
    <col min="2" max="3" width="13.6640625" bestFit="1" customWidth="1"/>
    <col min="4" max="4" width="15.6640625" customWidth="1"/>
    <col min="5" max="5" width="18.77734375" bestFit="1" customWidth="1"/>
    <col min="7" max="7" width="20.21875" bestFit="1" customWidth="1"/>
    <col min="10" max="10" width="22.5546875" bestFit="1" customWidth="1"/>
  </cols>
  <sheetData>
    <row r="1" spans="1:10" ht="17.399999999999999" x14ac:dyDescent="0.3">
      <c r="A1" s="15" t="s">
        <v>12373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3">
      <c r="A2" s="14" t="s">
        <v>12374</v>
      </c>
      <c r="B2" s="3"/>
      <c r="C2" s="5" t="s">
        <v>12375</v>
      </c>
      <c r="D2" s="3"/>
      <c r="E2" s="5" t="s">
        <v>12376</v>
      </c>
      <c r="F2" s="3"/>
      <c r="G2" s="14" t="s">
        <v>12377</v>
      </c>
      <c r="J2" s="6" t="s">
        <v>12379</v>
      </c>
    </row>
    <row r="3" spans="1:10" x14ac:dyDescent="0.3">
      <c r="A3" s="10">
        <f>SUM(Orders[Sales])</f>
        <v>2297200.8602999551</v>
      </c>
      <c r="B3" s="4"/>
      <c r="C3" s="12">
        <f>SUM(Orders[Quantity])</f>
        <v>37873</v>
      </c>
      <c r="D3" s="4"/>
      <c r="E3" s="11">
        <f>AVERAGE(Orders[Sales])</f>
        <v>229.85800083049381</v>
      </c>
      <c r="F3" s="4"/>
      <c r="G3" s="9">
        <f>SUM(Orders[Profit]) / SUM(Orders[Sales])</f>
        <v>0.12467217240315906</v>
      </c>
      <c r="J3" s="13" t="str">
        <f>INDEX(A11:A27, MATCH(MAX(B11:B27), B11:B27, 0))</f>
        <v>Phones</v>
      </c>
    </row>
    <row r="4" spans="1:10" x14ac:dyDescent="0.3">
      <c r="A4" s="7"/>
    </row>
    <row r="10" spans="1:10" x14ac:dyDescent="0.3">
      <c r="A10" s="5" t="s">
        <v>15</v>
      </c>
      <c r="B10" s="5" t="s">
        <v>12378</v>
      </c>
    </row>
    <row r="11" spans="1:10" x14ac:dyDescent="0.3">
      <c r="A11" s="8" t="s">
        <v>188</v>
      </c>
      <c r="B11" s="2">
        <f>SUMIFS(Orders[Sales], Orders[Sub-Category], A11)</f>
        <v>167380.31800000009</v>
      </c>
    </row>
    <row r="12" spans="1:10" x14ac:dyDescent="0.3">
      <c r="A12" s="8" t="s">
        <v>85</v>
      </c>
      <c r="B12" s="2">
        <f>SUMIFS(Orders[Sales], Orders[Sub-Category], A12)</f>
        <v>107532.16099999999</v>
      </c>
    </row>
    <row r="13" spans="1:10" x14ac:dyDescent="0.3">
      <c r="A13" s="8" t="s">
        <v>75</v>
      </c>
      <c r="B13" s="2">
        <f>SUMIFS(Orders[Sales], Orders[Sub-Category], A13)</f>
        <v>27118.791999999954</v>
      </c>
    </row>
    <row r="14" spans="1:10" x14ac:dyDescent="0.3">
      <c r="A14" s="8" t="s">
        <v>82</v>
      </c>
      <c r="B14" s="2">
        <f>SUMIFS(Orders[Sales], Orders[Sub-Category], A14)</f>
        <v>203412.73300000009</v>
      </c>
    </row>
    <row r="15" spans="1:10" x14ac:dyDescent="0.3">
      <c r="A15" s="8" t="s">
        <v>34</v>
      </c>
      <c r="B15" s="2">
        <f>SUMIFS(Orders[Sales], Orders[Sub-Category], A15)</f>
        <v>114879.99629999997</v>
      </c>
    </row>
    <row r="16" spans="1:10" x14ac:dyDescent="0.3">
      <c r="A16" s="8" t="s">
        <v>37</v>
      </c>
      <c r="B16" s="2">
        <f>SUMIFS(Orders[Sales], Orders[Sub-Category], A16)</f>
        <v>328449.10300000076</v>
      </c>
    </row>
    <row r="17" spans="1:2" x14ac:dyDescent="0.3">
      <c r="A17" s="8" t="s">
        <v>1472</v>
      </c>
      <c r="B17" s="2">
        <f>SUMIFS(Orders[Sales], Orders[Sub-Category], A17)</f>
        <v>149528.02999999994</v>
      </c>
    </row>
    <row r="18" spans="1:2" x14ac:dyDescent="0.3">
      <c r="A18" s="8" t="s">
        <v>202</v>
      </c>
      <c r="B18" s="2">
        <f>SUMIFS(Orders[Sales], Orders[Sub-Category], A18)</f>
        <v>16476.401999999998</v>
      </c>
    </row>
    <row r="19" spans="1:2" x14ac:dyDescent="0.3">
      <c r="A19" s="8" t="s">
        <v>319</v>
      </c>
      <c r="B19" s="2">
        <f>SUMIFS(Orders[Sales], Orders[Sub-Category], A19)</f>
        <v>3024.2799999999997</v>
      </c>
    </row>
    <row r="20" spans="1:2" x14ac:dyDescent="0.3">
      <c r="A20" s="8" t="s">
        <v>72</v>
      </c>
      <c r="B20" s="2">
        <f>SUMIFS(Orders[Sales], Orders[Sub-Category], A20)</f>
        <v>91705.164000000048</v>
      </c>
    </row>
    <row r="21" spans="1:2" x14ac:dyDescent="0.3">
      <c r="A21" s="8" t="s">
        <v>50</v>
      </c>
      <c r="B21" s="2">
        <f>SUMIFS(Orders[Sales], Orders[Sub-Category], A21)</f>
        <v>12486.312</v>
      </c>
    </row>
    <row r="22" spans="1:2" x14ac:dyDescent="0.3">
      <c r="A22" s="8" t="s">
        <v>833</v>
      </c>
      <c r="B22" s="2">
        <f>SUMIFS(Orders[Sales], Orders[Sub-Category], A22)</f>
        <v>189238.63099999996</v>
      </c>
    </row>
    <row r="23" spans="1:2" x14ac:dyDescent="0.3">
      <c r="A23" s="8" t="s">
        <v>99</v>
      </c>
      <c r="B23" s="2">
        <f>SUMIFS(Orders[Sales], Orders[Sub-Category], A23)</f>
        <v>78479.20600000002</v>
      </c>
    </row>
    <row r="24" spans="1:2" x14ac:dyDescent="0.3">
      <c r="A24" s="8" t="s">
        <v>79</v>
      </c>
      <c r="B24" s="2">
        <f>SUMIFS(Orders[Sales], Orders[Sub-Category], A24)</f>
        <v>330007.05400000012</v>
      </c>
    </row>
    <row r="25" spans="1:2" x14ac:dyDescent="0.3">
      <c r="A25" s="8" t="s">
        <v>64</v>
      </c>
      <c r="B25" s="2">
        <f>SUMIFS(Orders[Sales], Orders[Sub-Category], A25)</f>
        <v>223843.60800000012</v>
      </c>
    </row>
    <row r="26" spans="1:2" x14ac:dyDescent="0.3">
      <c r="A26" s="8" t="s">
        <v>703</v>
      </c>
      <c r="B26" s="2">
        <f>SUMIFS(Orders[Sales], Orders[Sub-Category], A26)</f>
        <v>46673.538000000015</v>
      </c>
    </row>
    <row r="27" spans="1:2" x14ac:dyDescent="0.3">
      <c r="A27" s="8" t="s">
        <v>61</v>
      </c>
      <c r="B27" s="2">
        <f>SUMIFS(Orders[Sales], Orders[Sub-Category], A27)</f>
        <v>206965.53200000009</v>
      </c>
    </row>
  </sheetData>
  <mergeCells count="1"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3E1137-EB36-4BCE-9378-6CED360F81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2026-09-17T06:49:37Z</dcterms:created>
  <dcterms:modified xsi:type="dcterms:W3CDTF">2026-09-17T08:17:31Z</dcterms:modified>
</cp:coreProperties>
</file>