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8_{16E569C7-75C8-4DBE-8818-6BCC0B067672}" xr6:coauthVersionLast="47" xr6:coauthVersionMax="47" xr10:uidLastSave="{00000000-0000-0000-0000-000000000000}"/>
  <bookViews>
    <workbookView xWindow="-108" yWindow="-108" windowWidth="23256" windowHeight="12456" activeTab="1" xr2:uid="{CB73943A-C465-40BE-817C-B9991112161C}"/>
  </bookViews>
  <sheets>
    <sheet name="Workbook" sheetId="2" r:id="rId1"/>
    <sheet name="Ke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4" l="1"/>
  <c r="H49" i="4" s="1"/>
  <c r="G59" i="4"/>
  <c r="F59" i="4"/>
  <c r="E59" i="4"/>
  <c r="D59" i="4"/>
  <c r="C59" i="4"/>
  <c r="G51" i="4"/>
  <c r="G52" i="4"/>
  <c r="G53" i="4"/>
  <c r="G54" i="4"/>
  <c r="G50" i="4"/>
  <c r="G49" i="4"/>
  <c r="F50" i="4"/>
  <c r="F51" i="4"/>
  <c r="F52" i="4"/>
  <c r="F53" i="4"/>
  <c r="F54" i="4"/>
  <c r="F49" i="4"/>
  <c r="E50" i="4"/>
  <c r="E51" i="4"/>
  <c r="E52" i="4"/>
  <c r="E53" i="4"/>
  <c r="E54" i="4"/>
  <c r="E55" i="4"/>
  <c r="E56" i="4"/>
  <c r="E57" i="4"/>
  <c r="E58" i="4"/>
  <c r="E49" i="4"/>
  <c r="D50" i="4"/>
  <c r="D51" i="4"/>
  <c r="D52" i="4"/>
  <c r="D53" i="4"/>
  <c r="D54" i="4"/>
  <c r="D55" i="4"/>
  <c r="D56" i="4"/>
  <c r="D57" i="4"/>
  <c r="D58" i="4"/>
  <c r="D49" i="4"/>
  <c r="C50" i="4"/>
  <c r="C51" i="4"/>
  <c r="C52" i="4"/>
  <c r="C53" i="4"/>
  <c r="C54" i="4"/>
  <c r="C49" i="4"/>
  <c r="H19" i="4"/>
  <c r="H18" i="4"/>
  <c r="H33" i="4"/>
  <c r="H32" i="4"/>
  <c r="C29" i="4"/>
  <c r="D29" i="4"/>
  <c r="E29" i="4"/>
  <c r="F29" i="4"/>
  <c r="G29" i="4"/>
  <c r="G23" i="4"/>
  <c r="G24" i="4"/>
  <c r="G22" i="4"/>
  <c r="F23" i="4"/>
  <c r="F24" i="4"/>
  <c r="F22" i="4"/>
  <c r="E23" i="4"/>
  <c r="E24" i="4"/>
  <c r="E22" i="4"/>
  <c r="D21" i="4"/>
  <c r="D22" i="4"/>
  <c r="D23" i="4"/>
  <c r="D25" i="4"/>
  <c r="D24" i="4"/>
  <c r="C23" i="4"/>
  <c r="C24" i="4"/>
  <c r="C22" i="4"/>
  <c r="H2" i="4"/>
  <c r="H2" i="2"/>
</calcChain>
</file>

<file path=xl/sharedStrings.xml><?xml version="1.0" encoding="utf-8"?>
<sst xmlns="http://schemas.openxmlformats.org/spreadsheetml/2006/main" count="104" uniqueCount="13">
  <si>
    <t>sum</t>
  </si>
  <si>
    <t>t</t>
  </si>
  <si>
    <t xml:space="preserve">
</t>
  </si>
  <si>
    <t>—</t>
  </si>
  <si>
    <t xml:space="preserve">Lag k=1, Sample Autocovariance Function, </t>
  </si>
  <si>
    <t>NA</t>
  </si>
  <si>
    <t>Lag k=2</t>
  </si>
  <si>
    <t>____</t>
  </si>
  <si>
    <t>Na</t>
  </si>
  <si>
    <t>Lag k=3</t>
  </si>
  <si>
    <t>Fill in the blanks in 'Lag k=2', Use the results to compute        and        .</t>
  </si>
  <si>
    <t>Lag k=4</t>
  </si>
  <si>
    <t>Compute       and       using R (but not automated functions), Excel, or hand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</si>
</sst>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16"/>
      <color theme="1"/>
      <name val="Aptos Narrow"/>
      <family val="2"/>
      <scheme val="minor"/>
    </font>
    <font>
      <sz val="9.6"/>
      <color rgb="FF56B4E9"/>
      <name val="Source Sans Pro"/>
      <family val="2"/>
    </font>
    <font>
      <sz val="9.6"/>
      <color rgb="FF009E73"/>
      <name val="Source Sans Pro"/>
      <family val="2"/>
    </font>
    <font>
      <sz val="9.6"/>
      <color rgb="FFF0E442"/>
      <name val="Source Sans Pro"/>
      <family val="2"/>
    </font>
    <font>
      <sz val="9.6"/>
      <color rgb="FF0072B2"/>
      <name val="Source Sans Pro"/>
      <family val="2"/>
    </font>
    <font>
      <sz val="9.6"/>
      <color rgb="FFD55E00"/>
      <name val="Source Sans Pro"/>
      <family val="2"/>
    </font>
    <font>
      <sz val="9.6"/>
      <color rgb="FFF5C710"/>
      <name val="Source Sans Pro"/>
      <family val="2"/>
    </font>
    <font>
      <sz val="9.6"/>
      <color rgb="FFCC79A7"/>
      <name val="Source Sans Pro"/>
      <family val="2"/>
    </font>
    <font>
      <sz val="9.6"/>
      <color rgb="FF999999"/>
      <name val="Source Sans Pro"/>
      <family val="2"/>
    </font>
    <font>
      <sz val="9.6"/>
      <color rgb="FFE69F00"/>
      <name val="Source Sans Pro"/>
      <family val="2"/>
    </font>
    <font>
      <sz val="14"/>
      <color theme="1"/>
      <name val="Aptos Narrow"/>
      <family val="2"/>
      <scheme val="minor"/>
    </font>
    <font>
      <sz val="12"/>
      <color rgb="FF000000"/>
      <name val="Source Sans Pro"/>
      <family val="2"/>
    </font>
    <font>
      <sz val="9.6"/>
      <color theme="1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B3B3B3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medium">
        <color rgb="FFB3B3B3"/>
      </bottom>
      <diagonal/>
    </border>
    <border>
      <left/>
      <right style="thin">
        <color indexed="64"/>
      </right>
      <top/>
      <bottom style="medium">
        <color rgb="FFB3B3B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B3B3B3"/>
      </bottom>
      <diagonal/>
    </border>
    <border>
      <left/>
      <right/>
      <top style="thin">
        <color indexed="64"/>
      </top>
      <bottom style="medium">
        <color rgb="FFB3B3B3"/>
      </bottom>
      <diagonal/>
    </border>
    <border>
      <left/>
      <right style="thin">
        <color indexed="64"/>
      </right>
      <top style="thin">
        <color indexed="64"/>
      </top>
      <bottom style="medium">
        <color rgb="FFB3B3B3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B3B3B3"/>
      </top>
      <bottom style="medium">
        <color rgb="FFB3B3B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/>
    <xf numFmtId="0" fontId="2" fillId="2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3" fontId="0" fillId="0" borderId="0" xfId="0" applyNumberFormat="1"/>
    <xf numFmtId="174" fontId="0" fillId="0" borderId="0" xfId="0" applyNumberFormat="1" applyAlignment="1">
      <alignment horizontal="right" vertical="center"/>
    </xf>
    <xf numFmtId="0" fontId="15" fillId="2" borderId="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74" fontId="0" fillId="0" borderId="0" xfId="0" applyNumberFormat="1" applyAlignment="1">
      <alignment vertical="center"/>
    </xf>
    <xf numFmtId="17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33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45593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33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601980</xdr:colOff>
      <xdr:row>33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249714</xdr:colOff>
      <xdr:row>1</xdr:row>
      <xdr:rowOff>37973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888014" y="65519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888014" y="65519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</xdr:row>
      <xdr:rowOff>60833</xdr:rowOff>
    </xdr:from>
    <xdr:ext cx="510973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57381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57381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</xdr:row>
      <xdr:rowOff>53213</xdr:rowOff>
    </xdr:from>
    <xdr:ext cx="663515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72E804A-0911-4635-BD88-011BB64E7B38}"/>
                </a:ext>
              </a:extLst>
            </xdr:cNvPr>
            <xdr:cNvSpPr txBox="1"/>
          </xdr:nvSpPr>
          <xdr:spPr>
            <a:xfrm>
              <a:off x="334343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72E804A-0911-4635-BD88-011BB64E7B38}"/>
                </a:ext>
              </a:extLst>
            </xdr:cNvPr>
            <xdr:cNvSpPr txBox="1"/>
          </xdr:nvSpPr>
          <xdr:spPr>
            <a:xfrm>
              <a:off x="334343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6EBCF5-A1BB-42EB-99ED-E1B9F41DBC8D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6EBCF5-A1BB-42EB-99ED-E1B9F41DBC8D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1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EE5E494-7414-4EE3-9A0A-AD829F10593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EE5E494-7414-4EE3-9A0A-AD829F10593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876300</xdr:colOff>
      <xdr:row>0</xdr:row>
      <xdr:rowOff>163830</xdr:rowOff>
    </xdr:from>
    <xdr:ext cx="218201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CD72E9-924A-9422-A247-94A5312EF6A2}"/>
                </a:ext>
              </a:extLst>
            </xdr:cNvPr>
            <xdr:cNvSpPr txBox="1"/>
          </xdr:nvSpPr>
          <xdr:spPr>
            <a:xfrm>
              <a:off x="4892040" y="163830"/>
              <a:ext cx="2182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CD72E9-924A-9422-A247-94A5312EF6A2}"/>
                </a:ext>
              </a:extLst>
            </xdr:cNvPr>
            <xdr:cNvSpPr txBox="1"/>
          </xdr:nvSpPr>
          <xdr:spPr>
            <a:xfrm>
              <a:off x="4892040" y="163830"/>
              <a:ext cx="2182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𝑐_1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53340</xdr:colOff>
      <xdr:row>1</xdr:row>
      <xdr:rowOff>72390</xdr:rowOff>
    </xdr:from>
    <xdr:ext cx="31861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B6FB1F-8803-661B-8FB0-B6711650F3AB}"/>
                </a:ext>
              </a:extLst>
            </xdr:cNvPr>
            <xdr:cNvSpPr txBox="1"/>
          </xdr:nvSpPr>
          <xdr:spPr>
            <a:xfrm>
              <a:off x="6377940" y="689610"/>
              <a:ext cx="31861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B6FB1F-8803-661B-8FB0-B6711650F3AB}"/>
                </a:ext>
              </a:extLst>
            </xdr:cNvPr>
            <xdr:cNvSpPr txBox="1"/>
          </xdr:nvSpPr>
          <xdr:spPr>
            <a:xfrm>
              <a:off x="6377940" y="689610"/>
              <a:ext cx="31861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 ̅=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17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68720DC-8E62-4880-9557-AB36B4287C6A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68720DC-8E62-4880-9557-AB36B4287C6A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257334</xdr:colOff>
      <xdr:row>17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ADDF57-BDD7-47B3-8A79-5CBA241CBD8E}"/>
                </a:ext>
              </a:extLst>
            </xdr:cNvPr>
            <xdr:cNvSpPr txBox="1"/>
          </xdr:nvSpPr>
          <xdr:spPr>
            <a:xfrm>
              <a:off x="1895634" y="398513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ADDF57-BDD7-47B3-8A79-5CBA241CBD8E}"/>
                </a:ext>
              </a:extLst>
            </xdr:cNvPr>
            <xdr:cNvSpPr txBox="1"/>
          </xdr:nvSpPr>
          <xdr:spPr>
            <a:xfrm>
              <a:off x="1895634" y="398513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17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730E3D-20FA-42AC-A051-091E4088C7BF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730E3D-20FA-42AC-A051-091E4088C7BF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17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643FEC-D8CD-4A7E-91A5-B8F7F9B908DB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643FEC-D8CD-4A7E-91A5-B8F7F9B908DB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17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32AC9BF-3FBA-4940-B046-B1D3FEF60F8E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32AC9BF-3FBA-4940-B046-B1D3FEF60F8E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17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3E61EB3-AF88-4886-910C-F86B4CB6302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3E61EB3-AF88-4886-910C-F86B4CB6302C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31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8849047-EA9D-4AF8-AEE9-FA157B2F9BDD}"/>
                </a:ext>
              </a:extLst>
            </xdr:cNvPr>
            <xdr:cNvSpPr txBox="1"/>
          </xdr:nvSpPr>
          <xdr:spPr>
            <a:xfrm>
              <a:off x="1133634" y="4114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8849047-EA9D-4AF8-AEE9-FA157B2F9BDD}"/>
                </a:ext>
              </a:extLst>
            </xdr:cNvPr>
            <xdr:cNvSpPr txBox="1"/>
          </xdr:nvSpPr>
          <xdr:spPr>
            <a:xfrm>
              <a:off x="1133634" y="4114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264954</xdr:colOff>
      <xdr:row>31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91AE6BF-0D64-497D-A577-2E906732EE18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91AE6BF-0D64-497D-A577-2E906732EE18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31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28DBE78-BB03-4911-B04E-8350F626EEC8}"/>
                </a:ext>
              </a:extLst>
            </xdr:cNvPr>
            <xdr:cNvSpPr txBox="1"/>
          </xdr:nvSpPr>
          <xdr:spPr>
            <a:xfrm>
              <a:off x="2566194" y="412991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28DBE78-BB03-4911-B04E-8350F626EEC8}"/>
                </a:ext>
              </a:extLst>
            </xdr:cNvPr>
            <xdr:cNvSpPr txBox="1"/>
          </xdr:nvSpPr>
          <xdr:spPr>
            <a:xfrm>
              <a:off x="2566194" y="412991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31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EDFD80F-7C71-47F2-9353-31E79B0CB030}"/>
                </a:ext>
              </a:extLst>
            </xdr:cNvPr>
            <xdr:cNvSpPr txBox="1"/>
          </xdr:nvSpPr>
          <xdr:spPr>
            <a:xfrm>
              <a:off x="3335814" y="412229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EDFD80F-7C71-47F2-9353-31E79B0CB030}"/>
                </a:ext>
              </a:extLst>
            </xdr:cNvPr>
            <xdr:cNvSpPr txBox="1"/>
          </xdr:nvSpPr>
          <xdr:spPr>
            <a:xfrm>
              <a:off x="3335814" y="412229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31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1DC889E-C8E9-49F5-8B46-F74B313BDF2E}"/>
                </a:ext>
              </a:extLst>
            </xdr:cNvPr>
            <xdr:cNvSpPr txBox="1"/>
          </xdr:nvSpPr>
          <xdr:spPr>
            <a:xfrm>
              <a:off x="4158774" y="412229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1DC889E-C8E9-49F5-8B46-F74B313BDF2E}"/>
                </a:ext>
              </a:extLst>
            </xdr:cNvPr>
            <xdr:cNvSpPr txBox="1"/>
          </xdr:nvSpPr>
          <xdr:spPr>
            <a:xfrm>
              <a:off x="4158774" y="412229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31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10DD45B-5D71-4B9B-AF3C-85260581EF22}"/>
                </a:ext>
              </a:extLst>
            </xdr:cNvPr>
            <xdr:cNvSpPr txBox="1"/>
          </xdr:nvSpPr>
          <xdr:spPr>
            <a:xfrm>
              <a:off x="4966494" y="413753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10DD45B-5D71-4B9B-AF3C-85260581EF22}"/>
                </a:ext>
              </a:extLst>
            </xdr:cNvPr>
            <xdr:cNvSpPr txBox="1"/>
          </xdr:nvSpPr>
          <xdr:spPr>
            <a:xfrm>
              <a:off x="4966494" y="413753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678180</xdr:colOff>
      <xdr:row>14</xdr:row>
      <xdr:rowOff>0</xdr:rowOff>
    </xdr:from>
    <xdr:ext cx="222946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14FCCCA-6AA0-4DEE-848A-FF8184AFD0EB}"/>
                </a:ext>
              </a:extLst>
            </xdr:cNvPr>
            <xdr:cNvSpPr txBox="1"/>
          </xdr:nvSpPr>
          <xdr:spPr>
            <a:xfrm>
              <a:off x="3924300" y="3417570"/>
              <a:ext cx="22294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14FCCCA-6AA0-4DEE-848A-FF8184AFD0EB}"/>
                </a:ext>
              </a:extLst>
            </xdr:cNvPr>
            <xdr:cNvSpPr txBox="1"/>
          </xdr:nvSpPr>
          <xdr:spPr>
            <a:xfrm>
              <a:off x="3924300" y="3417570"/>
              <a:ext cx="22294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𝑐_2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403860</xdr:colOff>
      <xdr:row>14</xdr:row>
      <xdr:rowOff>0</xdr:rowOff>
    </xdr:from>
    <xdr:ext cx="208583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615A30B-8205-404F-BB09-AD907FDBBE38}"/>
                </a:ext>
              </a:extLst>
            </xdr:cNvPr>
            <xdr:cNvSpPr txBox="1"/>
          </xdr:nvSpPr>
          <xdr:spPr>
            <a:xfrm>
              <a:off x="4419600" y="3409950"/>
              <a:ext cx="208583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615A30B-8205-404F-BB09-AD907FDBBE38}"/>
                </a:ext>
              </a:extLst>
            </xdr:cNvPr>
            <xdr:cNvSpPr txBox="1"/>
          </xdr:nvSpPr>
          <xdr:spPr>
            <a:xfrm>
              <a:off x="4419600" y="3409950"/>
              <a:ext cx="208583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𝑟_2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114300</xdr:colOff>
      <xdr:row>31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8EFE4B0-14BD-4AB7-A258-E8A83F2BC046}"/>
                </a:ext>
              </a:extLst>
            </xdr:cNvPr>
            <xdr:cNvSpPr txBox="1"/>
          </xdr:nvSpPr>
          <xdr:spPr>
            <a:xfrm>
              <a:off x="6438900" y="690372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8EFE4B0-14BD-4AB7-A258-E8A83F2BC046}"/>
                </a:ext>
              </a:extLst>
            </xdr:cNvPr>
            <xdr:cNvSpPr txBox="1"/>
          </xdr:nvSpPr>
          <xdr:spPr>
            <a:xfrm>
              <a:off x="6438900" y="690372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𝑐_3=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31</xdr:row>
      <xdr:rowOff>339090</xdr:rowOff>
    </xdr:from>
    <xdr:ext cx="31418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C210DB8-7310-404F-B93B-24956DDB721C}"/>
                </a:ext>
              </a:extLst>
            </xdr:cNvPr>
            <xdr:cNvSpPr txBox="1"/>
          </xdr:nvSpPr>
          <xdr:spPr>
            <a:xfrm>
              <a:off x="6339840" y="718185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C210DB8-7310-404F-B93B-24956DDB721C}"/>
                </a:ext>
              </a:extLst>
            </xdr:cNvPr>
            <xdr:cNvSpPr txBox="1"/>
          </xdr:nvSpPr>
          <xdr:spPr>
            <a:xfrm>
              <a:off x="6339840" y="718185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𝑟_3=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1</xdr:col>
      <xdr:colOff>318294</xdr:colOff>
      <xdr:row>47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A2CFDD8-185A-4AA4-9DA3-B95626141597}"/>
                </a:ext>
              </a:extLst>
            </xdr:cNvPr>
            <xdr:cNvSpPr txBox="1"/>
          </xdr:nvSpPr>
          <xdr:spPr>
            <a:xfrm>
              <a:off x="1133634" y="688835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A2CFDD8-185A-4AA4-9DA3-B95626141597}"/>
                </a:ext>
              </a:extLst>
            </xdr:cNvPr>
            <xdr:cNvSpPr txBox="1"/>
          </xdr:nvSpPr>
          <xdr:spPr>
            <a:xfrm>
              <a:off x="1133634" y="688835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264954</xdr:colOff>
      <xdr:row>47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AA74B269-993C-4113-A4DD-B3E108560964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AA74B269-993C-4113-A4DD-B3E108560964}"/>
                </a:ext>
              </a:extLst>
            </xdr:cNvPr>
            <xdr:cNvSpPr txBox="1"/>
          </xdr:nvSpPr>
          <xdr:spPr>
            <a:xfrm>
              <a:off x="1903254" y="688835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47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77C988A2-AEF3-4239-857F-E4D36C8DCB3E}"/>
                </a:ext>
              </a:extLst>
            </xdr:cNvPr>
            <xdr:cNvSpPr txBox="1"/>
          </xdr:nvSpPr>
          <xdr:spPr>
            <a:xfrm>
              <a:off x="2566194" y="690359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77C988A2-AEF3-4239-857F-E4D36C8DCB3E}"/>
                </a:ext>
              </a:extLst>
            </xdr:cNvPr>
            <xdr:cNvSpPr txBox="1"/>
          </xdr:nvSpPr>
          <xdr:spPr>
            <a:xfrm>
              <a:off x="2566194" y="690359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47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7E957D59-6CE6-4B15-A3E9-2E3EFA7001AE}"/>
                </a:ext>
              </a:extLst>
            </xdr:cNvPr>
            <xdr:cNvSpPr txBox="1"/>
          </xdr:nvSpPr>
          <xdr:spPr>
            <a:xfrm>
              <a:off x="3335814" y="689597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7E957D59-6CE6-4B15-A3E9-2E3EFA7001AE}"/>
                </a:ext>
              </a:extLst>
            </xdr:cNvPr>
            <xdr:cNvSpPr txBox="1"/>
          </xdr:nvSpPr>
          <xdr:spPr>
            <a:xfrm>
              <a:off x="3335814" y="689597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47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8B85F0C-95A1-4583-9346-A9339CD292A8}"/>
                </a:ext>
              </a:extLst>
            </xdr:cNvPr>
            <xdr:cNvSpPr txBox="1"/>
          </xdr:nvSpPr>
          <xdr:spPr>
            <a:xfrm>
              <a:off x="4158774" y="689597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8B85F0C-95A1-4583-9346-A9339CD292A8}"/>
                </a:ext>
              </a:extLst>
            </xdr:cNvPr>
            <xdr:cNvSpPr txBox="1"/>
          </xdr:nvSpPr>
          <xdr:spPr>
            <a:xfrm>
              <a:off x="4158774" y="689597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47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BF4F0FF-5AA6-47A6-8A38-EEC30FF2542E}"/>
                </a:ext>
              </a:extLst>
            </xdr:cNvPr>
            <xdr:cNvSpPr txBox="1"/>
          </xdr:nvSpPr>
          <xdr:spPr>
            <a:xfrm>
              <a:off x="4966494" y="691121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BF4F0FF-5AA6-47A6-8A38-EEC30FF2542E}"/>
                </a:ext>
              </a:extLst>
            </xdr:cNvPr>
            <xdr:cNvSpPr txBox="1"/>
          </xdr:nvSpPr>
          <xdr:spPr>
            <a:xfrm>
              <a:off x="4966494" y="691121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213360</xdr:colOff>
      <xdr:row>43</xdr:row>
      <xdr:rowOff>167640</xdr:rowOff>
    </xdr:from>
    <xdr:ext cx="16722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C7C03CE8-DC2E-46C6-AEB8-2662D9C2E2AB}"/>
                </a:ext>
              </a:extLst>
            </xdr:cNvPr>
            <xdr:cNvSpPr txBox="1"/>
          </xdr:nvSpPr>
          <xdr:spPr>
            <a:xfrm>
              <a:off x="1028700" y="9471660"/>
              <a:ext cx="16722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C7C03CE8-DC2E-46C6-AEB8-2662D9C2E2AB}"/>
                </a:ext>
              </a:extLst>
            </xdr:cNvPr>
            <xdr:cNvSpPr txBox="1"/>
          </xdr:nvSpPr>
          <xdr:spPr>
            <a:xfrm>
              <a:off x="1028700" y="9471660"/>
              <a:ext cx="16722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685800</xdr:colOff>
      <xdr:row>43</xdr:row>
      <xdr:rowOff>175260</xdr:rowOff>
    </xdr:from>
    <xdr:ext cx="14984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B3D7435A-0FBD-44A8-83AD-2AF45588F6F5}"/>
                </a:ext>
              </a:extLst>
            </xdr:cNvPr>
            <xdr:cNvSpPr txBox="1"/>
          </xdr:nvSpPr>
          <xdr:spPr>
            <a:xfrm>
              <a:off x="1501140" y="9479280"/>
              <a:ext cx="14984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B3D7435A-0FBD-44A8-83AD-2AF45588F6F5}"/>
                </a:ext>
              </a:extLst>
            </xdr:cNvPr>
            <xdr:cNvSpPr txBox="1"/>
          </xdr:nvSpPr>
          <xdr:spPr>
            <a:xfrm>
              <a:off x="1501140" y="9479280"/>
              <a:ext cx="14984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114300</xdr:colOff>
      <xdr:row>17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30A06056-3361-4185-91D1-2C65B8B1929F}"/>
                </a:ext>
              </a:extLst>
            </xdr:cNvPr>
            <xdr:cNvSpPr txBox="1"/>
          </xdr:nvSpPr>
          <xdr:spPr>
            <a:xfrm>
              <a:off x="6438900" y="40005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30A06056-3361-4185-91D1-2C65B8B1929F}"/>
                </a:ext>
              </a:extLst>
            </xdr:cNvPr>
            <xdr:cNvSpPr txBox="1"/>
          </xdr:nvSpPr>
          <xdr:spPr>
            <a:xfrm>
              <a:off x="6438900" y="40005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𝑐_2=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17</xdr:row>
      <xdr:rowOff>339090</xdr:rowOff>
    </xdr:from>
    <xdr:ext cx="31418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9F8C19D-E507-4D03-AB86-F2F6870861BC}"/>
                </a:ext>
              </a:extLst>
            </xdr:cNvPr>
            <xdr:cNvSpPr txBox="1"/>
          </xdr:nvSpPr>
          <xdr:spPr>
            <a:xfrm>
              <a:off x="6339840" y="427863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99F8C19D-E507-4D03-AB86-F2F6870861BC}"/>
                </a:ext>
              </a:extLst>
            </xdr:cNvPr>
            <xdr:cNvSpPr txBox="1"/>
          </xdr:nvSpPr>
          <xdr:spPr>
            <a:xfrm>
              <a:off x="6339840" y="427863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𝑟_2=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7</xdr:col>
      <xdr:colOff>114300</xdr:colOff>
      <xdr:row>47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F49EC8DF-88EE-41BA-B0C2-C307769C6526}"/>
                </a:ext>
              </a:extLst>
            </xdr:cNvPr>
            <xdr:cNvSpPr txBox="1"/>
          </xdr:nvSpPr>
          <xdr:spPr>
            <a:xfrm>
              <a:off x="6438900" y="1019556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F49EC8DF-88EE-41BA-B0C2-C307769C6526}"/>
                </a:ext>
              </a:extLst>
            </xdr:cNvPr>
            <xdr:cNvSpPr txBox="1"/>
          </xdr:nvSpPr>
          <xdr:spPr>
            <a:xfrm>
              <a:off x="6438900" y="1019556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𝑐_4=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47</xdr:row>
      <xdr:rowOff>339090</xdr:rowOff>
    </xdr:from>
    <xdr:ext cx="30758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B2AFE1C4-C14D-4953-A3D9-2E18C6D8B802}"/>
                </a:ext>
              </a:extLst>
            </xdr:cNvPr>
            <xdr:cNvSpPr txBox="1"/>
          </xdr:nvSpPr>
          <xdr:spPr>
            <a:xfrm>
              <a:off x="6339840" y="10473690"/>
              <a:ext cx="30758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B2AFE1C4-C14D-4953-A3D9-2E18C6D8B802}"/>
                </a:ext>
              </a:extLst>
            </xdr:cNvPr>
            <xdr:cNvSpPr txBox="1"/>
          </xdr:nvSpPr>
          <xdr:spPr>
            <a:xfrm>
              <a:off x="6339840" y="10473690"/>
              <a:ext cx="30758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𝑟_4=</a:t>
              </a:r>
              <a:endParaRPr lang="en-US" sz="12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748448-91BB-4F18-8601-AD9E4BB397E1}"/>
            </a:ext>
          </a:extLst>
        </xdr:cNvPr>
        <xdr:cNvSpPr txBox="1"/>
      </xdr:nvSpPr>
      <xdr:spPr>
        <a:xfrm>
          <a:off x="228600" y="739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3DDE56C-9468-4FC4-A217-EBEF64ED4FA7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3DDE56C-9468-4FC4-A217-EBEF64ED4FA7}"/>
                </a:ext>
              </a:extLst>
            </xdr:cNvPr>
            <xdr:cNvSpPr txBox="1"/>
          </xdr:nvSpPr>
          <xdr:spPr>
            <a:xfrm>
              <a:off x="113363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33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B51734-5254-4EBD-A9F6-245D602156EE}"/>
            </a:ext>
          </a:extLst>
        </xdr:cNvPr>
        <xdr:cNvSpPr txBox="1"/>
      </xdr:nvSpPr>
      <xdr:spPr>
        <a:xfrm>
          <a:off x="228600" y="739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601980</xdr:colOff>
      <xdr:row>33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B7F287-EA0D-42FD-BEB8-487ED610531F}"/>
            </a:ext>
          </a:extLst>
        </xdr:cNvPr>
        <xdr:cNvSpPr txBox="1"/>
      </xdr:nvSpPr>
      <xdr:spPr>
        <a:xfrm>
          <a:off x="5509260" y="7399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249714</xdr:colOff>
      <xdr:row>1</xdr:row>
      <xdr:rowOff>37973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8318FF-FEB7-4BBA-A30A-3BC8A53697F5}"/>
                </a:ext>
              </a:extLst>
            </xdr:cNvPr>
            <xdr:cNvSpPr txBox="1"/>
          </xdr:nvSpPr>
          <xdr:spPr>
            <a:xfrm>
              <a:off x="1888014" y="65519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8318FF-FEB7-4BBA-A30A-3BC8A53697F5}"/>
                </a:ext>
              </a:extLst>
            </xdr:cNvPr>
            <xdr:cNvSpPr txBox="1"/>
          </xdr:nvSpPr>
          <xdr:spPr>
            <a:xfrm>
              <a:off x="1888014" y="65519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6202015-FF99-4BD4-9590-D4E398AD3700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6202015-FF99-4BD4-9590-D4E398AD3700}"/>
                </a:ext>
              </a:extLst>
            </xdr:cNvPr>
            <xdr:cNvSpPr txBox="1"/>
          </xdr:nvSpPr>
          <xdr:spPr>
            <a:xfrm>
              <a:off x="2566194" y="67805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EC0290-0DD3-4C5B-9053-C25C23EECBB5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EC0290-0DD3-4C5B-9053-C25C23EECBB5}"/>
                </a:ext>
              </a:extLst>
            </xdr:cNvPr>
            <xdr:cNvSpPr txBox="1"/>
          </xdr:nvSpPr>
          <xdr:spPr>
            <a:xfrm>
              <a:off x="3335814" y="67043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18DACC-F6BE-4BBB-85CF-3C927D65358A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18DACC-F6BE-4BBB-85CF-3C927D65358A}"/>
                </a:ext>
              </a:extLst>
            </xdr:cNvPr>
            <xdr:cNvSpPr txBox="1"/>
          </xdr:nvSpPr>
          <xdr:spPr>
            <a:xfrm>
              <a:off x="4158774" y="67043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𝑥_(𝑡+1)−𝑥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1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90208A7-0EF3-45EA-B5EB-6EDDE9F83004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90208A7-0EF3-45EA-B5EB-6EDDE9F83004}"/>
                </a:ext>
              </a:extLst>
            </xdr:cNvPr>
            <xdr:cNvSpPr txBox="1"/>
          </xdr:nvSpPr>
          <xdr:spPr>
            <a:xfrm>
              <a:off x="4966494" y="68567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̅)(𝑥〗_(𝑡+1)−𝑥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876300</xdr:colOff>
      <xdr:row>0</xdr:row>
      <xdr:rowOff>163830</xdr:rowOff>
    </xdr:from>
    <xdr:ext cx="218201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AA2B5B-8741-49F7-B455-EBC4D4EDC1D6}"/>
                </a:ext>
              </a:extLst>
            </xdr:cNvPr>
            <xdr:cNvSpPr txBox="1"/>
          </xdr:nvSpPr>
          <xdr:spPr>
            <a:xfrm>
              <a:off x="4892040" y="163830"/>
              <a:ext cx="2182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AA2B5B-8741-49F7-B455-EBC4D4EDC1D6}"/>
                </a:ext>
              </a:extLst>
            </xdr:cNvPr>
            <xdr:cNvSpPr txBox="1"/>
          </xdr:nvSpPr>
          <xdr:spPr>
            <a:xfrm>
              <a:off x="4892040" y="163830"/>
              <a:ext cx="21820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𝑐_1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53340</xdr:colOff>
      <xdr:row>1</xdr:row>
      <xdr:rowOff>72390</xdr:rowOff>
    </xdr:from>
    <xdr:ext cx="31861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CF41A5F-89B1-4691-B748-C8F62B50144F}"/>
                </a:ext>
              </a:extLst>
            </xdr:cNvPr>
            <xdr:cNvSpPr txBox="1"/>
          </xdr:nvSpPr>
          <xdr:spPr>
            <a:xfrm>
              <a:off x="6377940" y="689610"/>
              <a:ext cx="31861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CF41A5F-89B1-4691-B748-C8F62B50144F}"/>
                </a:ext>
              </a:extLst>
            </xdr:cNvPr>
            <xdr:cNvSpPr txBox="1"/>
          </xdr:nvSpPr>
          <xdr:spPr>
            <a:xfrm>
              <a:off x="6377940" y="689610"/>
              <a:ext cx="31861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 ̅=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17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08AC996-76A8-4A4A-885E-8C356DCE6629}"/>
                </a:ext>
              </a:extLst>
            </xdr:cNvPr>
            <xdr:cNvSpPr txBox="1"/>
          </xdr:nvSpPr>
          <xdr:spPr>
            <a:xfrm>
              <a:off x="1133634" y="39851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08AC996-76A8-4A4A-885E-8C356DCE6629}"/>
                </a:ext>
              </a:extLst>
            </xdr:cNvPr>
            <xdr:cNvSpPr txBox="1"/>
          </xdr:nvSpPr>
          <xdr:spPr>
            <a:xfrm>
              <a:off x="1133634" y="39851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257334</xdr:colOff>
      <xdr:row>17</xdr:row>
      <xdr:rowOff>45593</xdr:rowOff>
    </xdr:from>
    <xdr:ext cx="36728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6D37E09-41C5-400B-A1A7-60717EC846FA}"/>
                </a:ext>
              </a:extLst>
            </xdr:cNvPr>
            <xdr:cNvSpPr txBox="1"/>
          </xdr:nvSpPr>
          <xdr:spPr>
            <a:xfrm>
              <a:off x="1895634" y="398513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6D37E09-41C5-400B-A1A7-60717EC846FA}"/>
                </a:ext>
              </a:extLst>
            </xdr:cNvPr>
            <xdr:cNvSpPr txBox="1"/>
          </xdr:nvSpPr>
          <xdr:spPr>
            <a:xfrm>
              <a:off x="1895634" y="3985133"/>
              <a:ext cx="36728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𝑥_(𝑡+2)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17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577F701-4373-4B8D-8C93-62FF8281002C}"/>
                </a:ext>
              </a:extLst>
            </xdr:cNvPr>
            <xdr:cNvSpPr txBox="1"/>
          </xdr:nvSpPr>
          <xdr:spPr>
            <a:xfrm>
              <a:off x="2566194" y="400037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577F701-4373-4B8D-8C93-62FF8281002C}"/>
                </a:ext>
              </a:extLst>
            </xdr:cNvPr>
            <xdr:cNvSpPr txBox="1"/>
          </xdr:nvSpPr>
          <xdr:spPr>
            <a:xfrm>
              <a:off x="2566194" y="400037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17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EC5FCF2-C5A2-45C1-825A-3999C04BCA47}"/>
                </a:ext>
              </a:extLst>
            </xdr:cNvPr>
            <xdr:cNvSpPr txBox="1"/>
          </xdr:nvSpPr>
          <xdr:spPr>
            <a:xfrm>
              <a:off x="3335814" y="399275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EC5FCF2-C5A2-45C1-825A-3999C04BCA47}"/>
                </a:ext>
              </a:extLst>
            </xdr:cNvPr>
            <xdr:cNvSpPr txBox="1"/>
          </xdr:nvSpPr>
          <xdr:spPr>
            <a:xfrm>
              <a:off x="3335814" y="399275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17</xdr:row>
      <xdr:rowOff>53213</xdr:rowOff>
    </xdr:from>
    <xdr:ext cx="68217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D855186-A30A-46C0-815A-7A6799A1B09A}"/>
                </a:ext>
              </a:extLst>
            </xdr:cNvPr>
            <xdr:cNvSpPr txBox="1"/>
          </xdr:nvSpPr>
          <xdr:spPr>
            <a:xfrm>
              <a:off x="4158774" y="399275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D855186-A30A-46C0-815A-7A6799A1B09A}"/>
                </a:ext>
              </a:extLst>
            </xdr:cNvPr>
            <xdr:cNvSpPr txBox="1"/>
          </xdr:nvSpPr>
          <xdr:spPr>
            <a:xfrm>
              <a:off x="4158774" y="3992753"/>
              <a:ext cx="68217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𝑥_(𝑡+2)−𝑥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17</xdr:row>
      <xdr:rowOff>68453</xdr:rowOff>
    </xdr:from>
    <xdr:ext cx="131632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BE46F89-FBF1-45A7-9D53-593A8CA7BF1D}"/>
                </a:ext>
              </a:extLst>
            </xdr:cNvPr>
            <xdr:cNvSpPr txBox="1"/>
          </xdr:nvSpPr>
          <xdr:spPr>
            <a:xfrm>
              <a:off x="4966494" y="400799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BE46F89-FBF1-45A7-9D53-593A8CA7BF1D}"/>
                </a:ext>
              </a:extLst>
            </xdr:cNvPr>
            <xdr:cNvSpPr txBox="1"/>
          </xdr:nvSpPr>
          <xdr:spPr>
            <a:xfrm>
              <a:off x="4966494" y="4007993"/>
              <a:ext cx="1316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̅)(𝑥〗_(𝑡+2)−𝑥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318294</xdr:colOff>
      <xdr:row>31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0186EC-CB98-4EEC-BB2B-AE92DF488567}"/>
                </a:ext>
              </a:extLst>
            </xdr:cNvPr>
            <xdr:cNvSpPr txBox="1"/>
          </xdr:nvSpPr>
          <xdr:spPr>
            <a:xfrm>
              <a:off x="1133634" y="688835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0186EC-CB98-4EEC-BB2B-AE92DF488567}"/>
                </a:ext>
              </a:extLst>
            </xdr:cNvPr>
            <xdr:cNvSpPr txBox="1"/>
          </xdr:nvSpPr>
          <xdr:spPr>
            <a:xfrm>
              <a:off x="1133634" y="688835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264954</xdr:colOff>
      <xdr:row>31</xdr:row>
      <xdr:rowOff>45593</xdr:rowOff>
    </xdr:from>
    <xdr:ext cx="37459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21AEBFA-5EB2-407E-B20E-ECD4F468087F}"/>
                </a:ext>
              </a:extLst>
            </xdr:cNvPr>
            <xdr:cNvSpPr txBox="1"/>
          </xdr:nvSpPr>
          <xdr:spPr>
            <a:xfrm>
              <a:off x="1903254" y="6888353"/>
              <a:ext cx="37459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21AEBFA-5EB2-407E-B20E-ECD4F468087F}"/>
                </a:ext>
              </a:extLst>
            </xdr:cNvPr>
            <xdr:cNvSpPr txBox="1"/>
          </xdr:nvSpPr>
          <xdr:spPr>
            <a:xfrm>
              <a:off x="1903254" y="6888353"/>
              <a:ext cx="37459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𝑥_(𝑡+𝑘)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31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C37C58E-584C-44CA-94B4-8D1F12AEADCC}"/>
                </a:ext>
              </a:extLst>
            </xdr:cNvPr>
            <xdr:cNvSpPr txBox="1"/>
          </xdr:nvSpPr>
          <xdr:spPr>
            <a:xfrm>
              <a:off x="2566194" y="690359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C37C58E-584C-44CA-94B4-8D1F12AEADCC}"/>
                </a:ext>
              </a:extLst>
            </xdr:cNvPr>
            <xdr:cNvSpPr txBox="1"/>
          </xdr:nvSpPr>
          <xdr:spPr>
            <a:xfrm>
              <a:off x="2566194" y="690359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31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95F2ED0-A229-4631-A57C-F6A4229AF076}"/>
                </a:ext>
              </a:extLst>
            </xdr:cNvPr>
            <xdr:cNvSpPr txBox="1"/>
          </xdr:nvSpPr>
          <xdr:spPr>
            <a:xfrm>
              <a:off x="3335814" y="689597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95F2ED0-A229-4631-A57C-F6A4229AF076}"/>
                </a:ext>
              </a:extLst>
            </xdr:cNvPr>
            <xdr:cNvSpPr txBox="1"/>
          </xdr:nvSpPr>
          <xdr:spPr>
            <a:xfrm>
              <a:off x="3335814" y="689597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31</xdr:row>
      <xdr:rowOff>53213</xdr:rowOff>
    </xdr:from>
    <xdr:ext cx="68948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CC8FBD2-DACC-450F-BD2B-1B9A20D3631D}"/>
                </a:ext>
              </a:extLst>
            </xdr:cNvPr>
            <xdr:cNvSpPr txBox="1"/>
          </xdr:nvSpPr>
          <xdr:spPr>
            <a:xfrm>
              <a:off x="4158774" y="6895973"/>
              <a:ext cx="68948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CC8FBD2-DACC-450F-BD2B-1B9A20D3631D}"/>
                </a:ext>
              </a:extLst>
            </xdr:cNvPr>
            <xdr:cNvSpPr txBox="1"/>
          </xdr:nvSpPr>
          <xdr:spPr>
            <a:xfrm>
              <a:off x="4158774" y="6895973"/>
              <a:ext cx="68948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𝑥_(𝑡+𝑘)−𝑥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31</xdr:row>
      <xdr:rowOff>68453</xdr:rowOff>
    </xdr:from>
    <xdr:ext cx="132363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EAE85CB-7DC3-4B1E-BDA0-FD453A197342}"/>
                </a:ext>
              </a:extLst>
            </xdr:cNvPr>
            <xdr:cNvSpPr txBox="1"/>
          </xdr:nvSpPr>
          <xdr:spPr>
            <a:xfrm>
              <a:off x="4966494" y="6911213"/>
              <a:ext cx="132363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EAE85CB-7DC3-4B1E-BDA0-FD453A197342}"/>
                </a:ext>
              </a:extLst>
            </xdr:cNvPr>
            <xdr:cNvSpPr txBox="1"/>
          </xdr:nvSpPr>
          <xdr:spPr>
            <a:xfrm>
              <a:off x="4966494" y="6911213"/>
              <a:ext cx="132363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̅)(𝑥〗_(𝑡+𝑘)−𝑥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678180</xdr:colOff>
      <xdr:row>14</xdr:row>
      <xdr:rowOff>0</xdr:rowOff>
    </xdr:from>
    <xdr:ext cx="222946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6209681-09F1-4DC3-A173-5FF468FAC71B}"/>
                </a:ext>
              </a:extLst>
            </xdr:cNvPr>
            <xdr:cNvSpPr txBox="1"/>
          </xdr:nvSpPr>
          <xdr:spPr>
            <a:xfrm>
              <a:off x="3924300" y="3253740"/>
              <a:ext cx="22294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6209681-09F1-4DC3-A173-5FF468FAC71B}"/>
                </a:ext>
              </a:extLst>
            </xdr:cNvPr>
            <xdr:cNvSpPr txBox="1"/>
          </xdr:nvSpPr>
          <xdr:spPr>
            <a:xfrm>
              <a:off x="3924300" y="3253740"/>
              <a:ext cx="22294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𝑐_2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403860</xdr:colOff>
      <xdr:row>14</xdr:row>
      <xdr:rowOff>0</xdr:rowOff>
    </xdr:from>
    <xdr:ext cx="208583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6511357-EE74-419F-9242-82803FC78711}"/>
                </a:ext>
              </a:extLst>
            </xdr:cNvPr>
            <xdr:cNvSpPr txBox="1"/>
          </xdr:nvSpPr>
          <xdr:spPr>
            <a:xfrm>
              <a:off x="4419600" y="3253740"/>
              <a:ext cx="208583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6511357-EE74-419F-9242-82803FC78711}"/>
                </a:ext>
              </a:extLst>
            </xdr:cNvPr>
            <xdr:cNvSpPr txBox="1"/>
          </xdr:nvSpPr>
          <xdr:spPr>
            <a:xfrm>
              <a:off x="4419600" y="3253740"/>
              <a:ext cx="208583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𝑟_2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114300</xdr:colOff>
      <xdr:row>31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E6034379-19C2-420C-8E71-2367344572AE}"/>
                </a:ext>
              </a:extLst>
            </xdr:cNvPr>
            <xdr:cNvSpPr txBox="1"/>
          </xdr:nvSpPr>
          <xdr:spPr>
            <a:xfrm>
              <a:off x="6438900" y="690372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E6034379-19C2-420C-8E71-2367344572AE}"/>
                </a:ext>
              </a:extLst>
            </xdr:cNvPr>
            <xdr:cNvSpPr txBox="1"/>
          </xdr:nvSpPr>
          <xdr:spPr>
            <a:xfrm>
              <a:off x="6438900" y="690372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𝑐_3=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31</xdr:row>
      <xdr:rowOff>339090</xdr:rowOff>
    </xdr:from>
    <xdr:ext cx="31418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DE0C173-0C1F-458C-A919-A85119E2199C}"/>
                </a:ext>
              </a:extLst>
            </xdr:cNvPr>
            <xdr:cNvSpPr txBox="1"/>
          </xdr:nvSpPr>
          <xdr:spPr>
            <a:xfrm>
              <a:off x="6339840" y="718185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DE0C173-0C1F-458C-A919-A85119E2199C}"/>
                </a:ext>
              </a:extLst>
            </xdr:cNvPr>
            <xdr:cNvSpPr txBox="1"/>
          </xdr:nvSpPr>
          <xdr:spPr>
            <a:xfrm>
              <a:off x="6339840" y="718185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𝑟_3=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1</xdr:col>
      <xdr:colOff>318294</xdr:colOff>
      <xdr:row>47</xdr:row>
      <xdr:rowOff>45593</xdr:rowOff>
    </xdr:from>
    <xdr:ext cx="196079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BE86F29-AD87-49DA-A124-1D6366552987}"/>
                </a:ext>
              </a:extLst>
            </xdr:cNvPr>
            <xdr:cNvSpPr txBox="1"/>
          </xdr:nvSpPr>
          <xdr:spPr>
            <a:xfrm>
              <a:off x="1133634" y="1018019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BE86F29-AD87-49DA-A124-1D6366552987}"/>
                </a:ext>
              </a:extLst>
            </xdr:cNvPr>
            <xdr:cNvSpPr txBox="1"/>
          </xdr:nvSpPr>
          <xdr:spPr>
            <a:xfrm>
              <a:off x="1133634" y="1018019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264954</xdr:colOff>
      <xdr:row>47</xdr:row>
      <xdr:rowOff>45593</xdr:rowOff>
    </xdr:from>
    <xdr:ext cx="374590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B7BA658-4CA1-44C6-B0BA-953D0E0F3A2A}"/>
                </a:ext>
              </a:extLst>
            </xdr:cNvPr>
            <xdr:cNvSpPr txBox="1"/>
          </xdr:nvSpPr>
          <xdr:spPr>
            <a:xfrm>
              <a:off x="1903254" y="10180193"/>
              <a:ext cx="37459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B7BA658-4CA1-44C6-B0BA-953D0E0F3A2A}"/>
                </a:ext>
              </a:extLst>
            </xdr:cNvPr>
            <xdr:cNvSpPr txBox="1"/>
          </xdr:nvSpPr>
          <xdr:spPr>
            <a:xfrm>
              <a:off x="1903254" y="10180193"/>
              <a:ext cx="374590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𝑥_(𝑡+𝑘)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89694</xdr:colOff>
      <xdr:row>47</xdr:row>
      <xdr:rowOff>60833</xdr:rowOff>
    </xdr:from>
    <xdr:ext cx="510973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DA085ED-0613-4A02-A369-F3E33DA022DF}"/>
                </a:ext>
              </a:extLst>
            </xdr:cNvPr>
            <xdr:cNvSpPr txBox="1"/>
          </xdr:nvSpPr>
          <xdr:spPr>
            <a:xfrm>
              <a:off x="2566194" y="1019543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DA085ED-0613-4A02-A369-F3E33DA022DF}"/>
                </a:ext>
              </a:extLst>
            </xdr:cNvPr>
            <xdr:cNvSpPr txBox="1"/>
          </xdr:nvSpPr>
          <xdr:spPr>
            <a:xfrm>
              <a:off x="2566194" y="10195433"/>
              <a:ext cx="51097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89694</xdr:colOff>
      <xdr:row>47</xdr:row>
      <xdr:rowOff>53213</xdr:rowOff>
    </xdr:from>
    <xdr:ext cx="663515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F5EA05B-2E64-4EB2-8788-4ADB8C6F6D72}"/>
                </a:ext>
              </a:extLst>
            </xdr:cNvPr>
            <xdr:cNvSpPr txBox="1"/>
          </xdr:nvSpPr>
          <xdr:spPr>
            <a:xfrm>
              <a:off x="3335814" y="1018781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F5EA05B-2E64-4EB2-8788-4ADB8C6F6D72}"/>
                </a:ext>
              </a:extLst>
            </xdr:cNvPr>
            <xdr:cNvSpPr txBox="1"/>
          </xdr:nvSpPr>
          <xdr:spPr>
            <a:xfrm>
              <a:off x="3335814" y="10187813"/>
              <a:ext cx="663515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〖(𝑥〗_𝑡−𝑥 ̅)^2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143034</xdr:colOff>
      <xdr:row>47</xdr:row>
      <xdr:rowOff>53213</xdr:rowOff>
    </xdr:from>
    <xdr:ext cx="68948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55D3B45-0B77-41F3-9CDB-1556F2230670}"/>
                </a:ext>
              </a:extLst>
            </xdr:cNvPr>
            <xdr:cNvSpPr txBox="1"/>
          </xdr:nvSpPr>
          <xdr:spPr>
            <a:xfrm>
              <a:off x="4158774" y="10187813"/>
              <a:ext cx="68948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55D3B45-0B77-41F3-9CDB-1556F2230670}"/>
                </a:ext>
              </a:extLst>
            </xdr:cNvPr>
            <xdr:cNvSpPr txBox="1"/>
          </xdr:nvSpPr>
          <xdr:spPr>
            <a:xfrm>
              <a:off x="4158774" y="10187813"/>
              <a:ext cx="68948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𝑥_(𝑡+𝑘)−𝑥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59214</xdr:colOff>
      <xdr:row>47</xdr:row>
      <xdr:rowOff>68453</xdr:rowOff>
    </xdr:from>
    <xdr:ext cx="1323632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46ED9E1-7C18-4580-B94C-D0D4836A445A}"/>
                </a:ext>
              </a:extLst>
            </xdr:cNvPr>
            <xdr:cNvSpPr txBox="1"/>
          </xdr:nvSpPr>
          <xdr:spPr>
            <a:xfrm>
              <a:off x="4966494" y="10203053"/>
              <a:ext cx="132363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46ED9E1-7C18-4580-B94C-D0D4836A445A}"/>
                </a:ext>
              </a:extLst>
            </xdr:cNvPr>
            <xdr:cNvSpPr txBox="1"/>
          </xdr:nvSpPr>
          <xdr:spPr>
            <a:xfrm>
              <a:off x="4966494" y="10203053"/>
              <a:ext cx="132363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〖(𝑥−𝑥 ̅)(𝑥〗_(𝑡+𝑘)−𝑥 ̅)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213360</xdr:colOff>
      <xdr:row>43</xdr:row>
      <xdr:rowOff>167640</xdr:rowOff>
    </xdr:from>
    <xdr:ext cx="16722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F80F930-2913-49B4-B696-EA5AD2C9143B}"/>
                </a:ext>
              </a:extLst>
            </xdr:cNvPr>
            <xdr:cNvSpPr txBox="1"/>
          </xdr:nvSpPr>
          <xdr:spPr>
            <a:xfrm>
              <a:off x="1028700" y="9471660"/>
              <a:ext cx="16722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F80F930-2913-49B4-B696-EA5AD2C9143B}"/>
                </a:ext>
              </a:extLst>
            </xdr:cNvPr>
            <xdr:cNvSpPr txBox="1"/>
          </xdr:nvSpPr>
          <xdr:spPr>
            <a:xfrm>
              <a:off x="1028700" y="9471660"/>
              <a:ext cx="16722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685800</xdr:colOff>
      <xdr:row>43</xdr:row>
      <xdr:rowOff>175260</xdr:rowOff>
    </xdr:from>
    <xdr:ext cx="14984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BD8A04A-5638-4AC9-8CF8-B7029A6726AE}"/>
                </a:ext>
              </a:extLst>
            </xdr:cNvPr>
            <xdr:cNvSpPr txBox="1"/>
          </xdr:nvSpPr>
          <xdr:spPr>
            <a:xfrm>
              <a:off x="1501140" y="9479280"/>
              <a:ext cx="14984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BD8A04A-5638-4AC9-8CF8-B7029A6726AE}"/>
                </a:ext>
              </a:extLst>
            </xdr:cNvPr>
            <xdr:cNvSpPr txBox="1"/>
          </xdr:nvSpPr>
          <xdr:spPr>
            <a:xfrm>
              <a:off x="1501140" y="9479280"/>
              <a:ext cx="14984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114300</xdr:colOff>
      <xdr:row>17</xdr:row>
      <xdr:rowOff>60960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12972BC7-42B0-40F5-8A64-7C711D7FAB8B}"/>
                </a:ext>
              </a:extLst>
            </xdr:cNvPr>
            <xdr:cNvSpPr txBox="1"/>
          </xdr:nvSpPr>
          <xdr:spPr>
            <a:xfrm>
              <a:off x="6438900" y="40005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12972BC7-42B0-40F5-8A64-7C711D7FAB8B}"/>
                </a:ext>
              </a:extLst>
            </xdr:cNvPr>
            <xdr:cNvSpPr txBox="1"/>
          </xdr:nvSpPr>
          <xdr:spPr>
            <a:xfrm>
              <a:off x="6438900" y="40005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𝑐_2=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17</xdr:row>
      <xdr:rowOff>339090</xdr:rowOff>
    </xdr:from>
    <xdr:ext cx="314189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88170E8-A639-40D0-84A9-E82B561FB8FF}"/>
                </a:ext>
              </a:extLst>
            </xdr:cNvPr>
            <xdr:cNvSpPr txBox="1"/>
          </xdr:nvSpPr>
          <xdr:spPr>
            <a:xfrm>
              <a:off x="6339840" y="427863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88170E8-A639-40D0-84A9-E82B561FB8FF}"/>
                </a:ext>
              </a:extLst>
            </xdr:cNvPr>
            <xdr:cNvSpPr txBox="1"/>
          </xdr:nvSpPr>
          <xdr:spPr>
            <a:xfrm>
              <a:off x="6339840" y="4278630"/>
              <a:ext cx="314189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𝑟_2=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7</xdr:col>
      <xdr:colOff>45720</xdr:colOff>
      <xdr:row>47</xdr:row>
      <xdr:rowOff>99060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6F1ED00-44CA-43B0-8F6D-4D11F3420048}"/>
                </a:ext>
              </a:extLst>
            </xdr:cNvPr>
            <xdr:cNvSpPr txBox="1"/>
          </xdr:nvSpPr>
          <xdr:spPr>
            <a:xfrm>
              <a:off x="6370320" y="1023366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6F1ED00-44CA-43B0-8F6D-4D11F3420048}"/>
                </a:ext>
              </a:extLst>
            </xdr:cNvPr>
            <xdr:cNvSpPr txBox="1"/>
          </xdr:nvSpPr>
          <xdr:spPr>
            <a:xfrm>
              <a:off x="6370320" y="1023366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𝑐_4=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15240</xdr:colOff>
      <xdr:row>47</xdr:row>
      <xdr:rowOff>339090</xdr:rowOff>
    </xdr:from>
    <xdr:ext cx="30758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D464EE9-87CA-4327-870E-099CE6816A15}"/>
                </a:ext>
              </a:extLst>
            </xdr:cNvPr>
            <xdr:cNvSpPr txBox="1"/>
          </xdr:nvSpPr>
          <xdr:spPr>
            <a:xfrm>
              <a:off x="6339840" y="10473690"/>
              <a:ext cx="30758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 b="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D464EE9-87CA-4327-870E-099CE6816A15}"/>
                </a:ext>
              </a:extLst>
            </xdr:cNvPr>
            <xdr:cNvSpPr txBox="1"/>
          </xdr:nvSpPr>
          <xdr:spPr>
            <a:xfrm>
              <a:off x="6339840" y="10473690"/>
              <a:ext cx="30758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𝑟_4=</a:t>
              </a:r>
              <a:endParaRPr lang="en-US" sz="1200" b="0"/>
            </a:p>
          </xdr:txBody>
        </xdr:sp>
      </mc:Fallback>
    </mc:AlternateContent>
    <xdr:clientData/>
  </xdr:oneCellAnchor>
  <xdr:oneCellAnchor>
    <xdr:from>
      <xdr:col>7</xdr:col>
      <xdr:colOff>53340</xdr:colOff>
      <xdr:row>0</xdr:row>
      <xdr:rowOff>228600</xdr:rowOff>
    </xdr:from>
    <xdr:ext cx="324961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7E08970-6569-4341-A42A-756579FBEF25}"/>
                </a:ext>
              </a:extLst>
            </xdr:cNvPr>
            <xdr:cNvSpPr txBox="1"/>
          </xdr:nvSpPr>
          <xdr:spPr>
            <a:xfrm>
              <a:off x="6377940" y="2286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7E08970-6569-4341-A42A-756579FBEF25}"/>
                </a:ext>
              </a:extLst>
            </xdr:cNvPr>
            <xdr:cNvSpPr txBox="1"/>
          </xdr:nvSpPr>
          <xdr:spPr>
            <a:xfrm>
              <a:off x="6377940" y="228600"/>
              <a:ext cx="324961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𝑐_0=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H59"/>
  <sheetViews>
    <sheetView topLeftCell="A32" workbookViewId="0">
      <selection activeCell="H52" sqref="H52"/>
    </sheetView>
  </sheetViews>
  <sheetFormatPr defaultRowHeight="14.4" x14ac:dyDescent="0.3"/>
  <cols>
    <col min="1" max="1" width="11.88671875" customWidth="1"/>
    <col min="2" max="2" width="12" customWidth="1"/>
    <col min="3" max="3" width="12.21875" bestFit="1" customWidth="1"/>
    <col min="4" max="5" width="11.21875" bestFit="1" customWidth="1"/>
    <col min="6" max="6" width="13" customWidth="1"/>
    <col min="7" max="7" width="20.6640625" customWidth="1"/>
    <col min="8" max="8" width="11.88671875" customWidth="1"/>
    <col min="13" max="13" width="9.6640625" customWidth="1"/>
  </cols>
  <sheetData>
    <row r="1" spans="1:8" ht="48.6" customHeight="1" x14ac:dyDescent="0.3">
      <c r="A1" s="18" t="s">
        <v>4</v>
      </c>
      <c r="B1" s="19"/>
      <c r="C1" s="19"/>
      <c r="D1" s="19"/>
      <c r="E1" s="19"/>
      <c r="F1" s="19"/>
      <c r="G1" s="20"/>
    </row>
    <row r="2" spans="1:8" ht="28.8" x14ac:dyDescent="0.3">
      <c r="A2" s="2" t="s">
        <v>1</v>
      </c>
      <c r="B2" s="1" t="s">
        <v>2</v>
      </c>
      <c r="C2" s="2"/>
      <c r="D2" s="2"/>
      <c r="E2" s="3"/>
      <c r="F2" s="3"/>
      <c r="G2" s="3"/>
      <c r="H2" s="26">
        <f>AVERAGE(B3:B12)</f>
        <v>4.7</v>
      </c>
    </row>
    <row r="3" spans="1:8" ht="15" thickBot="1" x14ac:dyDescent="0.35">
      <c r="A3" s="21">
        <v>1</v>
      </c>
      <c r="B3" s="8">
        <v>4.4000000000000004</v>
      </c>
      <c r="C3" s="9">
        <v>4.2</v>
      </c>
      <c r="D3" s="7">
        <v>-0.3</v>
      </c>
      <c r="E3" s="7">
        <v>0.09</v>
      </c>
      <c r="F3" s="7">
        <v>-0.5</v>
      </c>
      <c r="G3" s="22">
        <v>0.15</v>
      </c>
    </row>
    <row r="4" spans="1:8" ht="15" thickBot="1" x14ac:dyDescent="0.35">
      <c r="A4" s="21">
        <v>2</v>
      </c>
      <c r="B4" s="9">
        <v>4.2</v>
      </c>
      <c r="C4" s="10">
        <v>4.2</v>
      </c>
      <c r="D4" s="7">
        <v>-0.5</v>
      </c>
      <c r="E4" s="7">
        <v>0.25</v>
      </c>
      <c r="F4" s="7">
        <v>-0.5</v>
      </c>
      <c r="G4" s="22">
        <v>0.25</v>
      </c>
    </row>
    <row r="5" spans="1:8" ht="15" thickBot="1" x14ac:dyDescent="0.35">
      <c r="A5" s="21">
        <v>3</v>
      </c>
      <c r="B5" s="10">
        <v>4.2</v>
      </c>
      <c r="C5" s="11">
        <v>4</v>
      </c>
      <c r="D5" s="7">
        <v>-0.5</v>
      </c>
      <c r="E5" s="7">
        <v>0.25</v>
      </c>
      <c r="F5" s="7">
        <v>-0.7</v>
      </c>
      <c r="G5" s="22">
        <v>0.35</v>
      </c>
    </row>
    <row r="6" spans="1:8" ht="15" thickBot="1" x14ac:dyDescent="0.35">
      <c r="A6" s="21">
        <v>4</v>
      </c>
      <c r="B6" s="11">
        <v>4</v>
      </c>
      <c r="C6" s="12">
        <v>4.4000000000000004</v>
      </c>
      <c r="D6" s="7">
        <v>-0.7</v>
      </c>
      <c r="E6" s="7">
        <v>0.49</v>
      </c>
      <c r="F6" s="7">
        <v>-0.3</v>
      </c>
      <c r="G6" s="22">
        <v>0.21</v>
      </c>
    </row>
    <row r="7" spans="1:8" ht="15" thickBot="1" x14ac:dyDescent="0.35">
      <c r="A7" s="21">
        <v>5</v>
      </c>
      <c r="B7" s="12">
        <v>4.4000000000000004</v>
      </c>
      <c r="C7" s="13">
        <v>4.7</v>
      </c>
      <c r="D7" s="7">
        <v>-0.3</v>
      </c>
      <c r="E7" s="7">
        <v>0.09</v>
      </c>
      <c r="F7" s="7">
        <v>0</v>
      </c>
      <c r="G7" s="22">
        <v>0</v>
      </c>
    </row>
    <row r="8" spans="1:8" ht="15" thickBot="1" x14ac:dyDescent="0.35">
      <c r="A8" s="21">
        <v>6</v>
      </c>
      <c r="B8" s="13">
        <v>4.7</v>
      </c>
      <c r="C8" s="14">
        <v>4.9000000000000004</v>
      </c>
      <c r="D8" s="7">
        <v>0</v>
      </c>
      <c r="E8" s="7">
        <v>0</v>
      </c>
      <c r="F8" s="7">
        <v>0.2</v>
      </c>
      <c r="G8" s="22">
        <v>0</v>
      </c>
    </row>
    <row r="9" spans="1:8" ht="15" thickBot="1" x14ac:dyDescent="0.35">
      <c r="A9" s="21">
        <v>7</v>
      </c>
      <c r="B9" s="14">
        <v>4.9000000000000004</v>
      </c>
      <c r="C9" s="15">
        <v>5.3</v>
      </c>
      <c r="D9" s="7">
        <v>0.2</v>
      </c>
      <c r="E9" s="7">
        <v>0.04</v>
      </c>
      <c r="F9" s="7">
        <v>0.6</v>
      </c>
      <c r="G9" s="22">
        <v>0.12</v>
      </c>
    </row>
    <row r="10" spans="1:8" ht="15" thickBot="1" x14ac:dyDescent="0.35">
      <c r="A10" s="21">
        <v>8</v>
      </c>
      <c r="B10" s="15">
        <v>5.3</v>
      </c>
      <c r="C10" s="16">
        <v>5.4</v>
      </c>
      <c r="D10" s="7">
        <v>0.6</v>
      </c>
      <c r="E10" s="7">
        <v>0.36</v>
      </c>
      <c r="F10" s="7">
        <v>0.7</v>
      </c>
      <c r="G10" s="22">
        <v>0.42</v>
      </c>
    </row>
    <row r="11" spans="1:8" ht="15" thickBot="1" x14ac:dyDescent="0.35">
      <c r="A11" s="21">
        <v>9</v>
      </c>
      <c r="B11" s="16">
        <v>5.4</v>
      </c>
      <c r="C11" s="8">
        <v>5.5</v>
      </c>
      <c r="D11" s="7">
        <v>0.7</v>
      </c>
      <c r="E11" s="7">
        <v>0.49</v>
      </c>
      <c r="F11" s="7">
        <v>0.8</v>
      </c>
      <c r="G11" s="22">
        <v>0.56000000000000005</v>
      </c>
    </row>
    <row r="12" spans="1:8" ht="15" thickBot="1" x14ac:dyDescent="0.35">
      <c r="A12" s="21">
        <v>10</v>
      </c>
      <c r="B12" s="8">
        <v>5.5</v>
      </c>
      <c r="C12" s="7" t="s">
        <v>5</v>
      </c>
      <c r="D12" s="7">
        <v>0.8</v>
      </c>
      <c r="E12" s="7">
        <v>0.64</v>
      </c>
      <c r="F12" s="7" t="s">
        <v>5</v>
      </c>
      <c r="G12" s="22" t="s">
        <v>5</v>
      </c>
    </row>
    <row r="13" spans="1:8" x14ac:dyDescent="0.3">
      <c r="A13" s="23" t="s">
        <v>0</v>
      </c>
      <c r="B13" s="24">
        <v>47</v>
      </c>
      <c r="C13" s="24">
        <v>42.6</v>
      </c>
      <c r="D13" s="24">
        <v>0</v>
      </c>
      <c r="E13" s="24">
        <v>2.7</v>
      </c>
      <c r="F13" s="24">
        <v>0.3</v>
      </c>
      <c r="G13" s="25">
        <v>2.06</v>
      </c>
    </row>
    <row r="15" spans="1:8" ht="18.600000000000001" customHeight="1" x14ac:dyDescent="0.3">
      <c r="A15" s="33" t="s">
        <v>10</v>
      </c>
      <c r="B15" s="33"/>
      <c r="C15" s="33"/>
      <c r="D15" s="33"/>
      <c r="E15" s="33"/>
      <c r="F15" s="33"/>
      <c r="G15" s="33"/>
    </row>
    <row r="17" spans="1:8" ht="21" x14ac:dyDescent="0.3">
      <c r="A17" s="18" t="s">
        <v>6</v>
      </c>
      <c r="B17" s="19"/>
      <c r="C17" s="19"/>
      <c r="D17" s="19"/>
      <c r="E17" s="19"/>
      <c r="F17" s="19"/>
      <c r="G17" s="20"/>
    </row>
    <row r="18" spans="1:8" ht="28.8" x14ac:dyDescent="0.3">
      <c r="A18" s="27" t="s">
        <v>1</v>
      </c>
      <c r="B18" s="28" t="s">
        <v>2</v>
      </c>
      <c r="C18" s="27"/>
      <c r="D18" s="27"/>
      <c r="E18" s="29"/>
      <c r="F18" s="29"/>
      <c r="G18" s="29"/>
    </row>
    <row r="19" spans="1:8" ht="15" thickBot="1" x14ac:dyDescent="0.35">
      <c r="A19" s="30">
        <v>1</v>
      </c>
      <c r="B19" s="31">
        <v>4.4000000000000004</v>
      </c>
      <c r="C19" s="31">
        <v>4.2</v>
      </c>
      <c r="D19" s="31">
        <v>-0.3</v>
      </c>
      <c r="E19" s="31">
        <v>0.09</v>
      </c>
      <c r="F19" s="31">
        <v>-0.5</v>
      </c>
      <c r="G19" s="32">
        <v>0.15</v>
      </c>
    </row>
    <row r="20" spans="1:8" ht="15" thickBot="1" x14ac:dyDescent="0.35">
      <c r="A20" s="21">
        <v>2</v>
      </c>
      <c r="B20" s="7">
        <v>4.2</v>
      </c>
      <c r="C20" s="7">
        <v>4</v>
      </c>
      <c r="D20" s="7">
        <v>-0.5</v>
      </c>
      <c r="E20" s="7">
        <v>0.25</v>
      </c>
      <c r="F20" s="7">
        <v>-0.7</v>
      </c>
      <c r="G20" s="22">
        <v>0.35</v>
      </c>
    </row>
    <row r="21" spans="1:8" ht="15" thickBot="1" x14ac:dyDescent="0.35">
      <c r="A21" s="21">
        <v>3</v>
      </c>
      <c r="B21" s="7">
        <v>4.2</v>
      </c>
      <c r="C21" s="7">
        <v>4.4000000000000004</v>
      </c>
      <c r="D21" s="7">
        <v>-0.5</v>
      </c>
      <c r="E21" s="7">
        <v>0.25</v>
      </c>
      <c r="F21" s="7">
        <v>-0.3</v>
      </c>
      <c r="G21" s="22">
        <v>0.15</v>
      </c>
    </row>
    <row r="22" spans="1:8" ht="15" thickBot="1" x14ac:dyDescent="0.35">
      <c r="A22" s="21">
        <v>4</v>
      </c>
      <c r="B22" s="7">
        <v>4</v>
      </c>
      <c r="C22" s="7" t="s">
        <v>7</v>
      </c>
      <c r="D22" s="7" t="s">
        <v>7</v>
      </c>
      <c r="E22" s="7" t="s">
        <v>7</v>
      </c>
      <c r="F22" s="7" t="s">
        <v>7</v>
      </c>
      <c r="G22" s="22" t="s">
        <v>7</v>
      </c>
    </row>
    <row r="23" spans="1:8" ht="15" thickBot="1" x14ac:dyDescent="0.35">
      <c r="A23" s="21">
        <v>5</v>
      </c>
      <c r="B23" s="7">
        <v>4.4000000000000004</v>
      </c>
      <c r="C23" s="7" t="s">
        <v>7</v>
      </c>
      <c r="D23" s="7" t="s">
        <v>7</v>
      </c>
      <c r="E23" s="7" t="s">
        <v>7</v>
      </c>
      <c r="F23" s="7" t="s">
        <v>7</v>
      </c>
      <c r="G23" s="22" t="s">
        <v>7</v>
      </c>
    </row>
    <row r="24" spans="1:8" ht="15" thickBot="1" x14ac:dyDescent="0.35">
      <c r="A24" s="21">
        <v>6</v>
      </c>
      <c r="B24" s="7">
        <v>4.7</v>
      </c>
      <c r="C24" s="7" t="s">
        <v>7</v>
      </c>
      <c r="D24" s="7" t="s">
        <v>7</v>
      </c>
      <c r="E24" s="7" t="s">
        <v>7</v>
      </c>
      <c r="F24" s="7" t="s">
        <v>7</v>
      </c>
      <c r="G24" s="22" t="s">
        <v>7</v>
      </c>
    </row>
    <row r="25" spans="1:8" ht="15" thickBot="1" x14ac:dyDescent="0.35">
      <c r="A25" s="21">
        <v>7</v>
      </c>
      <c r="B25" s="7">
        <v>4.9000000000000004</v>
      </c>
      <c r="C25" s="7">
        <v>5.4</v>
      </c>
      <c r="D25" s="7">
        <v>0.2</v>
      </c>
      <c r="E25" s="7">
        <v>0.04</v>
      </c>
      <c r="F25" s="7">
        <v>0.7</v>
      </c>
      <c r="G25" s="22">
        <v>0.14000000000000001</v>
      </c>
    </row>
    <row r="26" spans="1:8" ht="15" thickBot="1" x14ac:dyDescent="0.35">
      <c r="A26" s="21">
        <v>8</v>
      </c>
      <c r="B26" s="7">
        <v>5.3</v>
      </c>
      <c r="C26" s="7">
        <v>5.5</v>
      </c>
      <c r="D26" s="7">
        <v>0.6</v>
      </c>
      <c r="E26" s="7">
        <v>0.36</v>
      </c>
      <c r="F26" s="7">
        <v>0.8</v>
      </c>
      <c r="G26" s="22">
        <v>0.48</v>
      </c>
    </row>
    <row r="27" spans="1:8" ht="15" thickBot="1" x14ac:dyDescent="0.35">
      <c r="A27" s="21">
        <v>9</v>
      </c>
      <c r="B27" s="7">
        <v>5.4</v>
      </c>
      <c r="C27" s="7" t="s">
        <v>5</v>
      </c>
      <c r="D27" s="7">
        <v>0.7</v>
      </c>
      <c r="E27" s="7">
        <v>0.49</v>
      </c>
      <c r="F27" s="7" t="s">
        <v>5</v>
      </c>
      <c r="G27" s="22" t="s">
        <v>5</v>
      </c>
    </row>
    <row r="28" spans="1:8" ht="15" thickBot="1" x14ac:dyDescent="0.35">
      <c r="A28" s="21">
        <v>10</v>
      </c>
      <c r="B28" s="7">
        <v>5.5</v>
      </c>
      <c r="C28" s="7" t="s">
        <v>5</v>
      </c>
      <c r="D28" s="7">
        <v>0.8</v>
      </c>
      <c r="E28" s="7">
        <v>0.64</v>
      </c>
      <c r="F28" s="7" t="s">
        <v>5</v>
      </c>
      <c r="G28" s="22" t="s">
        <v>8</v>
      </c>
    </row>
    <row r="29" spans="1:8" x14ac:dyDescent="0.3">
      <c r="A29" s="23" t="s">
        <v>0</v>
      </c>
      <c r="B29" s="24">
        <v>47</v>
      </c>
      <c r="C29" s="24" t="s">
        <v>7</v>
      </c>
      <c r="D29" s="24" t="s">
        <v>7</v>
      </c>
      <c r="E29" s="24" t="s">
        <v>7</v>
      </c>
      <c r="F29" s="24" t="s">
        <v>7</v>
      </c>
      <c r="G29" s="25" t="s">
        <v>7</v>
      </c>
    </row>
    <row r="31" spans="1:8" ht="21" x14ac:dyDescent="0.3">
      <c r="A31" s="4" t="s">
        <v>9</v>
      </c>
      <c r="B31" s="5"/>
      <c r="C31" s="5"/>
      <c r="D31" s="5"/>
      <c r="E31" s="5"/>
      <c r="F31" s="5"/>
      <c r="G31" s="6"/>
    </row>
    <row r="32" spans="1:8" ht="28.8" x14ac:dyDescent="0.3">
      <c r="A32" s="34" t="s">
        <v>1</v>
      </c>
      <c r="B32" s="35" t="s">
        <v>2</v>
      </c>
      <c r="C32" s="34"/>
      <c r="D32" s="34"/>
      <c r="E32" s="36"/>
      <c r="F32" s="36"/>
      <c r="G32" s="36"/>
      <c r="H32">
        <v>0.02</v>
      </c>
    </row>
    <row r="33" spans="1:8" ht="15" thickBot="1" x14ac:dyDescent="0.35">
      <c r="A33" s="7">
        <v>1</v>
      </c>
      <c r="B33" s="8">
        <v>4.4000000000000004</v>
      </c>
      <c r="C33" s="11">
        <v>4</v>
      </c>
      <c r="D33" s="7">
        <v>-0.3</v>
      </c>
      <c r="E33" s="7">
        <v>0.09</v>
      </c>
      <c r="F33" s="7">
        <v>-0.7</v>
      </c>
      <c r="G33" s="22">
        <v>0.21</v>
      </c>
      <c r="H33">
        <v>7.4099999999999999E-2</v>
      </c>
    </row>
    <row r="34" spans="1:8" ht="15" thickBot="1" x14ac:dyDescent="0.35">
      <c r="A34" s="7">
        <v>2</v>
      </c>
      <c r="B34" s="9">
        <v>4.2</v>
      </c>
      <c r="C34" s="12">
        <v>4.4000000000000004</v>
      </c>
      <c r="D34" s="7">
        <v>-0.5</v>
      </c>
      <c r="E34" s="7">
        <v>0.25</v>
      </c>
      <c r="F34" s="7">
        <v>-0.3</v>
      </c>
      <c r="G34" s="22">
        <v>0.15</v>
      </c>
    </row>
    <row r="35" spans="1:8" ht="15" thickBot="1" x14ac:dyDescent="0.35">
      <c r="A35" s="7">
        <v>3</v>
      </c>
      <c r="B35" s="10">
        <v>4.2</v>
      </c>
      <c r="C35" s="13">
        <v>4.7</v>
      </c>
      <c r="D35" s="7">
        <v>-0.5</v>
      </c>
      <c r="E35" s="7">
        <v>0.25</v>
      </c>
      <c r="F35" s="7">
        <v>0</v>
      </c>
      <c r="G35" s="22">
        <v>0</v>
      </c>
    </row>
    <row r="36" spans="1:8" ht="15" thickBot="1" x14ac:dyDescent="0.35">
      <c r="A36" s="7">
        <v>4</v>
      </c>
      <c r="B36" s="11">
        <v>4</v>
      </c>
      <c r="C36" s="14">
        <v>4.9000000000000004</v>
      </c>
      <c r="D36" s="7">
        <v>-0.7</v>
      </c>
      <c r="E36" s="7">
        <v>0.49</v>
      </c>
      <c r="F36" s="7">
        <v>0.2</v>
      </c>
      <c r="G36" s="22">
        <v>-0.14000000000000001</v>
      </c>
    </row>
    <row r="37" spans="1:8" ht="15" thickBot="1" x14ac:dyDescent="0.35">
      <c r="A37" s="7">
        <v>5</v>
      </c>
      <c r="B37" s="12">
        <v>4.4000000000000004</v>
      </c>
      <c r="C37" s="15">
        <v>5.3</v>
      </c>
      <c r="D37" s="7">
        <v>-0.3</v>
      </c>
      <c r="E37" s="7">
        <v>0.09</v>
      </c>
      <c r="F37" s="7">
        <v>0.6</v>
      </c>
      <c r="G37" s="22">
        <v>-0.18</v>
      </c>
    </row>
    <row r="38" spans="1:8" ht="15" thickBot="1" x14ac:dyDescent="0.35">
      <c r="A38" s="7">
        <v>6</v>
      </c>
      <c r="B38" s="13">
        <v>4.7</v>
      </c>
      <c r="C38" s="16">
        <v>5.4</v>
      </c>
      <c r="D38" s="7">
        <v>0</v>
      </c>
      <c r="E38" s="7">
        <v>0</v>
      </c>
      <c r="F38" s="7">
        <v>0.7</v>
      </c>
      <c r="G38" s="22">
        <v>0</v>
      </c>
    </row>
    <row r="39" spans="1:8" ht="15" thickBot="1" x14ac:dyDescent="0.35">
      <c r="A39" s="7">
        <v>7</v>
      </c>
      <c r="B39" s="14">
        <v>4.9000000000000004</v>
      </c>
      <c r="C39" s="8">
        <v>5.5</v>
      </c>
      <c r="D39" s="7">
        <v>0.2</v>
      </c>
      <c r="E39" s="7">
        <v>0.04</v>
      </c>
      <c r="F39" s="7">
        <v>0.8</v>
      </c>
      <c r="G39" s="22">
        <v>0.16</v>
      </c>
    </row>
    <row r="40" spans="1:8" ht="15" thickBot="1" x14ac:dyDescent="0.35">
      <c r="A40" s="7">
        <v>8</v>
      </c>
      <c r="B40" s="15">
        <v>5.3</v>
      </c>
      <c r="C40" s="7" t="s">
        <v>3</v>
      </c>
      <c r="D40" s="7">
        <v>0.6</v>
      </c>
      <c r="E40" s="7">
        <v>0.36</v>
      </c>
      <c r="F40" s="7" t="s">
        <v>3</v>
      </c>
      <c r="G40" s="22" t="s">
        <v>3</v>
      </c>
    </row>
    <row r="41" spans="1:8" ht="15" thickBot="1" x14ac:dyDescent="0.35">
      <c r="A41" s="7">
        <v>9</v>
      </c>
      <c r="B41" s="16">
        <v>5.4</v>
      </c>
      <c r="C41" s="7" t="s">
        <v>3</v>
      </c>
      <c r="D41" s="7">
        <v>0.7</v>
      </c>
      <c r="E41" s="7">
        <v>0.49</v>
      </c>
      <c r="F41" s="7" t="s">
        <v>3</v>
      </c>
      <c r="G41" s="22" t="s">
        <v>3</v>
      </c>
    </row>
    <row r="42" spans="1:8" ht="15" thickBot="1" x14ac:dyDescent="0.35">
      <c r="A42" s="7">
        <v>10</v>
      </c>
      <c r="B42" s="8">
        <v>5.5</v>
      </c>
      <c r="C42" s="7" t="s">
        <v>3</v>
      </c>
      <c r="D42" s="7">
        <v>0.8</v>
      </c>
      <c r="E42" s="7">
        <v>0.64</v>
      </c>
      <c r="F42" s="7" t="s">
        <v>3</v>
      </c>
      <c r="G42" s="22" t="s">
        <v>3</v>
      </c>
    </row>
    <row r="43" spans="1:8" ht="15" thickBot="1" x14ac:dyDescent="0.35">
      <c r="A43" s="17" t="s">
        <v>0</v>
      </c>
      <c r="B43" s="17">
        <v>47</v>
      </c>
      <c r="C43" s="17">
        <v>34.200000000000003</v>
      </c>
      <c r="D43" s="17">
        <v>0</v>
      </c>
      <c r="E43" s="17">
        <v>2.7</v>
      </c>
      <c r="F43" s="17">
        <v>1.3</v>
      </c>
      <c r="G43" s="37">
        <v>0.2</v>
      </c>
    </row>
    <row r="45" spans="1:8" ht="15.6" customHeight="1" x14ac:dyDescent="0.3">
      <c r="A45" s="38" t="s">
        <v>12</v>
      </c>
      <c r="B45" s="38"/>
      <c r="C45" s="38"/>
      <c r="D45" s="38"/>
      <c r="E45" s="38"/>
      <c r="F45" s="38"/>
      <c r="G45" s="38"/>
    </row>
    <row r="47" spans="1:8" ht="21" x14ac:dyDescent="0.3">
      <c r="A47" s="4" t="s">
        <v>11</v>
      </c>
      <c r="B47" s="5"/>
      <c r="C47" s="5"/>
      <c r="D47" s="5"/>
      <c r="E47" s="5"/>
      <c r="F47" s="5"/>
      <c r="G47" s="6"/>
    </row>
    <row r="48" spans="1:8" ht="28.8" x14ac:dyDescent="0.3">
      <c r="A48" s="34" t="s">
        <v>1</v>
      </c>
      <c r="B48" s="35" t="s">
        <v>2</v>
      </c>
      <c r="C48" s="34"/>
      <c r="D48" s="34"/>
      <c r="E48" s="36"/>
      <c r="F48" s="36"/>
      <c r="G48" s="36"/>
    </row>
    <row r="49" spans="1:7" ht="15" thickBot="1" x14ac:dyDescent="0.35">
      <c r="A49" s="7">
        <v>1</v>
      </c>
      <c r="B49" s="8">
        <v>4.4000000000000004</v>
      </c>
      <c r="C49" s="11"/>
      <c r="D49" s="7"/>
      <c r="E49" s="7"/>
      <c r="F49" s="7"/>
      <c r="G49" s="22"/>
    </row>
    <row r="50" spans="1:7" ht="15" thickBot="1" x14ac:dyDescent="0.35">
      <c r="A50" s="7">
        <v>2</v>
      </c>
      <c r="B50" s="9">
        <v>4.2</v>
      </c>
      <c r="C50" s="12"/>
      <c r="D50" s="7"/>
      <c r="E50" s="7"/>
      <c r="F50" s="7"/>
      <c r="G50" s="22"/>
    </row>
    <row r="51" spans="1:7" ht="15" thickBot="1" x14ac:dyDescent="0.35">
      <c r="A51" s="7">
        <v>3</v>
      </c>
      <c r="B51" s="10">
        <v>4.2</v>
      </c>
      <c r="C51" s="13"/>
      <c r="D51" s="7"/>
      <c r="E51" s="7"/>
      <c r="F51" s="7"/>
      <c r="G51" s="22"/>
    </row>
    <row r="52" spans="1:7" ht="15" thickBot="1" x14ac:dyDescent="0.35">
      <c r="A52" s="7">
        <v>4</v>
      </c>
      <c r="B52" s="11">
        <v>4</v>
      </c>
      <c r="C52" s="14"/>
      <c r="D52" s="7"/>
      <c r="E52" s="7"/>
      <c r="F52" s="7"/>
      <c r="G52" s="22"/>
    </row>
    <row r="53" spans="1:7" ht="15" thickBot="1" x14ac:dyDescent="0.35">
      <c r="A53" s="7">
        <v>5</v>
      </c>
      <c r="B53" s="12">
        <v>4.4000000000000004</v>
      </c>
      <c r="C53" s="15"/>
      <c r="D53" s="7"/>
      <c r="E53" s="7"/>
      <c r="F53" s="7"/>
      <c r="G53" s="22"/>
    </row>
    <row r="54" spans="1:7" ht="15" thickBot="1" x14ac:dyDescent="0.35">
      <c r="A54" s="7">
        <v>6</v>
      </c>
      <c r="B54" s="13">
        <v>4.7</v>
      </c>
      <c r="C54" s="16"/>
      <c r="D54" s="7"/>
      <c r="E54" s="7"/>
      <c r="F54" s="7"/>
      <c r="G54" s="22"/>
    </row>
    <row r="55" spans="1:7" ht="15" thickBot="1" x14ac:dyDescent="0.35">
      <c r="A55" s="7">
        <v>7</v>
      </c>
      <c r="B55" s="14">
        <v>4.9000000000000004</v>
      </c>
      <c r="C55" s="8"/>
      <c r="D55" s="7"/>
      <c r="E55" s="7"/>
      <c r="F55" s="7"/>
      <c r="G55" s="22"/>
    </row>
    <row r="56" spans="1:7" ht="15" thickBot="1" x14ac:dyDescent="0.35">
      <c r="A56" s="7">
        <v>8</v>
      </c>
      <c r="B56" s="15">
        <v>5.3</v>
      </c>
      <c r="C56" s="7"/>
      <c r="D56" s="7"/>
      <c r="E56" s="7"/>
      <c r="F56" s="7"/>
      <c r="G56" s="22"/>
    </row>
    <row r="57" spans="1:7" ht="15" thickBot="1" x14ac:dyDescent="0.35">
      <c r="A57" s="7">
        <v>9</v>
      </c>
      <c r="B57" s="16">
        <v>5.4</v>
      </c>
      <c r="C57" s="7"/>
      <c r="D57" s="7"/>
      <c r="E57" s="7"/>
      <c r="F57" s="7"/>
      <c r="G57" s="22"/>
    </row>
    <row r="58" spans="1:7" ht="15" thickBot="1" x14ac:dyDescent="0.35">
      <c r="A58" s="7">
        <v>10</v>
      </c>
      <c r="B58" s="8">
        <v>5.5</v>
      </c>
      <c r="C58" s="7"/>
      <c r="D58" s="7"/>
      <c r="E58" s="7"/>
      <c r="F58" s="7"/>
      <c r="G58" s="22"/>
    </row>
    <row r="59" spans="1:7" ht="15" thickBot="1" x14ac:dyDescent="0.35">
      <c r="A59" s="17" t="s">
        <v>0</v>
      </c>
      <c r="B59" s="17">
        <v>47</v>
      </c>
      <c r="C59" s="17"/>
      <c r="D59" s="17"/>
      <c r="E59" s="17"/>
      <c r="F59" s="17"/>
      <c r="G59" s="37"/>
    </row>
  </sheetData>
  <mergeCells count="6">
    <mergeCell ref="A47:G47"/>
    <mergeCell ref="A45:G45"/>
    <mergeCell ref="A1:G1"/>
    <mergeCell ref="A17:G17"/>
    <mergeCell ref="A31:G31"/>
    <mergeCell ref="A15:G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1010-4280-46F7-A5D2-BF9A97A8074D}">
  <dimension ref="A1:H59"/>
  <sheetViews>
    <sheetView tabSelected="1" topLeftCell="A44" workbookViewId="0">
      <selection activeCell="H32" sqref="H32"/>
    </sheetView>
  </sheetViews>
  <sheetFormatPr defaultRowHeight="14.4" x14ac:dyDescent="0.3"/>
  <cols>
    <col min="1" max="1" width="11.88671875" customWidth="1"/>
    <col min="2" max="2" width="12" customWidth="1"/>
    <col min="3" max="3" width="12.21875" bestFit="1" customWidth="1"/>
    <col min="4" max="5" width="11.21875" bestFit="1" customWidth="1"/>
    <col min="6" max="6" width="13" customWidth="1"/>
    <col min="7" max="7" width="20.6640625" customWidth="1"/>
    <col min="8" max="8" width="11.88671875" customWidth="1"/>
    <col min="13" max="13" width="9.6640625" customWidth="1"/>
  </cols>
  <sheetData>
    <row r="1" spans="1:8" ht="48.6" customHeight="1" x14ac:dyDescent="0.3">
      <c r="A1" s="18" t="s">
        <v>4</v>
      </c>
      <c r="B1" s="19"/>
      <c r="C1" s="19"/>
      <c r="D1" s="19"/>
      <c r="E1" s="19"/>
      <c r="F1" s="19"/>
      <c r="G1" s="20"/>
      <c r="H1" s="39">
        <v>0.27</v>
      </c>
    </row>
    <row r="2" spans="1:8" ht="28.8" x14ac:dyDescent="0.3">
      <c r="A2" s="2" t="s">
        <v>1</v>
      </c>
      <c r="B2" s="1" t="s">
        <v>2</v>
      </c>
      <c r="C2" s="2"/>
      <c r="D2" s="2"/>
      <c r="E2" s="3"/>
      <c r="F2" s="3"/>
      <c r="G2" s="3"/>
      <c r="H2" s="26">
        <f>AVERAGE(B3:B12)</f>
        <v>4.7</v>
      </c>
    </row>
    <row r="3" spans="1:8" ht="15" thickBot="1" x14ac:dyDescent="0.35">
      <c r="A3" s="21">
        <v>1</v>
      </c>
      <c r="B3" s="8">
        <v>4.4000000000000004</v>
      </c>
      <c r="C3" s="9">
        <v>4.2</v>
      </c>
      <c r="D3" s="7">
        <v>-0.3</v>
      </c>
      <c r="E3" s="7">
        <v>0.09</v>
      </c>
      <c r="F3" s="7">
        <v>-0.5</v>
      </c>
      <c r="G3" s="22">
        <v>0.15</v>
      </c>
    </row>
    <row r="4" spans="1:8" ht="15" thickBot="1" x14ac:dyDescent="0.35">
      <c r="A4" s="21">
        <v>2</v>
      </c>
      <c r="B4" s="9">
        <v>4.2</v>
      </c>
      <c r="C4" s="10">
        <v>4.2</v>
      </c>
      <c r="D4" s="7">
        <v>-0.5</v>
      </c>
      <c r="E4" s="7">
        <v>0.25</v>
      </c>
      <c r="F4" s="7">
        <v>-0.5</v>
      </c>
      <c r="G4" s="22">
        <v>0.25</v>
      </c>
    </row>
    <row r="5" spans="1:8" ht="15" thickBot="1" x14ac:dyDescent="0.35">
      <c r="A5" s="21">
        <v>3</v>
      </c>
      <c r="B5" s="10">
        <v>4.2</v>
      </c>
      <c r="C5" s="11">
        <v>4</v>
      </c>
      <c r="D5" s="7">
        <v>-0.5</v>
      </c>
      <c r="E5" s="7">
        <v>0.25</v>
      </c>
      <c r="F5" s="7">
        <v>-0.7</v>
      </c>
      <c r="G5" s="22">
        <v>0.35</v>
      </c>
    </row>
    <row r="6" spans="1:8" ht="15" thickBot="1" x14ac:dyDescent="0.35">
      <c r="A6" s="21">
        <v>4</v>
      </c>
      <c r="B6" s="11">
        <v>4</v>
      </c>
      <c r="C6" s="12">
        <v>4.4000000000000004</v>
      </c>
      <c r="D6" s="7">
        <v>-0.7</v>
      </c>
      <c r="E6" s="7">
        <v>0.49</v>
      </c>
      <c r="F6" s="7">
        <v>-0.3</v>
      </c>
      <c r="G6" s="22">
        <v>0.21</v>
      </c>
    </row>
    <row r="7" spans="1:8" ht="15" thickBot="1" x14ac:dyDescent="0.35">
      <c r="A7" s="21">
        <v>5</v>
      </c>
      <c r="B7" s="12">
        <v>4.4000000000000004</v>
      </c>
      <c r="C7" s="13">
        <v>4.7</v>
      </c>
      <c r="D7" s="7">
        <v>-0.3</v>
      </c>
      <c r="E7" s="7">
        <v>0.09</v>
      </c>
      <c r="F7" s="7">
        <v>0</v>
      </c>
      <c r="G7" s="22">
        <v>0</v>
      </c>
    </row>
    <row r="8" spans="1:8" ht="15" thickBot="1" x14ac:dyDescent="0.35">
      <c r="A8" s="21">
        <v>6</v>
      </c>
      <c r="B8" s="13">
        <v>4.7</v>
      </c>
      <c r="C8" s="14">
        <v>4.9000000000000004</v>
      </c>
      <c r="D8" s="7">
        <v>0</v>
      </c>
      <c r="E8" s="7">
        <v>0</v>
      </c>
      <c r="F8" s="7">
        <v>0.2</v>
      </c>
      <c r="G8" s="22">
        <v>0</v>
      </c>
    </row>
    <row r="9" spans="1:8" ht="15" thickBot="1" x14ac:dyDescent="0.35">
      <c r="A9" s="21">
        <v>7</v>
      </c>
      <c r="B9" s="14">
        <v>4.9000000000000004</v>
      </c>
      <c r="C9" s="15">
        <v>5.3</v>
      </c>
      <c r="D9" s="7">
        <v>0.2</v>
      </c>
      <c r="E9" s="7">
        <v>0.04</v>
      </c>
      <c r="F9" s="7">
        <v>0.6</v>
      </c>
      <c r="G9" s="22">
        <v>0.12</v>
      </c>
    </row>
    <row r="10" spans="1:8" ht="15" thickBot="1" x14ac:dyDescent="0.35">
      <c r="A10" s="21">
        <v>8</v>
      </c>
      <c r="B10" s="15">
        <v>5.3</v>
      </c>
      <c r="C10" s="16">
        <v>5.4</v>
      </c>
      <c r="D10" s="7">
        <v>0.6</v>
      </c>
      <c r="E10" s="7">
        <v>0.36</v>
      </c>
      <c r="F10" s="7">
        <v>0.7</v>
      </c>
      <c r="G10" s="22">
        <v>0.42</v>
      </c>
    </row>
    <row r="11" spans="1:8" ht="15" thickBot="1" x14ac:dyDescent="0.35">
      <c r="A11" s="21">
        <v>9</v>
      </c>
      <c r="B11" s="16">
        <v>5.4</v>
      </c>
      <c r="C11" s="8">
        <v>5.5</v>
      </c>
      <c r="D11" s="7">
        <v>0.7</v>
      </c>
      <c r="E11" s="7">
        <v>0.49</v>
      </c>
      <c r="F11" s="7">
        <v>0.8</v>
      </c>
      <c r="G11" s="22">
        <v>0.56000000000000005</v>
      </c>
    </row>
    <row r="12" spans="1:8" ht="15" thickBot="1" x14ac:dyDescent="0.35">
      <c r="A12" s="21">
        <v>10</v>
      </c>
      <c r="B12" s="8">
        <v>5.5</v>
      </c>
      <c r="C12" s="7" t="s">
        <v>5</v>
      </c>
      <c r="D12" s="7">
        <v>0.8</v>
      </c>
      <c r="E12" s="7">
        <v>0.64</v>
      </c>
      <c r="F12" s="7" t="s">
        <v>5</v>
      </c>
      <c r="G12" s="22" t="s">
        <v>5</v>
      </c>
    </row>
    <row r="13" spans="1:8" x14ac:dyDescent="0.3">
      <c r="A13" s="23" t="s">
        <v>0</v>
      </c>
      <c r="B13" s="24">
        <v>47</v>
      </c>
      <c r="C13" s="24">
        <v>42.6</v>
      </c>
      <c r="D13" s="24">
        <v>0</v>
      </c>
      <c r="E13" s="24">
        <v>2.7</v>
      </c>
      <c r="F13" s="24">
        <v>0.3</v>
      </c>
      <c r="G13" s="25">
        <v>2.06</v>
      </c>
    </row>
    <row r="15" spans="1:8" ht="18.600000000000001" customHeight="1" x14ac:dyDescent="0.3">
      <c r="A15" s="33" t="s">
        <v>10</v>
      </c>
      <c r="B15" s="33"/>
      <c r="C15" s="33"/>
      <c r="D15" s="33"/>
      <c r="E15" s="33"/>
      <c r="F15" s="33"/>
      <c r="G15" s="33"/>
    </row>
    <row r="17" spans="1:8" ht="21" x14ac:dyDescent="0.3">
      <c r="A17" s="18" t="s">
        <v>6</v>
      </c>
      <c r="B17" s="19"/>
      <c r="C17" s="19"/>
      <c r="D17" s="19"/>
      <c r="E17" s="19"/>
      <c r="F17" s="19"/>
      <c r="G17" s="20"/>
    </row>
    <row r="18" spans="1:8" ht="28.8" x14ac:dyDescent="0.3">
      <c r="A18" s="27" t="s">
        <v>1</v>
      </c>
      <c r="B18" s="28" t="s">
        <v>2</v>
      </c>
      <c r="C18" s="27"/>
      <c r="D18" s="27"/>
      <c r="E18" s="29"/>
      <c r="F18" s="29"/>
      <c r="G18" s="29"/>
      <c r="H18" s="39">
        <f>G29/10</f>
        <v>0.121</v>
      </c>
    </row>
    <row r="19" spans="1:8" ht="15" thickBot="1" x14ac:dyDescent="0.35">
      <c r="A19" s="30">
        <v>1</v>
      </c>
      <c r="B19" s="31">
        <v>4.4000000000000004</v>
      </c>
      <c r="C19" s="31">
        <v>4.2</v>
      </c>
      <c r="D19" s="31">
        <v>-0.3</v>
      </c>
      <c r="E19" s="31">
        <v>0.09</v>
      </c>
      <c r="F19" s="31">
        <v>-0.5</v>
      </c>
      <c r="G19" s="32">
        <v>0.15</v>
      </c>
      <c r="H19" s="41">
        <f>H18/H1</f>
        <v>0.44814814814814813</v>
      </c>
    </row>
    <row r="20" spans="1:8" ht="15" thickBot="1" x14ac:dyDescent="0.35">
      <c r="A20" s="21">
        <v>2</v>
      </c>
      <c r="B20" s="7">
        <v>4.2</v>
      </c>
      <c r="C20" s="7">
        <v>4</v>
      </c>
      <c r="D20" s="7">
        <v>-0.5</v>
      </c>
      <c r="E20" s="7">
        <v>0.25</v>
      </c>
      <c r="F20" s="7">
        <v>-0.7</v>
      </c>
      <c r="G20" s="22">
        <v>0.35</v>
      </c>
    </row>
    <row r="21" spans="1:8" ht="15" thickBot="1" x14ac:dyDescent="0.35">
      <c r="A21" s="21">
        <v>3</v>
      </c>
      <c r="B21" s="7">
        <v>4.2</v>
      </c>
      <c r="C21" s="7">
        <v>4.4000000000000004</v>
      </c>
      <c r="D21" s="7">
        <f t="shared" ref="D21:D23" si="0">B21-(B$29/10)</f>
        <v>-0.5</v>
      </c>
      <c r="E21" s="7">
        <v>0.25</v>
      </c>
      <c r="F21" s="7">
        <v>-0.3</v>
      </c>
      <c r="G21" s="22">
        <v>0.15</v>
      </c>
    </row>
    <row r="22" spans="1:8" ht="15" thickBot="1" x14ac:dyDescent="0.35">
      <c r="A22" s="21">
        <v>4</v>
      </c>
      <c r="B22" s="7">
        <v>4</v>
      </c>
      <c r="C22" s="7">
        <f>B24</f>
        <v>4.7</v>
      </c>
      <c r="D22" s="7">
        <f t="shared" si="0"/>
        <v>-0.70000000000000018</v>
      </c>
      <c r="E22" s="7">
        <f>D22^2</f>
        <v>0.49000000000000027</v>
      </c>
      <c r="F22" s="7">
        <f>C22-(B$29/10)</f>
        <v>0</v>
      </c>
      <c r="G22" s="22">
        <f>D22*F22</f>
        <v>0</v>
      </c>
    </row>
    <row r="23" spans="1:8" ht="15" thickBot="1" x14ac:dyDescent="0.35">
      <c r="A23" s="21">
        <v>5</v>
      </c>
      <c r="B23" s="7">
        <v>4.4000000000000004</v>
      </c>
      <c r="C23" s="7">
        <f t="shared" ref="C23:C24" si="1">B25</f>
        <v>4.9000000000000004</v>
      </c>
      <c r="D23" s="7">
        <f t="shared" si="0"/>
        <v>-0.29999999999999982</v>
      </c>
      <c r="E23" s="7">
        <f t="shared" ref="E23:E24" si="2">D23^2</f>
        <v>8.99999999999999E-2</v>
      </c>
      <c r="F23" s="7">
        <f t="shared" ref="F23:F24" si="3">C23-(B$29/10)</f>
        <v>0.20000000000000018</v>
      </c>
      <c r="G23" s="22">
        <f t="shared" ref="G23:G24" si="4">D23*F23</f>
        <v>-6.0000000000000019E-2</v>
      </c>
    </row>
    <row r="24" spans="1:8" ht="15" thickBot="1" x14ac:dyDescent="0.35">
      <c r="A24" s="21">
        <v>6</v>
      </c>
      <c r="B24" s="7">
        <v>4.7</v>
      </c>
      <c r="C24" s="7">
        <f t="shared" si="1"/>
        <v>5.3</v>
      </c>
      <c r="D24" s="7">
        <f>B24-(B$29/10)</f>
        <v>0</v>
      </c>
      <c r="E24" s="7">
        <f t="shared" si="2"/>
        <v>0</v>
      </c>
      <c r="F24" s="7">
        <f t="shared" si="3"/>
        <v>0.59999999999999964</v>
      </c>
      <c r="G24" s="22">
        <f t="shared" si="4"/>
        <v>0</v>
      </c>
    </row>
    <row r="25" spans="1:8" ht="15" thickBot="1" x14ac:dyDescent="0.35">
      <c r="A25" s="21">
        <v>7</v>
      </c>
      <c r="B25" s="7">
        <v>4.9000000000000004</v>
      </c>
      <c r="C25" s="7">
        <v>5.4</v>
      </c>
      <c r="D25" s="7">
        <f>B25-(B$29/10)</f>
        <v>0.20000000000000018</v>
      </c>
      <c r="E25" s="7">
        <v>0.04</v>
      </c>
      <c r="F25" s="7">
        <v>0.7</v>
      </c>
      <c r="G25" s="22">
        <v>0.14000000000000001</v>
      </c>
    </row>
    <row r="26" spans="1:8" ht="15" thickBot="1" x14ac:dyDescent="0.35">
      <c r="A26" s="21">
        <v>8</v>
      </c>
      <c r="B26" s="7">
        <v>5.3</v>
      </c>
      <c r="C26" s="7">
        <v>5.5</v>
      </c>
      <c r="D26" s="7">
        <v>0.6</v>
      </c>
      <c r="E26" s="7">
        <v>0.36</v>
      </c>
      <c r="F26" s="7">
        <v>0.8</v>
      </c>
      <c r="G26" s="22">
        <v>0.48</v>
      </c>
    </row>
    <row r="27" spans="1:8" ht="15" thickBot="1" x14ac:dyDescent="0.35">
      <c r="A27" s="21">
        <v>9</v>
      </c>
      <c r="B27" s="7">
        <v>5.4</v>
      </c>
      <c r="C27" s="7" t="s">
        <v>5</v>
      </c>
      <c r="D27" s="7">
        <v>0.7</v>
      </c>
      <c r="E27" s="7">
        <v>0.49</v>
      </c>
      <c r="F27" s="7" t="s">
        <v>5</v>
      </c>
      <c r="G27" s="22" t="s">
        <v>5</v>
      </c>
    </row>
    <row r="28" spans="1:8" ht="15" thickBot="1" x14ac:dyDescent="0.35">
      <c r="A28" s="21">
        <v>10</v>
      </c>
      <c r="B28" s="7">
        <v>5.5</v>
      </c>
      <c r="C28" s="7" t="s">
        <v>5</v>
      </c>
      <c r="D28" s="7">
        <v>0.8</v>
      </c>
      <c r="E28" s="7">
        <v>0.64</v>
      </c>
      <c r="F28" s="7" t="s">
        <v>5</v>
      </c>
      <c r="G28" s="22" t="s">
        <v>5</v>
      </c>
    </row>
    <row r="29" spans="1:8" x14ac:dyDescent="0.3">
      <c r="A29" s="23" t="s">
        <v>0</v>
      </c>
      <c r="B29" s="24">
        <v>47</v>
      </c>
      <c r="C29" s="24">
        <f>SUM(C19:C26)</f>
        <v>38.400000000000006</v>
      </c>
      <c r="D29" s="24">
        <f>SUM(D19:D28)</f>
        <v>0</v>
      </c>
      <c r="E29" s="24">
        <f>SUM(E19:E28)</f>
        <v>2.7000000000000006</v>
      </c>
      <c r="F29" s="24">
        <f>SUM(F19:F26)</f>
        <v>0.79999999999999982</v>
      </c>
      <c r="G29" s="25">
        <f>SUM(G19:G26)</f>
        <v>1.21</v>
      </c>
    </row>
    <row r="31" spans="1:8" ht="21" x14ac:dyDescent="0.3">
      <c r="A31" s="4" t="s">
        <v>9</v>
      </c>
      <c r="B31" s="5"/>
      <c r="C31" s="5"/>
      <c r="D31" s="5"/>
      <c r="E31" s="5"/>
      <c r="F31" s="5"/>
      <c r="G31" s="6"/>
    </row>
    <row r="32" spans="1:8" ht="28.8" x14ac:dyDescent="0.3">
      <c r="A32" s="34" t="s">
        <v>1</v>
      </c>
      <c r="B32" s="35" t="s">
        <v>2</v>
      </c>
      <c r="C32" s="34"/>
      <c r="D32" s="34"/>
      <c r="E32" s="36"/>
      <c r="F32" s="36"/>
      <c r="G32" s="36"/>
      <c r="H32">
        <f>G43/10</f>
        <v>0.02</v>
      </c>
    </row>
    <row r="33" spans="1:8" ht="15" thickBot="1" x14ac:dyDescent="0.35">
      <c r="A33" s="7">
        <v>1</v>
      </c>
      <c r="B33" s="8">
        <v>4.4000000000000004</v>
      </c>
      <c r="C33" s="11">
        <v>4</v>
      </c>
      <c r="D33" s="7">
        <v>-0.3</v>
      </c>
      <c r="E33" s="7">
        <v>0.09</v>
      </c>
      <c r="F33" s="7">
        <v>-0.7</v>
      </c>
      <c r="G33" s="22">
        <v>0.21</v>
      </c>
      <c r="H33" s="40">
        <f>H32/H1</f>
        <v>7.407407407407407E-2</v>
      </c>
    </row>
    <row r="34" spans="1:8" ht="15" thickBot="1" x14ac:dyDescent="0.35">
      <c r="A34" s="7">
        <v>2</v>
      </c>
      <c r="B34" s="9">
        <v>4.2</v>
      </c>
      <c r="C34" s="12">
        <v>4.4000000000000004</v>
      </c>
      <c r="D34" s="7">
        <v>-0.5</v>
      </c>
      <c r="E34" s="7">
        <v>0.25</v>
      </c>
      <c r="F34" s="7">
        <v>-0.3</v>
      </c>
      <c r="G34" s="22">
        <v>0.15</v>
      </c>
    </row>
    <row r="35" spans="1:8" ht="15" thickBot="1" x14ac:dyDescent="0.35">
      <c r="A35" s="7">
        <v>3</v>
      </c>
      <c r="B35" s="10">
        <v>4.2</v>
      </c>
      <c r="C35" s="13">
        <v>4.7</v>
      </c>
      <c r="D35" s="7">
        <v>-0.5</v>
      </c>
      <c r="E35" s="7">
        <v>0.25</v>
      </c>
      <c r="F35" s="7">
        <v>0</v>
      </c>
      <c r="G35" s="22">
        <v>0</v>
      </c>
    </row>
    <row r="36" spans="1:8" ht="15" thickBot="1" x14ac:dyDescent="0.35">
      <c r="A36" s="7">
        <v>4</v>
      </c>
      <c r="B36" s="11">
        <v>4</v>
      </c>
      <c r="C36" s="14">
        <v>4.9000000000000004</v>
      </c>
      <c r="D36" s="7">
        <v>-0.7</v>
      </c>
      <c r="E36" s="7">
        <v>0.49</v>
      </c>
      <c r="F36" s="7">
        <v>0.2</v>
      </c>
      <c r="G36" s="22">
        <v>-0.14000000000000001</v>
      </c>
    </row>
    <row r="37" spans="1:8" ht="15" thickBot="1" x14ac:dyDescent="0.35">
      <c r="A37" s="7">
        <v>5</v>
      </c>
      <c r="B37" s="12">
        <v>4.4000000000000004</v>
      </c>
      <c r="C37" s="15">
        <v>5.3</v>
      </c>
      <c r="D37" s="7">
        <v>-0.3</v>
      </c>
      <c r="E37" s="7">
        <v>0.09</v>
      </c>
      <c r="F37" s="7">
        <v>0.6</v>
      </c>
      <c r="G37" s="22">
        <v>-0.18</v>
      </c>
    </row>
    <row r="38" spans="1:8" ht="15" thickBot="1" x14ac:dyDescent="0.35">
      <c r="A38" s="7">
        <v>6</v>
      </c>
      <c r="B38" s="13">
        <v>4.7</v>
      </c>
      <c r="C38" s="16">
        <v>5.4</v>
      </c>
      <c r="D38" s="7">
        <v>0</v>
      </c>
      <c r="E38" s="7">
        <v>0</v>
      </c>
      <c r="F38" s="7">
        <v>0.7</v>
      </c>
      <c r="G38" s="22">
        <v>0</v>
      </c>
    </row>
    <row r="39" spans="1:8" ht="15" thickBot="1" x14ac:dyDescent="0.35">
      <c r="A39" s="7">
        <v>7</v>
      </c>
      <c r="B39" s="14">
        <v>4.9000000000000004</v>
      </c>
      <c r="C39" s="8">
        <v>5.5</v>
      </c>
      <c r="D39" s="7">
        <v>0.2</v>
      </c>
      <c r="E39" s="7">
        <v>0.04</v>
      </c>
      <c r="F39" s="7">
        <v>0.8</v>
      </c>
      <c r="G39" s="22">
        <v>0.16</v>
      </c>
    </row>
    <row r="40" spans="1:8" ht="15" thickBot="1" x14ac:dyDescent="0.35">
      <c r="A40" s="7">
        <v>8</v>
      </c>
      <c r="B40" s="15">
        <v>5.3</v>
      </c>
      <c r="C40" s="7" t="s">
        <v>3</v>
      </c>
      <c r="D40" s="7">
        <v>0.6</v>
      </c>
      <c r="E40" s="7">
        <v>0.36</v>
      </c>
      <c r="F40" s="7" t="s">
        <v>3</v>
      </c>
      <c r="G40" s="22" t="s">
        <v>3</v>
      </c>
    </row>
    <row r="41" spans="1:8" ht="15" thickBot="1" x14ac:dyDescent="0.35">
      <c r="A41" s="7">
        <v>9</v>
      </c>
      <c r="B41" s="16">
        <v>5.4</v>
      </c>
      <c r="C41" s="7" t="s">
        <v>3</v>
      </c>
      <c r="D41" s="7">
        <v>0.7</v>
      </c>
      <c r="E41" s="7">
        <v>0.49</v>
      </c>
      <c r="F41" s="7" t="s">
        <v>3</v>
      </c>
      <c r="G41" s="22" t="s">
        <v>3</v>
      </c>
    </row>
    <row r="42" spans="1:8" ht="15" thickBot="1" x14ac:dyDescent="0.35">
      <c r="A42" s="7">
        <v>10</v>
      </c>
      <c r="B42" s="8">
        <v>5.5</v>
      </c>
      <c r="C42" s="7" t="s">
        <v>3</v>
      </c>
      <c r="D42" s="7">
        <v>0.8</v>
      </c>
      <c r="E42" s="7">
        <v>0.64</v>
      </c>
      <c r="F42" s="7" t="s">
        <v>3</v>
      </c>
      <c r="G42" s="22" t="s">
        <v>3</v>
      </c>
    </row>
    <row r="43" spans="1:8" ht="15" thickBot="1" x14ac:dyDescent="0.35">
      <c r="A43" s="17" t="s">
        <v>0</v>
      </c>
      <c r="B43" s="17">
        <v>47</v>
      </c>
      <c r="C43" s="17">
        <v>34.200000000000003</v>
      </c>
      <c r="D43" s="17">
        <v>0</v>
      </c>
      <c r="E43" s="17">
        <v>2.7</v>
      </c>
      <c r="F43" s="17">
        <v>1.3</v>
      </c>
      <c r="G43" s="37">
        <v>0.2</v>
      </c>
    </row>
    <row r="45" spans="1:8" ht="15.6" customHeight="1" x14ac:dyDescent="0.3">
      <c r="A45" s="38" t="s">
        <v>12</v>
      </c>
      <c r="B45" s="38"/>
      <c r="C45" s="38"/>
      <c r="D45" s="38"/>
      <c r="E45" s="38"/>
      <c r="F45" s="38"/>
      <c r="G45" s="38"/>
    </row>
    <row r="47" spans="1:8" ht="21" x14ac:dyDescent="0.3">
      <c r="A47" s="4" t="s">
        <v>11</v>
      </c>
      <c r="B47" s="5"/>
      <c r="C47" s="5"/>
      <c r="D47" s="5"/>
      <c r="E47" s="5"/>
      <c r="F47" s="5"/>
      <c r="G47" s="6"/>
    </row>
    <row r="48" spans="1:8" ht="28.8" x14ac:dyDescent="0.3">
      <c r="A48" s="34" t="s">
        <v>1</v>
      </c>
      <c r="B48" s="35" t="s">
        <v>2</v>
      </c>
      <c r="C48" s="34"/>
      <c r="D48" s="34"/>
      <c r="E48" s="36"/>
      <c r="F48" s="36"/>
      <c r="G48" s="36"/>
      <c r="H48" s="44">
        <f>G59/10</f>
        <v>-6.4000000000000001E-2</v>
      </c>
    </row>
    <row r="49" spans="1:8" ht="15" thickBot="1" x14ac:dyDescent="0.35">
      <c r="A49" s="7">
        <v>1</v>
      </c>
      <c r="B49" s="8">
        <v>4.4000000000000004</v>
      </c>
      <c r="C49" s="42">
        <f>B53</f>
        <v>4.4000000000000004</v>
      </c>
      <c r="D49" s="7">
        <f>B49-H$2</f>
        <v>-0.29999999999999982</v>
      </c>
      <c r="E49" s="7">
        <f>D49^2</f>
        <v>8.99999999999999E-2</v>
      </c>
      <c r="F49" s="7">
        <f>C49-H$2</f>
        <v>-0.29999999999999982</v>
      </c>
      <c r="G49" s="22">
        <f>D49*F49</f>
        <v>8.99999999999999E-2</v>
      </c>
      <c r="H49" s="45">
        <f>H48/H1</f>
        <v>-0.23703703703703702</v>
      </c>
    </row>
    <row r="50" spans="1:8" ht="15" thickBot="1" x14ac:dyDescent="0.35">
      <c r="A50" s="7">
        <v>2</v>
      </c>
      <c r="B50" s="9">
        <v>4.2</v>
      </c>
      <c r="C50" s="42">
        <f t="shared" ref="C50:C58" si="5">B54</f>
        <v>4.7</v>
      </c>
      <c r="D50" s="7">
        <f t="shared" ref="D50:D58" si="6">B50-H$2</f>
        <v>-0.5</v>
      </c>
      <c r="E50" s="7">
        <f t="shared" ref="E50:E59" si="7">D50^2</f>
        <v>0.25</v>
      </c>
      <c r="F50" s="7">
        <f t="shared" ref="F50:F58" si="8">C50-H$2</f>
        <v>0</v>
      </c>
      <c r="G50" s="22">
        <f>D50*F50</f>
        <v>0</v>
      </c>
    </row>
    <row r="51" spans="1:8" ht="15" thickBot="1" x14ac:dyDescent="0.35">
      <c r="A51" s="7">
        <v>3</v>
      </c>
      <c r="B51" s="10">
        <v>4.2</v>
      </c>
      <c r="C51" s="42">
        <f t="shared" si="5"/>
        <v>4.9000000000000004</v>
      </c>
      <c r="D51" s="7">
        <f t="shared" si="6"/>
        <v>-0.5</v>
      </c>
      <c r="E51" s="7">
        <f t="shared" si="7"/>
        <v>0.25</v>
      </c>
      <c r="F51" s="7">
        <f t="shared" si="8"/>
        <v>0.20000000000000018</v>
      </c>
      <c r="G51" s="22">
        <f t="shared" ref="G51:G54" si="9">D51*F51</f>
        <v>-0.10000000000000009</v>
      </c>
    </row>
    <row r="52" spans="1:8" ht="15" thickBot="1" x14ac:dyDescent="0.35">
      <c r="A52" s="7">
        <v>4</v>
      </c>
      <c r="B52" s="11">
        <v>4</v>
      </c>
      <c r="C52" s="42">
        <f t="shared" si="5"/>
        <v>5.3</v>
      </c>
      <c r="D52" s="7">
        <f t="shared" si="6"/>
        <v>-0.70000000000000018</v>
      </c>
      <c r="E52" s="7">
        <f t="shared" si="7"/>
        <v>0.49000000000000027</v>
      </c>
      <c r="F52" s="7">
        <f t="shared" si="8"/>
        <v>0.59999999999999964</v>
      </c>
      <c r="G52" s="22">
        <f t="shared" si="9"/>
        <v>-0.41999999999999987</v>
      </c>
    </row>
    <row r="53" spans="1:8" ht="15" thickBot="1" x14ac:dyDescent="0.35">
      <c r="A53" s="7">
        <v>5</v>
      </c>
      <c r="B53" s="12">
        <v>4.4000000000000004</v>
      </c>
      <c r="C53" s="42">
        <f t="shared" si="5"/>
        <v>5.4</v>
      </c>
      <c r="D53" s="7">
        <f t="shared" si="6"/>
        <v>-0.29999999999999982</v>
      </c>
      <c r="E53" s="7">
        <f t="shared" si="7"/>
        <v>8.99999999999999E-2</v>
      </c>
      <c r="F53" s="7">
        <f t="shared" si="8"/>
        <v>0.70000000000000018</v>
      </c>
      <c r="G53" s="22">
        <f t="shared" si="9"/>
        <v>-0.20999999999999994</v>
      </c>
    </row>
    <row r="54" spans="1:8" ht="15" thickBot="1" x14ac:dyDescent="0.35">
      <c r="A54" s="7">
        <v>6</v>
      </c>
      <c r="B54" s="13">
        <v>4.7</v>
      </c>
      <c r="C54" s="42">
        <f t="shared" si="5"/>
        <v>5.5</v>
      </c>
      <c r="D54" s="7">
        <f t="shared" si="6"/>
        <v>0</v>
      </c>
      <c r="E54" s="7">
        <f t="shared" si="7"/>
        <v>0</v>
      </c>
      <c r="F54" s="7">
        <f t="shared" si="8"/>
        <v>0.79999999999999982</v>
      </c>
      <c r="G54" s="22">
        <f t="shared" si="9"/>
        <v>0</v>
      </c>
    </row>
    <row r="55" spans="1:8" ht="15" thickBot="1" x14ac:dyDescent="0.35">
      <c r="A55" s="7">
        <v>7</v>
      </c>
      <c r="B55" s="14">
        <v>4.9000000000000004</v>
      </c>
      <c r="C55" s="7" t="s">
        <v>3</v>
      </c>
      <c r="D55" s="7">
        <f t="shared" si="6"/>
        <v>0.20000000000000018</v>
      </c>
      <c r="E55" s="7">
        <f t="shared" si="7"/>
        <v>4.000000000000007E-2</v>
      </c>
      <c r="F55" s="7" t="s">
        <v>3</v>
      </c>
      <c r="G55" s="43" t="s">
        <v>3</v>
      </c>
    </row>
    <row r="56" spans="1:8" ht="15" thickBot="1" x14ac:dyDescent="0.35">
      <c r="A56" s="7">
        <v>8</v>
      </c>
      <c r="B56" s="15">
        <v>5.3</v>
      </c>
      <c r="C56" s="7" t="s">
        <v>3</v>
      </c>
      <c r="D56" s="7">
        <f t="shared" si="6"/>
        <v>0.59999999999999964</v>
      </c>
      <c r="E56" s="7">
        <f t="shared" si="7"/>
        <v>0.3599999999999996</v>
      </c>
      <c r="F56" s="7" t="s">
        <v>3</v>
      </c>
      <c r="G56" s="22" t="s">
        <v>3</v>
      </c>
    </row>
    <row r="57" spans="1:8" ht="15" thickBot="1" x14ac:dyDescent="0.35">
      <c r="A57" s="7">
        <v>9</v>
      </c>
      <c r="B57" s="16">
        <v>5.4</v>
      </c>
      <c r="C57" s="7" t="s">
        <v>3</v>
      </c>
      <c r="D57" s="7">
        <f t="shared" si="6"/>
        <v>0.70000000000000018</v>
      </c>
      <c r="E57" s="7">
        <f t="shared" si="7"/>
        <v>0.49000000000000027</v>
      </c>
      <c r="F57" s="7" t="s">
        <v>3</v>
      </c>
      <c r="G57" s="22" t="s">
        <v>3</v>
      </c>
    </row>
    <row r="58" spans="1:8" ht="15" thickBot="1" x14ac:dyDescent="0.35">
      <c r="A58" s="7">
        <v>10</v>
      </c>
      <c r="B58" s="8">
        <v>5.5</v>
      </c>
      <c r="C58" s="7" t="s">
        <v>3</v>
      </c>
      <c r="D58" s="7">
        <f t="shared" si="6"/>
        <v>0.79999999999999982</v>
      </c>
      <c r="E58" s="7">
        <f t="shared" si="7"/>
        <v>0.63999999999999968</v>
      </c>
      <c r="F58" s="7" t="s">
        <v>3</v>
      </c>
      <c r="G58" s="22" t="s">
        <v>3</v>
      </c>
    </row>
    <row r="59" spans="1:8" ht="15" thickBot="1" x14ac:dyDescent="0.35">
      <c r="A59" s="17" t="s">
        <v>0</v>
      </c>
      <c r="B59" s="17">
        <v>47</v>
      </c>
      <c r="C59" s="17">
        <f>SUM(C49:C54)</f>
        <v>30.200000000000003</v>
      </c>
      <c r="D59" s="17">
        <f>SUM(D49:D58)</f>
        <v>0</v>
      </c>
      <c r="E59" s="17">
        <f>SUM(E49:E58)</f>
        <v>2.6999999999999997</v>
      </c>
      <c r="F59" s="17">
        <f>SUM(F49:F54)</f>
        <v>2</v>
      </c>
      <c r="G59" s="37">
        <f>SUM(G49:G54)</f>
        <v>-0.64</v>
      </c>
    </row>
  </sheetData>
  <mergeCells count="6">
    <mergeCell ref="A1:G1"/>
    <mergeCell ref="A15:G15"/>
    <mergeCell ref="A17:G17"/>
    <mergeCell ref="A31:G31"/>
    <mergeCell ref="A45:G45"/>
    <mergeCell ref="A47:G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2024-10-02T15:25:31Z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