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13_ncr:1_{AF49244A-3DFD-414B-9F39-5BFCF919BAD1}" xr6:coauthVersionLast="47" xr6:coauthVersionMax="47" xr10:uidLastSave="{00000000-0000-0000-0000-000000000000}"/>
  <bookViews>
    <workbookView xWindow="-108" yWindow="-108" windowWidth="23256" windowHeight="12456" xr2:uid="{CB73943A-C465-40BE-817C-B9991112161C}"/>
  </bookViews>
  <sheets>
    <sheet name="Ke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2" l="1"/>
  <c r="G56" i="2"/>
  <c r="G57" i="2"/>
  <c r="G58" i="2"/>
  <c r="G54" i="2"/>
  <c r="F59" i="2"/>
  <c r="F55" i="2"/>
  <c r="F56" i="2"/>
  <c r="F57" i="2"/>
  <c r="F58" i="2"/>
  <c r="F54" i="2"/>
  <c r="E58" i="2"/>
  <c r="E57" i="2"/>
  <c r="E56" i="2"/>
  <c r="E55" i="2"/>
  <c r="E54" i="2"/>
  <c r="D58" i="2"/>
  <c r="D57" i="2"/>
  <c r="D56" i="2"/>
  <c r="D55" i="2"/>
  <c r="D54" i="2"/>
  <c r="E47" i="2"/>
  <c r="D47" i="2"/>
  <c r="C47" i="2"/>
  <c r="B47" i="2"/>
  <c r="E46" i="2"/>
  <c r="D46" i="2"/>
  <c r="F46" i="2" s="1"/>
  <c r="C46" i="2"/>
  <c r="B46" i="2"/>
  <c r="D6" i="2"/>
  <c r="D7" i="2"/>
  <c r="D8" i="2"/>
  <c r="D9" i="2"/>
  <c r="D5" i="2"/>
  <c r="C7" i="2"/>
  <c r="C8" i="2"/>
  <c r="C9" i="2"/>
  <c r="C10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Tyson Brost</author>
  </authors>
  <commentList>
    <comment ref="F44" authorId="0" shapeId="0" xr:uid="{5C84AD98-6DBD-441A-9E47-AAE7BCF568A2}">
      <text>
        <r>
          <rPr>
            <sz val="10"/>
            <color indexed="81"/>
            <rFont val="Arial"/>
            <family val="2"/>
          </rPr>
          <t>Overall mean of these unadjusted quarterly Multiplicative components</t>
        </r>
      </text>
    </comment>
  </commentList>
</comments>
</file>

<file path=xl/sharedStrings.xml><?xml version="1.0" encoding="utf-8"?>
<sst xmlns="http://schemas.openxmlformats.org/spreadsheetml/2006/main" count="77" uniqueCount="34">
  <si>
    <t>Year</t>
  </si>
  <si>
    <t>Mean</t>
  </si>
  <si>
    <t>Overall
Mean</t>
  </si>
  <si>
    <t>NA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</si>
  <si>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</si>
  <si>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</si>
  <si>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</si>
  <si>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</si>
  <si>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</si>
  <si>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</si>
  <si>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</si>
  <si>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</si>
  <si>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</si>
  <si>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</si>
  <si>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</si>
  <si>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</si>
  <si>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</si>
  <si>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</si>
  <si>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⋮</t>
  </si>
  <si>
    <t>2022 Q4</t>
  </si>
  <si>
    <t>2023 Q1</t>
  </si>
  <si>
    <t>2023 Q2</t>
  </si>
  <si>
    <t>2023 Q3</t>
  </si>
  <si>
    <t>2023 Q4</t>
  </si>
  <si>
    <t xml:space="preserve">Revenue
</t>
  </si>
  <si>
    <t>Quarter</t>
  </si>
  <si>
    <t>Q1</t>
  </si>
  <si>
    <t>Q2</t>
  </si>
  <si>
    <t>Q3</t>
  </si>
  <si>
    <t>Q4</t>
  </si>
  <si>
    <t>Table 4: Computation of Seasonally Adjusted Factors</t>
  </si>
  <si>
    <t>Table 3: Computation of the 
Centered Moving Average,      , and the Estimated Quarterly Multiplicative Effect,</t>
  </si>
  <si>
    <t>Random</t>
  </si>
  <si>
    <t xml:space="preserve">Seasonally Adjusted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</si>
</sst>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1"/>
      <name val="Arial"/>
      <family val="2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.6"/>
      <color rgb="FF000000"/>
      <name val="Source Sans Pro"/>
      <family val="2"/>
    </font>
    <font>
      <sz val="9.6"/>
      <color theme="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1"/>
      </top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164" fontId="0" fillId="0" borderId="19" xfId="0" applyNumberFormat="1" applyBorder="1"/>
    <xf numFmtId="0" fontId="0" fillId="3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0" fillId="0" borderId="19" xfId="0" applyNumberFormat="1" applyBorder="1"/>
    <xf numFmtId="165" fontId="0" fillId="0" borderId="23" xfId="0" applyNumberFormat="1" applyBorder="1"/>
    <xf numFmtId="0" fontId="0" fillId="3" borderId="5" xfId="0" applyFill="1" applyBorder="1" applyAlignment="1">
      <alignment horizontal="left" vertical="center"/>
    </xf>
    <xf numFmtId="165" fontId="0" fillId="0" borderId="15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0" fontId="5" fillId="4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2" borderId="21" xfId="0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28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0" xfId="0" applyNumberFormat="1" applyBorder="1"/>
    <xf numFmtId="165" fontId="0" fillId="0" borderId="3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44</xdr:row>
      <xdr:rowOff>3810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3C2FDA-35E7-4C93-A879-AFFB6158C042}"/>
            </a:ext>
          </a:extLst>
        </xdr:cNvPr>
        <xdr:cNvSpPr txBox="1"/>
      </xdr:nvSpPr>
      <xdr:spPr>
        <a:xfrm>
          <a:off x="228600" y="27092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318294</xdr:colOff>
      <xdr:row>1</xdr:row>
      <xdr:rowOff>129413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011714" y="61709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011714" y="61709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310674</xdr:colOff>
      <xdr:row>1</xdr:row>
      <xdr:rowOff>83693</xdr:rowOff>
    </xdr:from>
    <xdr:ext cx="25276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4E3D6A-E79E-4ECF-8D50-19F4F990BE8B}"/>
                </a:ext>
              </a:extLst>
            </xdr:cNvPr>
            <xdr:cNvSpPr txBox="1"/>
          </xdr:nvSpPr>
          <xdr:spPr>
            <a:xfrm>
              <a:off x="1956594" y="662813"/>
              <a:ext cx="25276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4E3D6A-E79E-4ECF-8D50-19F4F990BE8B}"/>
                </a:ext>
              </a:extLst>
            </xdr:cNvPr>
            <xdr:cNvSpPr txBox="1"/>
          </xdr:nvSpPr>
          <xdr:spPr>
            <a:xfrm>
              <a:off x="1956594" y="662813"/>
              <a:ext cx="25276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𝑚_𝑡 )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287814</xdr:colOff>
      <xdr:row>1</xdr:row>
      <xdr:rowOff>83693</xdr:rowOff>
    </xdr:from>
    <xdr:ext cx="18081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1A8A79-44E8-476B-9195-F8540568B381}"/>
                </a:ext>
              </a:extLst>
            </xdr:cNvPr>
            <xdr:cNvSpPr txBox="1"/>
          </xdr:nvSpPr>
          <xdr:spPr>
            <a:xfrm>
              <a:off x="2771934" y="6628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1A8A79-44E8-476B-9195-F8540568B381}"/>
                </a:ext>
              </a:extLst>
            </xdr:cNvPr>
            <xdr:cNvSpPr txBox="1"/>
          </xdr:nvSpPr>
          <xdr:spPr>
            <a:xfrm>
              <a:off x="2771934" y="6628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𝑠_𝑡 )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32</xdr:row>
      <xdr:rowOff>3810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90BC55-84F8-478B-872D-2D5850C4096E}"/>
            </a:ext>
          </a:extLst>
        </xdr:cNvPr>
        <xdr:cNvSpPr txBox="1"/>
      </xdr:nvSpPr>
      <xdr:spPr>
        <a:xfrm>
          <a:off x="228600" y="2032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213360</xdr:colOff>
      <xdr:row>46</xdr:row>
      <xdr:rowOff>34290</xdr:rowOff>
    </xdr:from>
    <xdr:ext cx="320040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1B6E03B-BA6C-4EB3-8429-44B0AD4A331A}"/>
                </a:ext>
              </a:extLst>
            </xdr:cNvPr>
            <xdr:cNvSpPr txBox="1"/>
          </xdr:nvSpPr>
          <xdr:spPr>
            <a:xfrm>
              <a:off x="213360" y="9513570"/>
              <a:ext cx="32004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acc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1B6E03B-BA6C-4EB3-8429-44B0AD4A331A}"/>
                </a:ext>
              </a:extLst>
            </xdr:cNvPr>
            <xdr:cNvSpPr txBox="1"/>
          </xdr:nvSpPr>
          <xdr:spPr>
            <a:xfrm>
              <a:off x="213360" y="9513570"/>
              <a:ext cx="32004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 ̅_𝑡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411480</xdr:colOff>
      <xdr:row>45</xdr:row>
      <xdr:rowOff>11430</xdr:rowOff>
    </xdr:from>
    <xdr:ext cx="180819" cy="2319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0E334A3-3F05-4FAE-B477-270D60B965BB}"/>
                </a:ext>
              </a:extLst>
            </xdr:cNvPr>
            <xdr:cNvSpPr txBox="1"/>
          </xdr:nvSpPr>
          <xdr:spPr>
            <a:xfrm>
              <a:off x="411480" y="9262110"/>
              <a:ext cx="180819" cy="231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acc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0E334A3-3F05-4FAE-B477-270D60B965BB}"/>
                </a:ext>
              </a:extLst>
            </xdr:cNvPr>
            <xdr:cNvSpPr txBox="1"/>
          </xdr:nvSpPr>
          <xdr:spPr>
            <a:xfrm>
              <a:off x="411480" y="9262110"/>
              <a:ext cx="180819" cy="231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𝑠 ̂_𝑡 )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601980</xdr:colOff>
      <xdr:row>35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892574A-7E4B-4608-97D5-6D7620B37EA2}"/>
            </a:ext>
          </a:extLst>
        </xdr:cNvPr>
        <xdr:cNvSpPr txBox="1"/>
      </xdr:nvSpPr>
      <xdr:spPr>
        <a:xfrm>
          <a:off x="5394960" y="7383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752634</xdr:colOff>
      <xdr:row>0</xdr:row>
      <xdr:rowOff>197993</xdr:rowOff>
    </xdr:from>
    <xdr:ext cx="25276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035037E-9943-4494-A9B2-72BFB7A5E426}"/>
                </a:ext>
              </a:extLst>
            </xdr:cNvPr>
            <xdr:cNvSpPr txBox="1"/>
          </xdr:nvSpPr>
          <xdr:spPr>
            <a:xfrm>
              <a:off x="1575594" y="197993"/>
              <a:ext cx="25276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035037E-9943-4494-A9B2-72BFB7A5E426}"/>
                </a:ext>
              </a:extLst>
            </xdr:cNvPr>
            <xdr:cNvSpPr txBox="1"/>
          </xdr:nvSpPr>
          <xdr:spPr>
            <a:xfrm>
              <a:off x="1575594" y="197993"/>
              <a:ext cx="25276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𝑚_𝑡 )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798354</xdr:colOff>
      <xdr:row>0</xdr:row>
      <xdr:rowOff>403733</xdr:rowOff>
    </xdr:from>
    <xdr:ext cx="18081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9A13D5F-658B-4AEE-848B-A9936828754E}"/>
                </a:ext>
              </a:extLst>
            </xdr:cNvPr>
            <xdr:cNvSpPr txBox="1"/>
          </xdr:nvSpPr>
          <xdr:spPr>
            <a:xfrm>
              <a:off x="2444274" y="40373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9A13D5F-658B-4AEE-848B-A9936828754E}"/>
                </a:ext>
              </a:extLst>
            </xdr:cNvPr>
            <xdr:cNvSpPr txBox="1"/>
          </xdr:nvSpPr>
          <xdr:spPr>
            <a:xfrm>
              <a:off x="2444274" y="40373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𝑠_𝑡 )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99060</xdr:colOff>
      <xdr:row>24</xdr:row>
      <xdr:rowOff>118110</xdr:rowOff>
    </xdr:from>
    <xdr:ext cx="320040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9705E00-2B71-4FD4-B0AB-01F254CB248F}"/>
                </a:ext>
              </a:extLst>
            </xdr:cNvPr>
            <xdr:cNvSpPr txBox="1"/>
          </xdr:nvSpPr>
          <xdr:spPr>
            <a:xfrm>
              <a:off x="3680460" y="5124450"/>
              <a:ext cx="32004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acc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9705E00-2B71-4FD4-B0AB-01F254CB248F}"/>
                </a:ext>
              </a:extLst>
            </xdr:cNvPr>
            <xdr:cNvSpPr txBox="1"/>
          </xdr:nvSpPr>
          <xdr:spPr>
            <a:xfrm>
              <a:off x="3680460" y="5124450"/>
              <a:ext cx="32004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 ̅_𝑡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449580</xdr:colOff>
      <xdr:row>43</xdr:row>
      <xdr:rowOff>95250</xdr:rowOff>
    </xdr:from>
    <xdr:ext cx="180819" cy="2509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942C068-F64F-40AD-ABC8-1DD0EF8CEBA9}"/>
                </a:ext>
              </a:extLst>
            </xdr:cNvPr>
            <xdr:cNvSpPr txBox="1"/>
          </xdr:nvSpPr>
          <xdr:spPr>
            <a:xfrm>
              <a:off x="10195560" y="13552170"/>
              <a:ext cx="180819" cy="250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acc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942C068-F64F-40AD-ABC8-1DD0EF8CEBA9}"/>
                </a:ext>
              </a:extLst>
            </xdr:cNvPr>
            <xdr:cNvSpPr txBox="1"/>
          </xdr:nvSpPr>
          <xdr:spPr>
            <a:xfrm>
              <a:off x="10195560" y="13552170"/>
              <a:ext cx="180819" cy="250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𝑠 ̂_𝑡 ) ̿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318294</xdr:colOff>
      <xdr:row>50</xdr:row>
      <xdr:rowOff>129413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256B8A-BBCE-4369-B8EB-9DF77887696A}"/>
                </a:ext>
              </a:extLst>
            </xdr:cNvPr>
            <xdr:cNvSpPr txBox="1"/>
          </xdr:nvSpPr>
          <xdr:spPr>
            <a:xfrm>
              <a:off x="1141254" y="7466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256B8A-BBCE-4369-B8EB-9DF77887696A}"/>
                </a:ext>
              </a:extLst>
            </xdr:cNvPr>
            <xdr:cNvSpPr txBox="1"/>
          </xdr:nvSpPr>
          <xdr:spPr>
            <a:xfrm>
              <a:off x="1141254" y="7466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310674</xdr:colOff>
      <xdr:row>50</xdr:row>
      <xdr:rowOff>83693</xdr:rowOff>
    </xdr:from>
    <xdr:ext cx="25276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E35360-5A9C-439C-BBC5-92104823D087}"/>
                </a:ext>
              </a:extLst>
            </xdr:cNvPr>
            <xdr:cNvSpPr txBox="1"/>
          </xdr:nvSpPr>
          <xdr:spPr>
            <a:xfrm>
              <a:off x="1956594" y="700913"/>
              <a:ext cx="25276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E35360-5A9C-439C-BBC5-92104823D087}"/>
                </a:ext>
              </a:extLst>
            </xdr:cNvPr>
            <xdr:cNvSpPr txBox="1"/>
          </xdr:nvSpPr>
          <xdr:spPr>
            <a:xfrm>
              <a:off x="1956594" y="700913"/>
              <a:ext cx="25276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𝑚_𝑡 )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287814</xdr:colOff>
      <xdr:row>50</xdr:row>
      <xdr:rowOff>83693</xdr:rowOff>
    </xdr:from>
    <xdr:ext cx="18081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F20A28-6768-4065-83E1-43A508413035}"/>
                </a:ext>
              </a:extLst>
            </xdr:cNvPr>
            <xdr:cNvSpPr txBox="1"/>
          </xdr:nvSpPr>
          <xdr:spPr>
            <a:xfrm>
              <a:off x="2901474" y="7009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F20A28-6768-4065-83E1-43A508413035}"/>
                </a:ext>
              </a:extLst>
            </xdr:cNvPr>
            <xdr:cNvSpPr txBox="1"/>
          </xdr:nvSpPr>
          <xdr:spPr>
            <a:xfrm>
              <a:off x="2901474" y="7009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𝑠_𝑡 )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320040</xdr:colOff>
      <xdr:row>50</xdr:row>
      <xdr:rowOff>95250</xdr:rowOff>
    </xdr:from>
    <xdr:ext cx="32004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0AD3CC-C457-4356-AA1B-781E2AC967D5}"/>
                </a:ext>
              </a:extLst>
            </xdr:cNvPr>
            <xdr:cNvSpPr txBox="1"/>
          </xdr:nvSpPr>
          <xdr:spPr>
            <a:xfrm>
              <a:off x="3901440" y="10397490"/>
              <a:ext cx="32004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acc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0AD3CC-C457-4356-AA1B-781E2AC967D5}"/>
                </a:ext>
              </a:extLst>
            </xdr:cNvPr>
            <xdr:cNvSpPr txBox="1"/>
          </xdr:nvSpPr>
          <xdr:spPr>
            <a:xfrm>
              <a:off x="3901440" y="10397490"/>
              <a:ext cx="32004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 ̅_𝑡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470694</xdr:colOff>
      <xdr:row>1</xdr:row>
      <xdr:rowOff>281813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4757200-8E88-49BC-901E-51433E6C4EB1}"/>
                </a:ext>
              </a:extLst>
            </xdr:cNvPr>
            <xdr:cNvSpPr txBox="1"/>
          </xdr:nvSpPr>
          <xdr:spPr>
            <a:xfrm>
              <a:off x="1293654" y="8990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4757200-8E88-49BC-901E-51433E6C4EB1}"/>
                </a:ext>
              </a:extLst>
            </xdr:cNvPr>
            <xdr:cNvSpPr txBox="1"/>
          </xdr:nvSpPr>
          <xdr:spPr>
            <a:xfrm>
              <a:off x="1293654" y="8990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623094</xdr:colOff>
      <xdr:row>2</xdr:row>
      <xdr:rowOff>68453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7165BC-7553-4911-AA9F-50F4B203D333}"/>
                </a:ext>
              </a:extLst>
            </xdr:cNvPr>
            <xdr:cNvSpPr txBox="1"/>
          </xdr:nvSpPr>
          <xdr:spPr>
            <a:xfrm>
              <a:off x="1446054" y="10514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7165BC-7553-4911-AA9F-50F4B203D333}"/>
                </a:ext>
              </a:extLst>
            </xdr:cNvPr>
            <xdr:cNvSpPr txBox="1"/>
          </xdr:nvSpPr>
          <xdr:spPr>
            <a:xfrm>
              <a:off x="1446054" y="10514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775494</xdr:colOff>
      <xdr:row>3</xdr:row>
      <xdr:rowOff>37973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6F5EDB-18A7-4F72-AB38-F250932F44FB}"/>
                </a:ext>
              </a:extLst>
            </xdr:cNvPr>
            <xdr:cNvSpPr txBox="1"/>
          </xdr:nvSpPr>
          <xdr:spPr>
            <a:xfrm>
              <a:off x="1598454" y="12038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56F5EDB-18A7-4F72-AB38-F250932F44FB}"/>
                </a:ext>
              </a:extLst>
            </xdr:cNvPr>
            <xdr:cNvSpPr txBox="1"/>
          </xdr:nvSpPr>
          <xdr:spPr>
            <a:xfrm>
              <a:off x="1598454" y="12038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104934</xdr:colOff>
      <xdr:row>4</xdr:row>
      <xdr:rowOff>7493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7C14D1B-61E6-4DAA-AFE0-60E629C45DB7}"/>
                </a:ext>
              </a:extLst>
            </xdr:cNvPr>
            <xdr:cNvSpPr txBox="1"/>
          </xdr:nvSpPr>
          <xdr:spPr>
            <a:xfrm>
              <a:off x="1750854" y="13562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7C14D1B-61E6-4DAA-AFE0-60E629C45DB7}"/>
                </a:ext>
              </a:extLst>
            </xdr:cNvPr>
            <xdr:cNvSpPr txBox="1"/>
          </xdr:nvSpPr>
          <xdr:spPr>
            <a:xfrm>
              <a:off x="1750854" y="13562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563880</xdr:colOff>
      <xdr:row>50</xdr:row>
      <xdr:rowOff>121920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367FA3F-79B5-490C-AE83-08B8A508580B}"/>
                </a:ext>
              </a:extLst>
            </xdr:cNvPr>
            <xdr:cNvSpPr txBox="1"/>
          </xdr:nvSpPr>
          <xdr:spPr>
            <a:xfrm>
              <a:off x="5882640" y="10424160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367FA3F-79B5-490C-AE83-08B8A508580B}"/>
                </a:ext>
              </a:extLst>
            </xdr:cNvPr>
            <xdr:cNvSpPr txBox="1"/>
          </xdr:nvSpPr>
          <xdr:spPr>
            <a:xfrm>
              <a:off x="5882640" y="10424160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F2E6-1E13-48EF-9BE3-D6C90C46BEC8}">
  <dimension ref="A1:N62"/>
  <sheetViews>
    <sheetView tabSelected="1" workbookViewId="0">
      <selection activeCell="I50" sqref="I50"/>
    </sheetView>
  </sheetViews>
  <sheetFormatPr defaultRowHeight="14.4" x14ac:dyDescent="0.3"/>
  <cols>
    <col min="1" max="2" width="12" customWidth="1"/>
    <col min="3" max="5" width="14.109375" bestFit="1" customWidth="1"/>
    <col min="6" max="6" width="11.21875" bestFit="1" customWidth="1"/>
    <col min="7" max="7" width="18.88671875" customWidth="1"/>
    <col min="14" max="14" width="9.6640625" customWidth="1"/>
  </cols>
  <sheetData>
    <row r="1" spans="1:4" ht="48.6" customHeight="1" x14ac:dyDescent="0.3">
      <c r="A1" s="34" t="s">
        <v>31</v>
      </c>
      <c r="B1" s="35"/>
      <c r="C1" s="35"/>
      <c r="D1" s="36"/>
    </row>
    <row r="2" spans="1:4" ht="28.8" x14ac:dyDescent="0.3">
      <c r="A2" s="2" t="s">
        <v>25</v>
      </c>
      <c r="B2" s="3" t="s">
        <v>24</v>
      </c>
      <c r="C2" s="4"/>
      <c r="D2" s="5"/>
    </row>
    <row r="3" spans="1:4" x14ac:dyDescent="0.3">
      <c r="A3" s="9" t="s">
        <v>4</v>
      </c>
      <c r="B3" s="10">
        <v>1.24</v>
      </c>
      <c r="C3" s="10" t="s">
        <v>3</v>
      </c>
      <c r="D3" s="11" t="s">
        <v>3</v>
      </c>
    </row>
    <row r="4" spans="1:4" x14ac:dyDescent="0.3">
      <c r="A4" s="12" t="s">
        <v>5</v>
      </c>
      <c r="B4" s="8">
        <v>0.48</v>
      </c>
      <c r="C4" s="8" t="s">
        <v>3</v>
      </c>
      <c r="D4" s="13" t="s">
        <v>3</v>
      </c>
    </row>
    <row r="5" spans="1:4" x14ac:dyDescent="0.3">
      <c r="A5" s="12" t="s">
        <v>6</v>
      </c>
      <c r="B5" s="8">
        <v>1.24</v>
      </c>
      <c r="C5" s="8">
        <v>1.3149999999999999</v>
      </c>
      <c r="D5" s="24">
        <f>B5/C5</f>
        <v>0.94296577946768068</v>
      </c>
    </row>
    <row r="6" spans="1:4" x14ac:dyDescent="0.3">
      <c r="A6" s="12" t="s">
        <v>7</v>
      </c>
      <c r="B6" s="8">
        <v>1.71</v>
      </c>
      <c r="C6" s="23">
        <f>((0.5*B4)+B5+B6+B7+(0.5*B8))/4</f>
        <v>1.61625</v>
      </c>
      <c r="D6" s="24">
        <f t="shared" ref="D6:D9" si="0">B6/C6</f>
        <v>1.0580046403712298</v>
      </c>
    </row>
    <row r="7" spans="1:4" x14ac:dyDescent="0.3">
      <c r="A7" s="12" t="s">
        <v>8</v>
      </c>
      <c r="B7" s="8">
        <v>2.42</v>
      </c>
      <c r="C7" s="23">
        <f t="shared" ref="C7:C10" si="1">((0.5*B5)+B6+B7+B8+(0.5*B9))/4</f>
        <v>1.8287499999999999</v>
      </c>
      <c r="D7" s="24">
        <f t="shared" si="0"/>
        <v>1.3233082706766919</v>
      </c>
    </row>
    <row r="8" spans="1:4" x14ac:dyDescent="0.3">
      <c r="A8" s="12" t="s">
        <v>9</v>
      </c>
      <c r="B8" s="8">
        <v>1.71</v>
      </c>
      <c r="C8" s="23">
        <f t="shared" si="1"/>
        <v>1.9474999999999998</v>
      </c>
      <c r="D8" s="24">
        <f t="shared" si="0"/>
        <v>0.87804878048780499</v>
      </c>
    </row>
    <row r="9" spans="1:4" x14ac:dyDescent="0.3">
      <c r="A9" s="12" t="s">
        <v>10</v>
      </c>
      <c r="B9" s="14">
        <v>1.71</v>
      </c>
      <c r="C9" s="23">
        <f t="shared" si="1"/>
        <v>2.2512500000000002</v>
      </c>
      <c r="D9" s="24">
        <f t="shared" si="0"/>
        <v>0.75957801221543575</v>
      </c>
    </row>
    <row r="10" spans="1:4" x14ac:dyDescent="0.3">
      <c r="A10" s="12" t="s">
        <v>11</v>
      </c>
      <c r="B10" s="14">
        <v>2.19</v>
      </c>
      <c r="C10" s="23">
        <f t="shared" si="1"/>
        <v>2.7087500000000002</v>
      </c>
      <c r="D10" s="15">
        <v>0.80800000000000005</v>
      </c>
    </row>
    <row r="11" spans="1:4" x14ac:dyDescent="0.3">
      <c r="A11" s="12" t="s">
        <v>12</v>
      </c>
      <c r="B11" s="14">
        <v>4.37</v>
      </c>
      <c r="C11" s="14">
        <v>3.1360000000000001</v>
      </c>
      <c r="D11" s="15">
        <v>1.393</v>
      </c>
    </row>
    <row r="12" spans="1:4" x14ac:dyDescent="0.3">
      <c r="A12" s="12" t="s">
        <v>13</v>
      </c>
      <c r="B12" s="14">
        <v>3.42</v>
      </c>
      <c r="C12" s="14">
        <v>3.4689999999999999</v>
      </c>
      <c r="D12" s="15">
        <v>0.98599999999999999</v>
      </c>
    </row>
    <row r="13" spans="1:4" x14ac:dyDescent="0.3">
      <c r="A13" s="12" t="s">
        <v>14</v>
      </c>
      <c r="B13" s="14">
        <v>3.42</v>
      </c>
      <c r="C13" s="14">
        <v>3.956</v>
      </c>
      <c r="D13" s="15">
        <v>0.86399999999999999</v>
      </c>
    </row>
    <row r="14" spans="1:4" x14ac:dyDescent="0.3">
      <c r="A14" s="12" t="s">
        <v>15</v>
      </c>
      <c r="B14" s="14">
        <v>3.14</v>
      </c>
      <c r="C14" s="14">
        <v>4.4740000000000002</v>
      </c>
      <c r="D14" s="15">
        <v>0.70199999999999996</v>
      </c>
    </row>
    <row r="15" spans="1:4" x14ac:dyDescent="0.3">
      <c r="A15" s="12" t="s">
        <v>16</v>
      </c>
      <c r="B15" s="8">
        <v>7.32</v>
      </c>
      <c r="C15" s="8">
        <v>4.8010000000000002</v>
      </c>
      <c r="D15" s="13">
        <v>1.5249999999999999</v>
      </c>
    </row>
    <row r="16" spans="1:4" x14ac:dyDescent="0.3">
      <c r="A16" s="12" t="s">
        <v>17</v>
      </c>
      <c r="B16" s="8">
        <v>4.6100000000000003</v>
      </c>
      <c r="C16" s="8">
        <v>5.87</v>
      </c>
      <c r="D16" s="13">
        <v>0.78500000000000003</v>
      </c>
    </row>
    <row r="17" spans="1:5" x14ac:dyDescent="0.3">
      <c r="A17" s="12" t="s">
        <v>18</v>
      </c>
      <c r="B17" s="8" t="s">
        <v>18</v>
      </c>
      <c r="C17" s="8" t="s">
        <v>18</v>
      </c>
      <c r="D17" s="13" t="s">
        <v>18</v>
      </c>
    </row>
    <row r="18" spans="1:5" x14ac:dyDescent="0.3">
      <c r="A18" s="12" t="s">
        <v>19</v>
      </c>
      <c r="B18" s="8">
        <v>90.146000000000001</v>
      </c>
      <c r="C18" s="8">
        <v>96.578999999999994</v>
      </c>
      <c r="D18" s="13">
        <v>0.93300000000000005</v>
      </c>
    </row>
    <row r="19" spans="1:5" x14ac:dyDescent="0.3">
      <c r="A19" s="12" t="s">
        <v>20</v>
      </c>
      <c r="B19" s="8">
        <v>117.154</v>
      </c>
      <c r="C19" s="8">
        <v>96.128</v>
      </c>
      <c r="D19" s="13">
        <v>1.2190000000000001</v>
      </c>
    </row>
    <row r="20" spans="1:5" x14ac:dyDescent="0.3">
      <c r="A20" s="12" t="s">
        <v>21</v>
      </c>
      <c r="B20" s="8">
        <v>94.835999999999999</v>
      </c>
      <c r="C20" s="8">
        <v>95.902000000000001</v>
      </c>
      <c r="D20" s="13">
        <v>0.98899999999999999</v>
      </c>
    </row>
    <row r="21" spans="1:5" x14ac:dyDescent="0.3">
      <c r="A21" s="12" t="s">
        <v>22</v>
      </c>
      <c r="B21" s="8">
        <v>81.796999999999997</v>
      </c>
      <c r="C21" s="8" t="s">
        <v>3</v>
      </c>
      <c r="D21" s="13" t="s">
        <v>3</v>
      </c>
    </row>
    <row r="22" spans="1:5" x14ac:dyDescent="0.3">
      <c r="A22" s="31" t="s">
        <v>23</v>
      </c>
      <c r="B22" s="32">
        <v>89.498000000000005</v>
      </c>
      <c r="C22" s="32" t="s">
        <v>3</v>
      </c>
      <c r="D22" s="33" t="s">
        <v>3</v>
      </c>
    </row>
    <row r="25" spans="1:5" ht="34.799999999999997" customHeight="1" x14ac:dyDescent="0.3">
      <c r="A25" s="16" t="s">
        <v>30</v>
      </c>
      <c r="B25" s="17"/>
      <c r="C25" s="17"/>
      <c r="D25" s="17"/>
      <c r="E25" s="18"/>
    </row>
    <row r="26" spans="1:5" x14ac:dyDescent="0.3">
      <c r="A26" s="6" t="s">
        <v>0</v>
      </c>
      <c r="B26" s="21" t="s">
        <v>26</v>
      </c>
      <c r="C26" s="21" t="s">
        <v>27</v>
      </c>
      <c r="D26" s="21" t="s">
        <v>28</v>
      </c>
      <c r="E26" s="22" t="s">
        <v>29</v>
      </c>
    </row>
    <row r="27" spans="1:5" x14ac:dyDescent="0.3">
      <c r="A27" s="7">
        <v>2005</v>
      </c>
      <c r="B27" t="s">
        <v>3</v>
      </c>
      <c r="C27" t="s">
        <v>3</v>
      </c>
      <c r="D27" s="25">
        <v>0.94296577946768068</v>
      </c>
      <c r="E27" s="26">
        <v>1.0580046403712298</v>
      </c>
    </row>
    <row r="28" spans="1:5" x14ac:dyDescent="0.3">
      <c r="A28" s="7">
        <v>2006</v>
      </c>
      <c r="B28" s="25">
        <v>1.3233082706766919</v>
      </c>
      <c r="C28" s="25">
        <v>0.87804878048780499</v>
      </c>
      <c r="D28" s="25">
        <v>0.75957801221543575</v>
      </c>
      <c r="E28" s="26">
        <v>0.80800000000000005</v>
      </c>
    </row>
    <row r="29" spans="1:5" x14ac:dyDescent="0.3">
      <c r="A29" s="7">
        <v>2007</v>
      </c>
      <c r="B29" s="25">
        <v>1.393</v>
      </c>
      <c r="C29" s="25">
        <v>0.98599999999999999</v>
      </c>
      <c r="D29" s="25">
        <v>0.86399999999999999</v>
      </c>
      <c r="E29" s="26">
        <v>0.70199999999999996</v>
      </c>
    </row>
    <row r="30" spans="1:5" x14ac:dyDescent="0.3">
      <c r="A30" s="7">
        <v>2008</v>
      </c>
      <c r="B30" s="25">
        <v>1.5249999999999999</v>
      </c>
      <c r="C30" s="25">
        <v>0.78500000000000003</v>
      </c>
      <c r="D30" s="25">
        <v>0.68300000000000005</v>
      </c>
      <c r="E30" s="26">
        <v>1.325</v>
      </c>
    </row>
    <row r="31" spans="1:5" x14ac:dyDescent="0.3">
      <c r="A31" s="7">
        <v>2009</v>
      </c>
      <c r="B31" s="25">
        <v>1.1819999999999999</v>
      </c>
      <c r="C31" s="25">
        <v>0.78100000000000003</v>
      </c>
      <c r="D31" s="25">
        <v>0.83399999999999996</v>
      </c>
      <c r="E31" s="26">
        <v>1.0049999999999999</v>
      </c>
    </row>
    <row r="32" spans="1:5" ht="21" customHeight="1" x14ac:dyDescent="0.3">
      <c r="A32" s="7">
        <v>2010</v>
      </c>
      <c r="B32" s="25">
        <v>1.1930000000000001</v>
      </c>
      <c r="C32" s="25">
        <v>0.91200000000000003</v>
      </c>
      <c r="D32" s="25">
        <v>0.84899999999999998</v>
      </c>
      <c r="E32" s="26">
        <v>0.96299999999999997</v>
      </c>
    </row>
    <row r="33" spans="1:14" ht="19.2" customHeight="1" x14ac:dyDescent="0.3">
      <c r="A33" s="7">
        <v>2011</v>
      </c>
      <c r="B33" s="25">
        <v>1.1060000000000001</v>
      </c>
      <c r="C33" s="25">
        <v>0.96099999999999997</v>
      </c>
      <c r="D33" s="25">
        <v>0.999</v>
      </c>
      <c r="E33" s="26">
        <v>0.73399999999999999</v>
      </c>
    </row>
    <row r="34" spans="1:14" x14ac:dyDescent="0.3">
      <c r="A34" s="7">
        <v>2012</v>
      </c>
      <c r="B34" s="25">
        <v>1.3280000000000001</v>
      </c>
      <c r="C34" s="25">
        <v>1.141</v>
      </c>
      <c r="D34" s="25">
        <v>0.86499999999999999</v>
      </c>
      <c r="E34" s="26">
        <v>0.82799999999999996</v>
      </c>
    </row>
    <row r="35" spans="1:14" x14ac:dyDescent="0.3">
      <c r="A35" s="7">
        <v>2013</v>
      </c>
      <c r="B35" s="25">
        <v>1.2490000000000001</v>
      </c>
      <c r="C35" s="25">
        <v>1.0189999999999999</v>
      </c>
      <c r="D35" s="25">
        <v>0.81899999999999995</v>
      </c>
      <c r="E35" s="26">
        <v>0.85599999999999998</v>
      </c>
    </row>
    <row r="36" spans="1:14" x14ac:dyDescent="0.3">
      <c r="A36" s="7">
        <v>2014</v>
      </c>
      <c r="B36" s="25">
        <v>1.3009999999999999</v>
      </c>
      <c r="C36" s="25">
        <v>1.012</v>
      </c>
      <c r="D36" s="25">
        <v>0.78300000000000003</v>
      </c>
      <c r="E36" s="26">
        <v>0.81799999999999995</v>
      </c>
    </row>
    <row r="37" spans="1:14" x14ac:dyDescent="0.3">
      <c r="A37" s="7">
        <v>2015</v>
      </c>
      <c r="B37" s="25">
        <v>1.367</v>
      </c>
      <c r="C37" s="25">
        <v>1.0129999999999999</v>
      </c>
      <c r="D37" s="25">
        <v>0.84699999999999998</v>
      </c>
      <c r="E37" s="26">
        <v>0.89100000000000001</v>
      </c>
    </row>
    <row r="38" spans="1:14" x14ac:dyDescent="0.3">
      <c r="A38" s="7">
        <v>2016</v>
      </c>
      <c r="B38" s="25">
        <v>1.355</v>
      </c>
      <c r="C38" s="25">
        <v>0.92800000000000005</v>
      </c>
      <c r="D38" s="25">
        <v>0.78100000000000003</v>
      </c>
      <c r="E38" s="26">
        <v>0.85499999999999998</v>
      </c>
    </row>
    <row r="39" spans="1:14" x14ac:dyDescent="0.3">
      <c r="A39" s="7">
        <v>2017</v>
      </c>
      <c r="B39" s="25">
        <v>1.4119999999999999</v>
      </c>
      <c r="C39" s="25">
        <v>0.93500000000000005</v>
      </c>
      <c r="D39" s="25">
        <v>0.77600000000000002</v>
      </c>
      <c r="E39" s="26">
        <v>0.86399999999999999</v>
      </c>
      <c r="H39" s="1"/>
      <c r="I39" s="1"/>
      <c r="J39" s="1"/>
      <c r="K39" s="1"/>
      <c r="L39" s="1"/>
      <c r="M39" s="1"/>
    </row>
    <row r="40" spans="1:14" x14ac:dyDescent="0.3">
      <c r="A40" s="7">
        <v>2018</v>
      </c>
      <c r="B40" s="25">
        <v>1.405</v>
      </c>
      <c r="C40" s="25">
        <v>0.93899999999999995</v>
      </c>
      <c r="D40" s="25">
        <v>0.80800000000000005</v>
      </c>
      <c r="E40" s="26">
        <v>0.96799999999999997</v>
      </c>
      <c r="F40" s="1"/>
      <c r="G40" s="1"/>
      <c r="H40" s="1"/>
      <c r="I40" s="1"/>
      <c r="J40" s="1"/>
      <c r="K40" s="1"/>
      <c r="L40" s="1"/>
      <c r="M40" s="1"/>
    </row>
    <row r="41" spans="1:14" x14ac:dyDescent="0.3">
      <c r="A41" s="7">
        <v>2019</v>
      </c>
      <c r="B41" s="25">
        <v>1.3029999999999999</v>
      </c>
      <c r="C41" s="25">
        <v>0.89400000000000002</v>
      </c>
      <c r="D41" s="25">
        <v>0.81599999999999995</v>
      </c>
      <c r="E41" s="26">
        <v>0.95599999999999996</v>
      </c>
      <c r="F41" s="1"/>
      <c r="G41" s="1"/>
      <c r="H41" s="1"/>
      <c r="I41" s="1"/>
      <c r="J41" s="1"/>
      <c r="K41" s="1"/>
      <c r="L41" s="1"/>
      <c r="M41" s="1"/>
    </row>
    <row r="42" spans="1:14" x14ac:dyDescent="0.3">
      <c r="A42" s="7">
        <v>2020</v>
      </c>
      <c r="B42" s="25">
        <v>1.3560000000000001</v>
      </c>
      <c r="C42" s="25">
        <v>0.85099999999999998</v>
      </c>
      <c r="D42" s="25">
        <v>0.84</v>
      </c>
      <c r="E42" s="26">
        <v>0.83499999999999996</v>
      </c>
      <c r="F42" s="1"/>
      <c r="G42" s="1"/>
      <c r="H42" s="1"/>
      <c r="I42" s="1"/>
      <c r="J42" s="1"/>
      <c r="K42" s="1"/>
      <c r="L42" s="1"/>
      <c r="M42" s="1"/>
    </row>
    <row r="43" spans="1:14" x14ac:dyDescent="0.3">
      <c r="A43" s="7">
        <v>2021</v>
      </c>
      <c r="B43" s="25">
        <v>1.3260000000000001</v>
      </c>
      <c r="C43" s="25">
        <v>1.0049999999999999</v>
      </c>
      <c r="D43" s="25">
        <v>0.875</v>
      </c>
      <c r="E43" s="26">
        <v>0.872</v>
      </c>
      <c r="F43" s="1"/>
      <c r="G43" s="1"/>
    </row>
    <row r="44" spans="1:14" x14ac:dyDescent="0.3">
      <c r="A44" s="7">
        <v>2022</v>
      </c>
      <c r="B44" s="25">
        <v>1.282</v>
      </c>
      <c r="C44" s="25">
        <v>0.995</v>
      </c>
      <c r="D44" s="25">
        <v>0.84899999999999998</v>
      </c>
      <c r="E44" s="26">
        <v>0.93300000000000005</v>
      </c>
      <c r="F44" s="37" t="s">
        <v>2</v>
      </c>
      <c r="G44" s="1"/>
      <c r="H44" s="1"/>
      <c r="I44" s="1"/>
      <c r="J44" s="1"/>
      <c r="K44" s="1"/>
      <c r="L44" s="1"/>
      <c r="M44" s="1"/>
    </row>
    <row r="45" spans="1:14" ht="14.4" customHeight="1" x14ac:dyDescent="0.3">
      <c r="A45" s="7">
        <v>2023</v>
      </c>
      <c r="B45" s="25">
        <v>1.2190000000000001</v>
      </c>
      <c r="C45" s="25">
        <v>0.98899999999999999</v>
      </c>
      <c r="D45" s="1" t="s">
        <v>3</v>
      </c>
      <c r="E45" s="19" t="s">
        <v>3</v>
      </c>
      <c r="F45" s="38"/>
      <c r="G45" s="1"/>
      <c r="H45" s="1"/>
      <c r="I45" s="1"/>
      <c r="J45" s="1"/>
      <c r="K45" s="1"/>
      <c r="L45" s="1"/>
      <c r="M45" s="1"/>
      <c r="N45" s="1"/>
    </row>
    <row r="46" spans="1:14" ht="18" customHeight="1" x14ac:dyDescent="0.3">
      <c r="A46" s="28" t="s">
        <v>1</v>
      </c>
      <c r="B46" s="25">
        <f>AVERAGE(B28:B45)</f>
        <v>1.3125171261487054</v>
      </c>
      <c r="C46" s="25">
        <f>AVERAGE(C28:C45)</f>
        <v>0.94578048780487811</v>
      </c>
      <c r="D46" s="25">
        <f>AVERAGE(D27:D44)</f>
        <v>0.83280798842683978</v>
      </c>
      <c r="E46" s="26">
        <f>AVERAGE(E27:E44)</f>
        <v>0.90394470224284618</v>
      </c>
      <c r="F46" s="27">
        <f>AVERAGE(B46:E46)</f>
        <v>0.99876257615581743</v>
      </c>
    </row>
    <row r="47" spans="1:14" ht="21.6" customHeight="1" x14ac:dyDescent="0.3">
      <c r="A47" s="20"/>
      <c r="B47" s="29">
        <f>B46/F46</f>
        <v>1.3141432783760403</v>
      </c>
      <c r="C47" s="29">
        <f>C46/F46</f>
        <v>0.94695226912199248</v>
      </c>
      <c r="D47" s="29">
        <f>D46/F46</f>
        <v>0.83383980167966665</v>
      </c>
      <c r="E47" s="30">
        <f>E46/F46</f>
        <v>0.90506465082230048</v>
      </c>
    </row>
    <row r="51" spans="1:7" ht="28.8" x14ac:dyDescent="0.3">
      <c r="A51" s="39" t="s">
        <v>25</v>
      </c>
      <c r="B51" s="40" t="s">
        <v>24</v>
      </c>
      <c r="C51" s="41"/>
      <c r="D51" s="41"/>
      <c r="E51" s="44"/>
      <c r="F51" s="41" t="s">
        <v>32</v>
      </c>
      <c r="G51" s="45" t="s">
        <v>33</v>
      </c>
    </row>
    <row r="52" spans="1:7" x14ac:dyDescent="0.3">
      <c r="A52" s="46" t="s">
        <v>4</v>
      </c>
      <c r="B52" s="47">
        <v>1.24</v>
      </c>
      <c r="C52" s="52" t="s">
        <v>3</v>
      </c>
      <c r="D52" s="52" t="s">
        <v>3</v>
      </c>
      <c r="E52" s="52" t="s">
        <v>3</v>
      </c>
      <c r="F52" s="52" t="s">
        <v>3</v>
      </c>
      <c r="G52" s="54" t="s">
        <v>3</v>
      </c>
    </row>
    <row r="53" spans="1:7" x14ac:dyDescent="0.3">
      <c r="A53" s="48" t="s">
        <v>5</v>
      </c>
      <c r="B53" s="43">
        <v>0.48</v>
      </c>
      <c r="C53" s="53" t="s">
        <v>3</v>
      </c>
      <c r="D53" s="53" t="s">
        <v>3</v>
      </c>
      <c r="E53" s="53" t="s">
        <v>3</v>
      </c>
      <c r="F53" s="53" t="s">
        <v>3</v>
      </c>
      <c r="G53" s="55" t="s">
        <v>3</v>
      </c>
    </row>
    <row r="54" spans="1:7" x14ac:dyDescent="0.3">
      <c r="A54" s="48" t="s">
        <v>6</v>
      </c>
      <c r="B54" s="43">
        <v>1.24</v>
      </c>
      <c r="C54" s="43">
        <v>1.3149999999999999</v>
      </c>
      <c r="D54" s="25">
        <f>D27</f>
        <v>0.94296577946768068</v>
      </c>
      <c r="E54" s="56">
        <f>D47</f>
        <v>0.83383980167966665</v>
      </c>
      <c r="F54" s="56">
        <f>B54/(C54*E54)</f>
        <v>1.1308716345372256</v>
      </c>
      <c r="G54" s="57">
        <f>B54/E54</f>
        <v>1.4870961994164515</v>
      </c>
    </row>
    <row r="55" spans="1:7" x14ac:dyDescent="0.3">
      <c r="A55" s="48" t="s">
        <v>7</v>
      </c>
      <c r="B55" s="43">
        <v>1.71</v>
      </c>
      <c r="C55" s="43">
        <v>1.6160000000000001</v>
      </c>
      <c r="D55" s="26">
        <f>E27</f>
        <v>1.0580046403712298</v>
      </c>
      <c r="E55" s="56">
        <f>E47</f>
        <v>0.90506465082230048</v>
      </c>
      <c r="F55" s="56">
        <f t="shared" ref="F55:F58" si="2">B55/(C55*E55)</f>
        <v>1.1691632369801201</v>
      </c>
      <c r="G55" s="57">
        <f t="shared" ref="G55:G58" si="3">B55/E55</f>
        <v>1.8893677909598745</v>
      </c>
    </row>
    <row r="56" spans="1:7" x14ac:dyDescent="0.3">
      <c r="A56" s="48" t="s">
        <v>8</v>
      </c>
      <c r="B56" s="43">
        <v>2.42</v>
      </c>
      <c r="C56" s="43">
        <v>1.829</v>
      </c>
      <c r="D56" s="56">
        <f>B28</f>
        <v>1.3233082706766919</v>
      </c>
      <c r="E56" s="56">
        <f>B47</f>
        <v>1.3141432783760403</v>
      </c>
      <c r="F56" s="56">
        <f t="shared" si="2"/>
        <v>1.0068364795447249</v>
      </c>
      <c r="G56" s="57">
        <f t="shared" si="3"/>
        <v>1.8415039210873019</v>
      </c>
    </row>
    <row r="57" spans="1:7" x14ac:dyDescent="0.3">
      <c r="A57" s="48" t="s">
        <v>9</v>
      </c>
      <c r="B57" s="43">
        <v>1.71</v>
      </c>
      <c r="C57" s="43">
        <v>1.9470000000000001</v>
      </c>
      <c r="D57" s="56">
        <f>C28</f>
        <v>0.87804878048780499</v>
      </c>
      <c r="E57" s="56">
        <f>C47</f>
        <v>0.94695226912199248</v>
      </c>
      <c r="F57" s="56">
        <f t="shared" si="2"/>
        <v>0.92747469618411316</v>
      </c>
      <c r="G57" s="57">
        <f t="shared" si="3"/>
        <v>1.8057932334704683</v>
      </c>
    </row>
    <row r="58" spans="1:7" x14ac:dyDescent="0.3">
      <c r="A58" s="48" t="s">
        <v>10</v>
      </c>
      <c r="B58" s="43">
        <v>1.71</v>
      </c>
      <c r="C58" s="43">
        <v>2.2509999999999999</v>
      </c>
      <c r="D58" s="56">
        <f>D28</f>
        <v>0.75957801221543575</v>
      </c>
      <c r="E58" s="56">
        <f>D47</f>
        <v>0.83383980167966665</v>
      </c>
      <c r="F58" s="56">
        <f t="shared" si="2"/>
        <v>0.9110411505288446</v>
      </c>
      <c r="G58" s="57">
        <f t="shared" si="3"/>
        <v>2.050753629840429</v>
      </c>
    </row>
    <row r="59" spans="1:7" x14ac:dyDescent="0.3">
      <c r="A59" s="48" t="s">
        <v>11</v>
      </c>
      <c r="B59" s="43">
        <v>2.19</v>
      </c>
      <c r="C59" s="43">
        <v>2.7090000000000001</v>
      </c>
      <c r="D59" s="43">
        <v>0.80800000000000005</v>
      </c>
      <c r="E59" s="43">
        <v>0.90500000000000003</v>
      </c>
      <c r="F59" s="56">
        <f>B59/(C59*E59)</f>
        <v>0.89327777879750125</v>
      </c>
      <c r="G59" s="49">
        <v>2.42</v>
      </c>
    </row>
    <row r="60" spans="1:7" x14ac:dyDescent="0.3">
      <c r="A60" s="48" t="s">
        <v>12</v>
      </c>
      <c r="B60" s="43">
        <v>4.37</v>
      </c>
      <c r="C60" s="43">
        <v>3.1360000000000001</v>
      </c>
      <c r="D60" s="43">
        <v>1.393</v>
      </c>
      <c r="E60" s="43">
        <v>1.3140000000000001</v>
      </c>
      <c r="F60" s="43">
        <v>1.06</v>
      </c>
      <c r="G60" s="49">
        <v>3.3250000000000002</v>
      </c>
    </row>
    <row r="61" spans="1:7" x14ac:dyDescent="0.3">
      <c r="A61" s="48" t="s">
        <v>13</v>
      </c>
      <c r="B61" s="43">
        <v>3.42</v>
      </c>
      <c r="C61" s="43">
        <v>3.4689999999999999</v>
      </c>
      <c r="D61" s="43">
        <v>0.98599999999999999</v>
      </c>
      <c r="E61" s="43">
        <v>0.94699999999999995</v>
      </c>
      <c r="F61" s="43">
        <v>1.0409999999999999</v>
      </c>
      <c r="G61" s="49">
        <v>3.6120000000000001</v>
      </c>
    </row>
    <row r="62" spans="1:7" x14ac:dyDescent="0.3">
      <c r="A62" s="50" t="s">
        <v>18</v>
      </c>
      <c r="B62" s="42" t="s">
        <v>18</v>
      </c>
      <c r="C62" s="42" t="s">
        <v>18</v>
      </c>
      <c r="D62" s="42" t="s">
        <v>18</v>
      </c>
      <c r="E62" s="42" t="s">
        <v>18</v>
      </c>
      <c r="F62" s="42" t="s">
        <v>18</v>
      </c>
      <c r="G62" s="51" t="s">
        <v>18</v>
      </c>
    </row>
  </sheetData>
  <mergeCells count="2">
    <mergeCell ref="A1:D1"/>
    <mergeCell ref="F44:F45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5838E79B0E48B83E8E3F5479A3A2" ma:contentTypeVersion="9" ma:contentTypeDescription="Create a new document." ma:contentTypeScope="" ma:versionID="2b0c304636f8f537543cd13f583db9d4">
  <xsd:schema xmlns:xsd="http://www.w3.org/2001/XMLSchema" xmlns:xs="http://www.w3.org/2001/XMLSchema" xmlns:p="http://schemas.microsoft.com/office/2006/metadata/properties" xmlns:ns3="ca1cba85-b018-40b2-9d9a-243cd5b6fae5" xmlns:ns4="f1fb8133-dfcb-4ab3-83e1-bcafde3f766a" targetNamespace="http://schemas.microsoft.com/office/2006/metadata/properties" ma:root="true" ma:fieldsID="0f089f22c5ce4e61126931f7622145b2" ns3:_="" ns4:_="">
    <xsd:import namespace="ca1cba85-b018-40b2-9d9a-243cd5b6fae5"/>
    <xsd:import namespace="f1fb8133-dfcb-4ab3-83e1-bcafde3f7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ba85-b018-40b2-9d9a-243cd5b6f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b8133-dfcb-4ab3-83e1-bcafde3f7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cba85-b018-40b2-9d9a-243cd5b6fa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DDC771-C014-4A48-9FCA-802C556EA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ba85-b018-40b2-9d9a-243cd5b6fae5"/>
    <ds:schemaRef ds:uri="f1fb8133-dfcb-4ab3-83e1-bcafde3f7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E1B631-90B0-4D19-A35E-F8DC8BE167A4}">
  <ds:schemaRefs>
    <ds:schemaRef ds:uri="http://schemas.microsoft.com/office/2006/metadata/properties"/>
    <ds:schemaRef ds:uri="http://purl.org/dc/elements/1.1/"/>
    <ds:schemaRef ds:uri="http://www.w3.org/XML/1998/namespace"/>
    <ds:schemaRef ds:uri="f1fb8133-dfcb-4ab3-83e1-bcafde3f766a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a1cba85-b018-40b2-9d9a-243cd5b6fae5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96E0334-A0AA-41B5-AE21-CAD1C9D10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2024-09-16T15:34:20Z</dcterms:created>
  <dcterms:modified xsi:type="dcterms:W3CDTF">2024-09-25T14:59:11Z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0x01010070F75838E79B0E48B83E8E3F5479A3A2</vt:lpwstr>
  </property>
</Properties>
</file>