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Carwash1\data\"/>
    </mc:Choice>
  </mc:AlternateContent>
  <xr:revisionPtr revIDLastSave="0" documentId="13_ncr:1_{6B665F2C-74C9-4ED7-8215-6E340B071105}" xr6:coauthVersionLast="47" xr6:coauthVersionMax="47" xr10:uidLastSave="{00000000-0000-0000-0000-000000000000}"/>
  <bookViews>
    <workbookView xWindow="-109" yWindow="-109" windowWidth="26301" windowHeight="14169" xr2:uid="{810619E0-51CD-4FDC-9B3D-FA631EA9C86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1" l="1"/>
  <c r="K36" i="1"/>
  <c r="M12" i="2"/>
  <c r="J33" i="1"/>
  <c r="K29" i="1"/>
  <c r="K32" i="1"/>
  <c r="L29" i="1"/>
  <c r="M26" i="1"/>
  <c r="I21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I33" i="1"/>
  <c r="M32" i="1"/>
  <c r="L32" i="1"/>
  <c r="J32" i="1"/>
  <c r="I32" i="1"/>
  <c r="M31" i="1"/>
  <c r="L31" i="1"/>
  <c r="K31" i="1"/>
  <c r="J31" i="1"/>
  <c r="I31" i="1"/>
  <c r="M30" i="1"/>
  <c r="L30" i="1"/>
  <c r="K30" i="1"/>
  <c r="J30" i="1"/>
  <c r="I30" i="1"/>
  <c r="M29" i="1"/>
  <c r="J29" i="1"/>
  <c r="I29" i="1"/>
  <c r="M27" i="1"/>
  <c r="L27" i="1"/>
  <c r="K27" i="1"/>
  <c r="J27" i="1"/>
  <c r="I27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13" i="2"/>
  <c r="H12" i="2"/>
  <c r="I16" i="2"/>
  <c r="I15" i="2"/>
  <c r="I14" i="2"/>
  <c r="I12" i="2"/>
  <c r="L13" i="2"/>
  <c r="M13" i="2" s="1"/>
  <c r="L14" i="2"/>
  <c r="M14" i="2" s="1"/>
  <c r="L15" i="2"/>
  <c r="M15" i="2" s="1"/>
  <c r="L16" i="2"/>
  <c r="M16" i="2" s="1"/>
  <c r="J14" i="2"/>
  <c r="J15" i="2"/>
  <c r="J16" i="2"/>
  <c r="J13" i="2"/>
  <c r="L12" i="2"/>
  <c r="J12" i="2"/>
  <c r="H14" i="2"/>
  <c r="H15" i="2"/>
  <c r="H16" i="2"/>
  <c r="H13" i="2"/>
  <c r="O25" i="1" l="1"/>
  <c r="O22" i="1"/>
  <c r="P25" i="1"/>
  <c r="O34" i="1"/>
  <c r="R23" i="1"/>
  <c r="O31" i="1"/>
  <c r="P34" i="1"/>
  <c r="Q34" i="1"/>
  <c r="O35" i="1"/>
  <c r="Q32" i="1"/>
  <c r="P29" i="1"/>
  <c r="I36" i="1"/>
  <c r="Q25" i="1"/>
  <c r="R22" i="1"/>
  <c r="R25" i="1"/>
  <c r="T25" i="1" s="1"/>
  <c r="M36" i="1"/>
  <c r="P35" i="1"/>
  <c r="Q35" i="1"/>
  <c r="O23" i="1"/>
  <c r="O30" i="1"/>
  <c r="O33" i="1"/>
  <c r="R35" i="1"/>
  <c r="P23" i="1"/>
  <c r="P30" i="1"/>
  <c r="P33" i="1"/>
  <c r="Q23" i="1"/>
  <c r="Q30" i="1"/>
  <c r="Q33" i="1"/>
  <c r="O26" i="1"/>
  <c r="P26" i="1"/>
  <c r="O21" i="1"/>
  <c r="Q26" i="1"/>
  <c r="P21" i="1"/>
  <c r="O24" i="1"/>
  <c r="P31" i="1"/>
  <c r="Q21" i="1"/>
  <c r="P24" i="1"/>
  <c r="O27" i="1"/>
  <c r="Q31" i="1"/>
  <c r="R21" i="1"/>
  <c r="Q24" i="1"/>
  <c r="P27" i="1"/>
  <c r="R34" i="1"/>
  <c r="T34" i="1" s="1"/>
  <c r="R24" i="1"/>
  <c r="Q27" i="1"/>
  <c r="R27" i="1"/>
  <c r="P22" i="1"/>
  <c r="O32" i="1"/>
  <c r="O29" i="1"/>
  <c r="P32" i="1"/>
  <c r="J36" i="1"/>
  <c r="R29" i="1"/>
  <c r="L36" i="1"/>
  <c r="R32" i="1"/>
  <c r="R33" i="1"/>
  <c r="R31" i="1"/>
  <c r="R30" i="1"/>
  <c r="R26" i="1"/>
  <c r="Q29" i="1"/>
  <c r="Q22" i="1"/>
  <c r="T32" i="1" l="1"/>
  <c r="T31" i="1"/>
  <c r="T29" i="1"/>
  <c r="T35" i="1"/>
  <c r="T24" i="1"/>
  <c r="T21" i="1"/>
  <c r="T30" i="1"/>
  <c r="T33" i="1"/>
  <c r="T27" i="1"/>
  <c r="T23" i="1"/>
  <c r="T26" i="1"/>
  <c r="P3" i="1" l="1"/>
  <c r="Q3" i="1"/>
  <c r="R3" i="1"/>
  <c r="P4" i="1"/>
  <c r="Q4" i="1"/>
  <c r="I3" i="1"/>
  <c r="J3" i="1"/>
  <c r="K3" i="1"/>
  <c r="L3" i="1"/>
  <c r="M3" i="1"/>
  <c r="J4" i="1"/>
  <c r="K4" i="1"/>
  <c r="L4" i="1"/>
  <c r="M4" i="1"/>
  <c r="R4" i="1" s="1"/>
  <c r="J5" i="1"/>
  <c r="K5" i="1"/>
  <c r="L5" i="1"/>
  <c r="Q5" i="1" s="1"/>
  <c r="M5" i="1"/>
  <c r="R5" i="1" s="1"/>
  <c r="J6" i="1"/>
  <c r="K6" i="1"/>
  <c r="L6" i="1"/>
  <c r="M6" i="1"/>
  <c r="J7" i="1"/>
  <c r="K7" i="1"/>
  <c r="P7" i="1" s="1"/>
  <c r="L7" i="1"/>
  <c r="Q7" i="1" s="1"/>
  <c r="M7" i="1"/>
  <c r="R7" i="1" s="1"/>
  <c r="J8" i="1"/>
  <c r="K8" i="1"/>
  <c r="P8" i="1" s="1"/>
  <c r="L8" i="1"/>
  <c r="Q8" i="1" s="1"/>
  <c r="M8" i="1"/>
  <c r="R8" i="1" s="1"/>
  <c r="J9" i="1"/>
  <c r="K9" i="1"/>
  <c r="L9" i="1"/>
  <c r="Q9" i="1" s="1"/>
  <c r="M9" i="1"/>
  <c r="R9" i="1" s="1"/>
  <c r="J11" i="1"/>
  <c r="K11" i="1"/>
  <c r="L11" i="1"/>
  <c r="M11" i="1"/>
  <c r="J12" i="1"/>
  <c r="O12" i="1" s="1"/>
  <c r="K12" i="1"/>
  <c r="P12" i="1" s="1"/>
  <c r="L12" i="1"/>
  <c r="Q12" i="1" s="1"/>
  <c r="M12" i="1"/>
  <c r="R12" i="1" s="1"/>
  <c r="J13" i="1"/>
  <c r="O13" i="1" s="1"/>
  <c r="K13" i="1"/>
  <c r="P13" i="1" s="1"/>
  <c r="L13" i="1"/>
  <c r="Q13" i="1" s="1"/>
  <c r="M13" i="1"/>
  <c r="R13" i="1" s="1"/>
  <c r="J14" i="1"/>
  <c r="O14" i="1" s="1"/>
  <c r="K14" i="1"/>
  <c r="L14" i="1"/>
  <c r="Q14" i="1" s="1"/>
  <c r="M14" i="1"/>
  <c r="R14" i="1" s="1"/>
  <c r="J15" i="1"/>
  <c r="K15" i="1"/>
  <c r="L15" i="1"/>
  <c r="M15" i="1"/>
  <c r="J16" i="1"/>
  <c r="K16" i="1"/>
  <c r="P16" i="1" s="1"/>
  <c r="L16" i="1"/>
  <c r="Q16" i="1" s="1"/>
  <c r="M16" i="1"/>
  <c r="R16" i="1" s="1"/>
  <c r="J17" i="1"/>
  <c r="K17" i="1"/>
  <c r="P17" i="1" s="1"/>
  <c r="L17" i="1"/>
  <c r="Q17" i="1" s="1"/>
  <c r="M17" i="1"/>
  <c r="R17" i="1" s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T13" i="1" l="1"/>
  <c r="O16" i="1"/>
  <c r="T12" i="1"/>
  <c r="Q15" i="1"/>
  <c r="Q11" i="1"/>
  <c r="Q6" i="1"/>
  <c r="O8" i="1"/>
  <c r="O7" i="1"/>
  <c r="T7" i="1" s="1"/>
  <c r="P14" i="1"/>
  <c r="T14" i="1" s="1"/>
  <c r="P9" i="1"/>
  <c r="P5" i="1"/>
  <c r="T8" i="1"/>
  <c r="P15" i="1"/>
  <c r="O11" i="1"/>
  <c r="P6" i="1"/>
  <c r="O9" i="1"/>
  <c r="O5" i="1"/>
  <c r="R15" i="1"/>
  <c r="O17" i="1"/>
  <c r="T17" i="1" s="1"/>
  <c r="O4" i="1"/>
  <c r="T4" i="1" s="1"/>
  <c r="R6" i="1"/>
  <c r="R11" i="1"/>
  <c r="T16" i="1"/>
  <c r="P11" i="1"/>
  <c r="O15" i="1"/>
  <c r="M18" i="1"/>
  <c r="O6" i="1"/>
  <c r="L18" i="1"/>
  <c r="K18" i="1"/>
  <c r="J18" i="1"/>
  <c r="I18" i="1"/>
  <c r="O3" i="1"/>
  <c r="T3" i="1" s="1"/>
  <c r="T5" i="1" l="1"/>
  <c r="T9" i="1"/>
  <c r="T6" i="1"/>
  <c r="T15" i="1"/>
  <c r="T11" i="1"/>
</calcChain>
</file>

<file path=xl/sharedStrings.xml><?xml version="1.0" encoding="utf-8"?>
<sst xmlns="http://schemas.openxmlformats.org/spreadsheetml/2006/main" count="712" uniqueCount="100">
  <si>
    <t>Wash Type</t>
  </si>
  <si>
    <t>20 lb</t>
  </si>
  <si>
    <t>30 lb</t>
  </si>
  <si>
    <t>40 lb</t>
  </si>
  <si>
    <t>60 lb</t>
  </si>
  <si>
    <t>80 lb</t>
  </si>
  <si>
    <t>Normal</t>
  </si>
  <si>
    <t>Synthetics</t>
  </si>
  <si>
    <t>Delicates</t>
  </si>
  <si>
    <t>Colors</t>
  </si>
  <si>
    <t>Whites</t>
  </si>
  <si>
    <t>Mix</t>
  </si>
  <si>
    <t>Woolens</t>
  </si>
  <si>
    <t>Bedding</t>
  </si>
  <si>
    <t>Hot Wash</t>
  </si>
  <si>
    <t>Warm Wash</t>
  </si>
  <si>
    <t>Cotton</t>
  </si>
  <si>
    <t>High Speed Spin</t>
  </si>
  <si>
    <t>$-.--</t>
  </si>
  <si>
    <t>Rinse the Machine</t>
  </si>
  <si>
    <t>Deep Clean</t>
  </si>
  <si>
    <t>Price per minute</t>
  </si>
  <si>
    <t>average</t>
  </si>
  <si>
    <t>June --- 2024</t>
  </si>
  <si>
    <t>Date Range:</t>
  </si>
  <si>
    <t>06/01/2024 12:00 AM - 06/30/2024 11:59 PM</t>
  </si>
  <si>
    <t>Type</t>
  </si>
  <si>
    <t>Cycles</t>
  </si>
  <si>
    <t>Total Revenue</t>
  </si>
  <si>
    <t>Washers (15)</t>
  </si>
  <si>
    <t>Dryers (15)</t>
  </si>
  <si>
    <t>Combos (0)</t>
  </si>
  <si>
    <t>Total (30)</t>
  </si>
  <si>
    <t>Washer Breakdown</t>
  </si>
  <si>
    <t>Machine Type</t>
  </si>
  <si>
    <t>Turns Per Day</t>
  </si>
  <si>
    <t>Coin Vault Openings</t>
  </si>
  <si>
    <t>Washer Extractor 20 lbs. (60)</t>
  </si>
  <si>
    <t>No</t>
  </si>
  <si>
    <t>Washer Extractor 30 lbs. (150)</t>
  </si>
  <si>
    <t>Washer Extractor 40 lbs. (150)</t>
  </si>
  <si>
    <t>Washer Extractor 60 lbs. (60)</t>
  </si>
  <si>
    <t>Washer Extractor 80 lbs. (30)</t>
  </si>
  <si>
    <t>Total (15)</t>
  </si>
  <si>
    <t>Yes(0)/No(5)</t>
  </si>
  <si>
    <t>Dryer Breakdown</t>
  </si>
  <si>
    <t>Tumbler 30 lbs. Stack (120)</t>
  </si>
  <si>
    <t>Tumbler 45 lbs. Stack (300)</t>
  </si>
  <si>
    <t>Tumbler 75 lbs. (30)</t>
  </si>
  <si>
    <t>Yes(0)/No(3)</t>
  </si>
  <si>
    <t>May --- 2024</t>
  </si>
  <si>
    <t>05/01/2024 12:00 AM - 05/31/2024 11:59 PM</t>
  </si>
  <si>
    <t>Washer Extractor 20 lbs. (62)</t>
  </si>
  <si>
    <t>Washer Extractor 30 lbs. (155)</t>
  </si>
  <si>
    <t>Washer Extractor 40 lbs. (155)</t>
  </si>
  <si>
    <t>Washer Extractor 60 lbs. (62)</t>
  </si>
  <si>
    <t>Washer Extractor 80 lbs. (31)</t>
  </si>
  <si>
    <t>Tumbler 30 lbs. Stack (124)</t>
  </si>
  <si>
    <t>Tumbler 45 lbs. Stack (310)</t>
  </si>
  <si>
    <t>Tumbler 75 lbs. (31)</t>
  </si>
  <si>
    <t>April --- 2024</t>
  </si>
  <si>
    <t>04/01/2024 12:00 AM - 04/30/2024 11:59 PM</t>
  </si>
  <si>
    <t>March --- 2024</t>
  </si>
  <si>
    <t>03/01/2024 12:00 AM - 03/31/2024 11:59 PM</t>
  </si>
  <si>
    <t>February --- 2024</t>
  </si>
  <si>
    <t>02/01/2024 12:00 AM - 02/29/2024 11:59 PM</t>
  </si>
  <si>
    <t>Washer Extractor 20 lbs. (58)</t>
  </si>
  <si>
    <t>Washer Extractor 30 lbs. (145)</t>
  </si>
  <si>
    <t>Washer Extractor 40 lbs. (145)</t>
  </si>
  <si>
    <t>Washer Extractor 60 lbs. (58)</t>
  </si>
  <si>
    <t>Washer Extractor 80 lbs. (29)</t>
  </si>
  <si>
    <t>Tumbler 30 lbs. Stack (116)</t>
  </si>
  <si>
    <t>Tumbler 45 lbs. Stack (290)</t>
  </si>
  <si>
    <t>Tumbler 75 lbs. (29)</t>
  </si>
  <si>
    <t>January --- 2024</t>
  </si>
  <si>
    <t>01/01/2024 12:00 AM - 01/31/2024 11:59 PM</t>
  </si>
  <si>
    <t>December --- 2023</t>
  </si>
  <si>
    <t>12/01/2023 12:00 AM - 12/31/2023 11:59 PM</t>
  </si>
  <si>
    <t>November --- 2023</t>
  </si>
  <si>
    <t>11/01/2023 12:00 AM - 11/30/2023 11:59 PM</t>
  </si>
  <si>
    <t>Tumbler 45 lbs. Stack (270)</t>
  </si>
  <si>
    <t>October --- 2023</t>
  </si>
  <si>
    <t>10/01/2023 12:00 AM - 10/31/2023 11:59 PM</t>
  </si>
  <si>
    <t>September --- 2023</t>
  </si>
  <si>
    <t>09/01/2023 12:00 AM - 09/30/2023 11:59 PM</t>
  </si>
  <si>
    <t>August --- 2024</t>
  </si>
  <si>
    <t>08/01/2023 12:00 AM - 08/31/2023 11:59 PM</t>
  </si>
  <si>
    <t>July --- 2023</t>
  </si>
  <si>
    <t>07/01/2023 12:00 AM - 07/31/2023 11:59 PM</t>
  </si>
  <si>
    <t>June --- 2023</t>
  </si>
  <si>
    <t>06/01/2023 12:00 AM - 06/30/2023 11:59 PM</t>
  </si>
  <si>
    <t>05/01/2023 12:00 AM - 05/31/2023 11:59 PM</t>
  </si>
  <si>
    <t>April --- 2023</t>
  </si>
  <si>
    <t>04/01/2023 12:00 AM - 04/30/2023 11:59 PM</t>
  </si>
  <si>
    <t>March --- 2023</t>
  </si>
  <si>
    <t>03/01/2023 12:00 AM - 03/31/2023 11:59 PM</t>
  </si>
  <si>
    <t>Total (13)</t>
  </si>
  <si>
    <t>Yes(0)/No(4)</t>
  </si>
  <si>
    <t>per mach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</si>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</sst>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6" formatCode="&quot;$&quot;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8" fontId="0" fillId="0" borderId="0" xfId="0" applyNumberFormat="1"/>
    <xf numFmtId="10" fontId="0" fillId="0" borderId="0" xfId="2" applyNumberFormat="1" applyFont="1"/>
    <xf numFmtId="0" fontId="0" fillId="2" borderId="0" xfId="0" applyFill="1"/>
    <xf numFmtId="8" fontId="0" fillId="2" borderId="0" xfId="0" applyNumberFormat="1" applyFill="1"/>
    <xf numFmtId="10" fontId="0" fillId="2" borderId="0" xfId="2" applyNumberFormat="1" applyFont="1" applyFill="1"/>
    <xf numFmtId="10" fontId="0" fillId="0" borderId="0" xfId="2" applyNumberFormat="1" applyFont="1" applyFill="1"/>
    <xf numFmtId="10" fontId="0" fillId="2" borderId="0" xfId="0" applyNumberFormat="1" applyFill="1"/>
    <xf numFmtId="10" fontId="0" fillId="0" borderId="0" xfId="0" applyNumberFormat="1"/>
    <xf numFmtId="44" fontId="0" fillId="0" borderId="0" xfId="1" applyFont="1"/>
    <xf numFmtId="44" fontId="0" fillId="0" borderId="0" xfId="0" applyNumberFormat="1"/>
    <xf numFmtId="8" fontId="0" fillId="3" borderId="0" xfId="0" applyNumberFormat="1" applyFill="1"/>
    <xf numFmtId="10" fontId="0" fillId="3" borderId="0" xfId="2" applyNumberFormat="1" applyFont="1" applyFill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6" fontId="0" fillId="3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A692-D9A9-4525-9E44-8F180D37BDE2}">
  <dimension ref="A1:T36"/>
  <sheetViews>
    <sheetView tabSelected="1" topLeftCell="A10" workbookViewId="0">
      <selection activeCell="F10" sqref="F1:F1048576"/>
    </sheetView>
  </sheetViews>
  <sheetFormatPr defaultRowHeight="14.3" x14ac:dyDescent="0.25"/>
  <cols>
    <col min="1" max="1" width="15.875" bestFit="1" customWidth="1"/>
    <col min="2" max="6" width="0" hidden="1" customWidth="1"/>
  </cols>
  <sheetData>
    <row r="1" spans="1:20" x14ac:dyDescent="0.25">
      <c r="I1" t="s">
        <v>21</v>
      </c>
    </row>
    <row r="2" spans="1:20" x14ac:dyDescent="0.25">
      <c r="A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2</v>
      </c>
      <c r="P2" t="s">
        <v>3</v>
      </c>
      <c r="Q2" t="s">
        <v>4</v>
      </c>
      <c r="R2" t="s">
        <v>5</v>
      </c>
      <c r="T2" t="s">
        <v>22</v>
      </c>
    </row>
    <row r="3" spans="1:20" s="3" customFormat="1" x14ac:dyDescent="0.25">
      <c r="A3" s="3" t="s">
        <v>6</v>
      </c>
      <c r="B3" s="3">
        <v>22</v>
      </c>
      <c r="C3" s="4">
        <v>3.5</v>
      </c>
      <c r="D3" s="4">
        <v>4.5</v>
      </c>
      <c r="E3" s="4">
        <v>5.5</v>
      </c>
      <c r="F3" s="4">
        <v>7.5</v>
      </c>
      <c r="G3" s="4">
        <v>9.5</v>
      </c>
      <c r="H3" s="4"/>
      <c r="I3" s="4">
        <f>C3/$B3</f>
        <v>0.15909090909090909</v>
      </c>
      <c r="J3" s="4">
        <f t="shared" ref="J3:M17" si="0">D3/$B3</f>
        <v>0.20454545454545456</v>
      </c>
      <c r="K3" s="4">
        <f t="shared" si="0"/>
        <v>0.25</v>
      </c>
      <c r="L3" s="4">
        <f t="shared" si="0"/>
        <v>0.34090909090909088</v>
      </c>
      <c r="M3" s="4">
        <f t="shared" si="0"/>
        <v>0.43181818181818182</v>
      </c>
      <c r="O3" s="5">
        <f>(J3-I3)/I3</f>
        <v>0.28571428571428581</v>
      </c>
      <c r="P3" s="5">
        <f t="shared" ref="P3:R17" si="1">(K3-J3)/J3</f>
        <v>0.22222222222222215</v>
      </c>
      <c r="Q3" s="5">
        <f t="shared" si="1"/>
        <v>0.36363636363636354</v>
      </c>
      <c r="R3" s="5">
        <f t="shared" si="1"/>
        <v>0.26666666666666677</v>
      </c>
      <c r="T3" s="7">
        <f>AVERAGE(O3:R3)</f>
        <v>0.28455988455988457</v>
      </c>
    </row>
    <row r="4" spans="1:20" s="3" customFormat="1" x14ac:dyDescent="0.25">
      <c r="A4" s="3" t="s">
        <v>7</v>
      </c>
      <c r="B4" s="3">
        <v>20</v>
      </c>
      <c r="C4" s="4">
        <v>3.5</v>
      </c>
      <c r="D4" s="4">
        <v>4.5</v>
      </c>
      <c r="E4" s="4">
        <v>4.5</v>
      </c>
      <c r="F4" s="4">
        <v>7.5</v>
      </c>
      <c r="G4" s="4">
        <v>9.5</v>
      </c>
      <c r="H4" s="4"/>
      <c r="I4" s="4">
        <f t="shared" ref="I4:I17" si="2">C4/$B4</f>
        <v>0.17499999999999999</v>
      </c>
      <c r="J4" s="4">
        <f t="shared" si="0"/>
        <v>0.22500000000000001</v>
      </c>
      <c r="K4" s="4">
        <f t="shared" si="0"/>
        <v>0.22500000000000001</v>
      </c>
      <c r="L4" s="4">
        <f t="shared" si="0"/>
        <v>0.375</v>
      </c>
      <c r="M4" s="4">
        <f t="shared" si="0"/>
        <v>0.47499999999999998</v>
      </c>
      <c r="O4" s="5">
        <f t="shared" ref="O4:O17" si="3">(J4-I4)/I4</f>
        <v>0.28571428571428581</v>
      </c>
      <c r="P4" s="12">
        <f t="shared" si="1"/>
        <v>0</v>
      </c>
      <c r="Q4" s="5">
        <f t="shared" si="1"/>
        <v>0.66666666666666663</v>
      </c>
      <c r="R4" s="5">
        <f t="shared" si="1"/>
        <v>0.26666666666666661</v>
      </c>
      <c r="T4" s="7">
        <f t="shared" ref="T4:T17" si="4">AVERAGE(O4:R4)</f>
        <v>0.30476190476190479</v>
      </c>
    </row>
    <row r="5" spans="1:20" s="3" customFormat="1" x14ac:dyDescent="0.25">
      <c r="A5" s="3" t="s">
        <v>8</v>
      </c>
      <c r="B5" s="3">
        <v>19</v>
      </c>
      <c r="C5" s="4">
        <v>3.5</v>
      </c>
      <c r="D5" s="4">
        <v>4.5</v>
      </c>
      <c r="E5" s="4">
        <v>5.5</v>
      </c>
      <c r="F5" s="4">
        <v>7.5</v>
      </c>
      <c r="G5" s="4">
        <v>9.5</v>
      </c>
      <c r="H5" s="4"/>
      <c r="I5" s="4">
        <f t="shared" si="2"/>
        <v>0.18421052631578946</v>
      </c>
      <c r="J5" s="4">
        <f t="shared" si="0"/>
        <v>0.23684210526315788</v>
      </c>
      <c r="K5" s="4">
        <f t="shared" si="0"/>
        <v>0.28947368421052633</v>
      </c>
      <c r="L5" s="4">
        <f t="shared" si="0"/>
        <v>0.39473684210526316</v>
      </c>
      <c r="M5" s="4">
        <f t="shared" si="0"/>
        <v>0.5</v>
      </c>
      <c r="O5" s="5">
        <f t="shared" si="3"/>
        <v>0.2857142857142857</v>
      </c>
      <c r="P5" s="5">
        <f t="shared" si="1"/>
        <v>0.22222222222222235</v>
      </c>
      <c r="Q5" s="5">
        <f t="shared" si="1"/>
        <v>0.36363636363636359</v>
      </c>
      <c r="R5" s="5">
        <f t="shared" si="1"/>
        <v>0.26666666666666666</v>
      </c>
      <c r="T5" s="7">
        <f t="shared" si="4"/>
        <v>0.28455988455988457</v>
      </c>
    </row>
    <row r="6" spans="1:20" x14ac:dyDescent="0.25">
      <c r="A6" t="s">
        <v>9</v>
      </c>
      <c r="B6">
        <v>30</v>
      </c>
      <c r="C6" s="1">
        <v>4.5</v>
      </c>
      <c r="D6" s="1">
        <v>5.5</v>
      </c>
      <c r="E6" s="1">
        <v>6.5</v>
      </c>
      <c r="F6" s="1">
        <v>7.5</v>
      </c>
      <c r="G6" s="1">
        <v>9.5</v>
      </c>
      <c r="H6" s="1"/>
      <c r="I6" s="1">
        <f t="shared" si="2"/>
        <v>0.15</v>
      </c>
      <c r="J6" s="1">
        <f t="shared" si="0"/>
        <v>0.18333333333333332</v>
      </c>
      <c r="K6" s="1">
        <f t="shared" si="0"/>
        <v>0.21666666666666667</v>
      </c>
      <c r="L6" s="1">
        <f t="shared" si="0"/>
        <v>0.25</v>
      </c>
      <c r="M6" s="1">
        <f t="shared" si="0"/>
        <v>0.31666666666666665</v>
      </c>
      <c r="O6" s="6">
        <f t="shared" si="3"/>
        <v>0.22222222222222218</v>
      </c>
      <c r="P6" s="6">
        <f t="shared" si="1"/>
        <v>0.18181818181818193</v>
      </c>
      <c r="Q6" s="12">
        <f t="shared" si="1"/>
        <v>0.1538461538461538</v>
      </c>
      <c r="R6" s="12">
        <f t="shared" si="1"/>
        <v>0.26666666666666661</v>
      </c>
      <c r="T6" s="8">
        <f t="shared" si="4"/>
        <v>0.20613830613830614</v>
      </c>
    </row>
    <row r="7" spans="1:20" s="3" customFormat="1" x14ac:dyDescent="0.25">
      <c r="A7" s="3" t="s">
        <v>10</v>
      </c>
      <c r="B7" s="3">
        <v>31</v>
      </c>
      <c r="C7" s="4">
        <v>4.5</v>
      </c>
      <c r="D7" s="4">
        <v>5.5</v>
      </c>
      <c r="E7" s="4">
        <v>6.5</v>
      </c>
      <c r="F7" s="4">
        <v>8.5</v>
      </c>
      <c r="G7" s="4">
        <v>10.5</v>
      </c>
      <c r="H7" s="4"/>
      <c r="I7" s="4">
        <f t="shared" si="2"/>
        <v>0.14516129032258066</v>
      </c>
      <c r="J7" s="4">
        <f t="shared" si="0"/>
        <v>0.17741935483870969</v>
      </c>
      <c r="K7" s="4">
        <f t="shared" si="0"/>
        <v>0.20967741935483872</v>
      </c>
      <c r="L7" s="4">
        <f t="shared" si="0"/>
        <v>0.27419354838709675</v>
      </c>
      <c r="M7" s="4">
        <f t="shared" si="0"/>
        <v>0.33870967741935482</v>
      </c>
      <c r="O7" s="5">
        <f t="shared" si="3"/>
        <v>0.22222222222222221</v>
      </c>
      <c r="P7" s="5">
        <f t="shared" si="1"/>
        <v>0.1818181818181818</v>
      </c>
      <c r="Q7" s="5">
        <f t="shared" si="1"/>
        <v>0.30769230769230754</v>
      </c>
      <c r="R7" s="5">
        <f t="shared" si="1"/>
        <v>0.23529411764705885</v>
      </c>
      <c r="T7" s="7">
        <f t="shared" si="4"/>
        <v>0.23675670734494259</v>
      </c>
    </row>
    <row r="8" spans="1:20" x14ac:dyDescent="0.25">
      <c r="A8" t="s">
        <v>11</v>
      </c>
      <c r="B8">
        <v>30</v>
      </c>
      <c r="C8" s="1">
        <v>4.5</v>
      </c>
      <c r="D8" s="1">
        <v>5.5</v>
      </c>
      <c r="E8" s="1">
        <v>6.5</v>
      </c>
      <c r="F8" s="1">
        <v>7.5</v>
      </c>
      <c r="G8" s="1">
        <v>9.5</v>
      </c>
      <c r="H8" s="1"/>
      <c r="I8" s="1">
        <f t="shared" si="2"/>
        <v>0.15</v>
      </c>
      <c r="J8" s="1">
        <f t="shared" si="0"/>
        <v>0.18333333333333332</v>
      </c>
      <c r="K8" s="1">
        <f t="shared" si="0"/>
        <v>0.21666666666666667</v>
      </c>
      <c r="L8" s="1">
        <f t="shared" si="0"/>
        <v>0.25</v>
      </c>
      <c r="M8" s="1">
        <f t="shared" si="0"/>
        <v>0.31666666666666665</v>
      </c>
      <c r="O8" s="2">
        <f t="shared" si="3"/>
        <v>0.22222222222222218</v>
      </c>
      <c r="P8" s="2">
        <f t="shared" si="1"/>
        <v>0.18181818181818193</v>
      </c>
      <c r="Q8" s="2">
        <f t="shared" si="1"/>
        <v>0.1538461538461538</v>
      </c>
      <c r="R8" s="2">
        <f t="shared" si="1"/>
        <v>0.26666666666666661</v>
      </c>
      <c r="T8" s="8">
        <f t="shared" si="4"/>
        <v>0.20613830613830614</v>
      </c>
    </row>
    <row r="9" spans="1:20" x14ac:dyDescent="0.25">
      <c r="A9" t="s">
        <v>12</v>
      </c>
      <c r="B9">
        <v>18</v>
      </c>
      <c r="C9" s="1">
        <v>3.5</v>
      </c>
      <c r="D9" s="1">
        <v>4.5</v>
      </c>
      <c r="E9" s="1">
        <v>6.5</v>
      </c>
      <c r="F9" s="1">
        <v>7.5</v>
      </c>
      <c r="G9" s="1">
        <v>9.5</v>
      </c>
      <c r="H9" s="1"/>
      <c r="I9" s="1">
        <f t="shared" si="2"/>
        <v>0.19444444444444445</v>
      </c>
      <c r="J9" s="1">
        <f t="shared" si="0"/>
        <v>0.25</v>
      </c>
      <c r="K9" s="1">
        <f t="shared" si="0"/>
        <v>0.3611111111111111</v>
      </c>
      <c r="L9" s="1">
        <f t="shared" si="0"/>
        <v>0.41666666666666669</v>
      </c>
      <c r="M9" s="1">
        <f t="shared" si="0"/>
        <v>0.52777777777777779</v>
      </c>
      <c r="O9" s="2">
        <f t="shared" si="3"/>
        <v>0.2857142857142857</v>
      </c>
      <c r="P9" s="2">
        <f t="shared" si="1"/>
        <v>0.44444444444444442</v>
      </c>
      <c r="Q9" s="2">
        <f t="shared" si="1"/>
        <v>0.15384615384615391</v>
      </c>
      <c r="R9" s="2">
        <f t="shared" si="1"/>
        <v>0.26666666666666666</v>
      </c>
      <c r="T9" s="8">
        <f t="shared" si="4"/>
        <v>0.28766788766788765</v>
      </c>
    </row>
    <row r="10" spans="1:20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s="2"/>
      <c r="P10" s="2"/>
      <c r="Q10" s="2"/>
      <c r="R10" s="2"/>
      <c r="T10" s="8"/>
    </row>
    <row r="11" spans="1:20" x14ac:dyDescent="0.25">
      <c r="A11" t="s">
        <v>13</v>
      </c>
      <c r="B11">
        <v>35</v>
      </c>
      <c r="C11" s="1">
        <v>4.75</v>
      </c>
      <c r="D11" s="1">
        <v>5.75</v>
      </c>
      <c r="E11" s="1">
        <v>6.5</v>
      </c>
      <c r="F11" s="1">
        <v>7.5</v>
      </c>
      <c r="G11" s="1">
        <v>11.5</v>
      </c>
      <c r="H11" s="1"/>
      <c r="I11" s="1">
        <f t="shared" si="2"/>
        <v>0.1357142857142857</v>
      </c>
      <c r="J11" s="1">
        <f t="shared" si="0"/>
        <v>0.16428571428571428</v>
      </c>
      <c r="K11" s="1">
        <f t="shared" si="0"/>
        <v>0.18571428571428572</v>
      </c>
      <c r="L11" s="1">
        <f t="shared" si="0"/>
        <v>0.21428571428571427</v>
      </c>
      <c r="M11" s="1">
        <f t="shared" si="0"/>
        <v>0.32857142857142857</v>
      </c>
      <c r="O11" s="2">
        <f t="shared" si="3"/>
        <v>0.21052631578947378</v>
      </c>
      <c r="P11" s="12">
        <f t="shared" si="1"/>
        <v>0.1304347826086957</v>
      </c>
      <c r="Q11" s="12">
        <f t="shared" si="1"/>
        <v>0.15384615384615374</v>
      </c>
      <c r="R11" s="2">
        <f t="shared" si="1"/>
        <v>0.53333333333333344</v>
      </c>
      <c r="T11" s="8">
        <f t="shared" si="4"/>
        <v>0.25703514639441416</v>
      </c>
    </row>
    <row r="12" spans="1:20" x14ac:dyDescent="0.25">
      <c r="A12" t="s">
        <v>14</v>
      </c>
      <c r="B12">
        <v>30</v>
      </c>
      <c r="C12" s="1">
        <v>3.5</v>
      </c>
      <c r="D12" s="1">
        <v>4.5</v>
      </c>
      <c r="E12" s="1">
        <v>6.5</v>
      </c>
      <c r="F12" s="1">
        <v>7.5</v>
      </c>
      <c r="G12" s="1">
        <v>9.5</v>
      </c>
      <c r="H12" s="1"/>
      <c r="I12" s="1">
        <f t="shared" si="2"/>
        <v>0.11666666666666667</v>
      </c>
      <c r="J12" s="1">
        <f t="shared" si="0"/>
        <v>0.15</v>
      </c>
      <c r="K12" s="1">
        <f t="shared" si="0"/>
        <v>0.21666666666666667</v>
      </c>
      <c r="L12" s="1">
        <f t="shared" si="0"/>
        <v>0.25</v>
      </c>
      <c r="M12" s="1">
        <f t="shared" si="0"/>
        <v>0.31666666666666665</v>
      </c>
      <c r="O12" s="2">
        <f t="shared" si="3"/>
        <v>0.28571428571428564</v>
      </c>
      <c r="P12" s="2">
        <f t="shared" si="1"/>
        <v>0.44444444444444453</v>
      </c>
      <c r="Q12" s="2">
        <f t="shared" si="1"/>
        <v>0.1538461538461538</v>
      </c>
      <c r="R12" s="2">
        <f t="shared" si="1"/>
        <v>0.26666666666666661</v>
      </c>
      <c r="T12" s="8">
        <f t="shared" si="4"/>
        <v>0.28766788766788765</v>
      </c>
    </row>
    <row r="13" spans="1:20" x14ac:dyDescent="0.25">
      <c r="A13" t="s">
        <v>15</v>
      </c>
      <c r="B13">
        <v>30</v>
      </c>
      <c r="C13" s="1">
        <v>3.5</v>
      </c>
      <c r="D13" s="1">
        <v>4.5</v>
      </c>
      <c r="E13" s="1">
        <v>6.5</v>
      </c>
      <c r="F13" s="1">
        <v>7.5</v>
      </c>
      <c r="G13" s="1">
        <v>9.5</v>
      </c>
      <c r="H13" s="1"/>
      <c r="I13" s="1">
        <f t="shared" si="2"/>
        <v>0.11666666666666667</v>
      </c>
      <c r="J13" s="1">
        <f t="shared" si="0"/>
        <v>0.15</v>
      </c>
      <c r="K13" s="1">
        <f t="shared" si="0"/>
        <v>0.21666666666666667</v>
      </c>
      <c r="L13" s="1">
        <f t="shared" si="0"/>
        <v>0.25</v>
      </c>
      <c r="M13" s="1">
        <f t="shared" si="0"/>
        <v>0.31666666666666665</v>
      </c>
      <c r="O13" s="2">
        <f t="shared" si="3"/>
        <v>0.28571428571428564</v>
      </c>
      <c r="P13" s="2">
        <f t="shared" si="1"/>
        <v>0.44444444444444453</v>
      </c>
      <c r="Q13" s="2">
        <f t="shared" si="1"/>
        <v>0.1538461538461538</v>
      </c>
      <c r="R13" s="2">
        <f t="shared" si="1"/>
        <v>0.26666666666666661</v>
      </c>
      <c r="T13" s="8">
        <f t="shared" si="4"/>
        <v>0.28766788766788765</v>
      </c>
    </row>
    <row r="14" spans="1:20" x14ac:dyDescent="0.25">
      <c r="A14" t="s">
        <v>16</v>
      </c>
      <c r="B14">
        <v>31</v>
      </c>
      <c r="C14" s="1">
        <v>3.5</v>
      </c>
      <c r="D14" s="1">
        <v>4.5</v>
      </c>
      <c r="E14" s="1">
        <v>6.5</v>
      </c>
      <c r="F14" s="1">
        <v>7.5</v>
      </c>
      <c r="G14" s="1">
        <v>9.5</v>
      </c>
      <c r="H14" s="1"/>
      <c r="I14" s="1">
        <f t="shared" si="2"/>
        <v>0.11290322580645161</v>
      </c>
      <c r="J14" s="1">
        <f t="shared" si="0"/>
        <v>0.14516129032258066</v>
      </c>
      <c r="K14" s="1">
        <f t="shared" si="0"/>
        <v>0.20967741935483872</v>
      </c>
      <c r="L14" s="1">
        <f t="shared" si="0"/>
        <v>0.24193548387096775</v>
      </c>
      <c r="M14" s="1">
        <f t="shared" si="0"/>
        <v>0.30645161290322581</v>
      </c>
      <c r="O14" s="2">
        <f t="shared" si="3"/>
        <v>0.28571428571428581</v>
      </c>
      <c r="P14" s="2">
        <f t="shared" si="1"/>
        <v>0.44444444444444442</v>
      </c>
      <c r="Q14" s="2">
        <f t="shared" si="1"/>
        <v>0.15384615384615383</v>
      </c>
      <c r="R14" s="2">
        <f t="shared" si="1"/>
        <v>0.26666666666666666</v>
      </c>
      <c r="T14" s="8">
        <f t="shared" si="4"/>
        <v>0.2876678876678877</v>
      </c>
    </row>
    <row r="15" spans="1:20" x14ac:dyDescent="0.25">
      <c r="A15" t="s">
        <v>17</v>
      </c>
      <c r="B15">
        <v>13</v>
      </c>
      <c r="C15" s="1">
        <v>3.5</v>
      </c>
      <c r="D15" s="1">
        <v>4.5</v>
      </c>
      <c r="E15" s="1">
        <v>6.5</v>
      </c>
      <c r="F15" s="1">
        <v>7.5</v>
      </c>
      <c r="G15" t="s">
        <v>18</v>
      </c>
      <c r="I15" s="1">
        <f t="shared" si="2"/>
        <v>0.26923076923076922</v>
      </c>
      <c r="J15" s="1">
        <f t="shared" si="0"/>
        <v>0.34615384615384615</v>
      </c>
      <c r="K15" s="1">
        <f t="shared" si="0"/>
        <v>0.5</v>
      </c>
      <c r="L15" s="1">
        <f t="shared" si="0"/>
        <v>0.57692307692307687</v>
      </c>
      <c r="M15" s="1" t="e">
        <f t="shared" si="0"/>
        <v>#VALUE!</v>
      </c>
      <c r="O15" s="2">
        <f t="shared" si="3"/>
        <v>0.28571428571428575</v>
      </c>
      <c r="P15" s="2">
        <f t="shared" si="1"/>
        <v>0.44444444444444448</v>
      </c>
      <c r="Q15" s="2">
        <f t="shared" si="1"/>
        <v>0.15384615384615374</v>
      </c>
      <c r="R15" s="2" t="e">
        <f t="shared" si="1"/>
        <v>#VALUE!</v>
      </c>
      <c r="T15" s="8" t="e">
        <f t="shared" si="4"/>
        <v>#VALUE!</v>
      </c>
    </row>
    <row r="16" spans="1:20" x14ac:dyDescent="0.25">
      <c r="A16" t="s">
        <v>19</v>
      </c>
      <c r="B16">
        <v>1</v>
      </c>
      <c r="C16" s="1">
        <v>0.25</v>
      </c>
      <c r="D16" s="1">
        <v>0.25</v>
      </c>
      <c r="E16" s="1">
        <v>0.25</v>
      </c>
      <c r="F16" s="1">
        <v>0.25</v>
      </c>
      <c r="G16" s="1">
        <v>0.25</v>
      </c>
      <c r="H16" s="1"/>
      <c r="I16" s="1">
        <f t="shared" si="2"/>
        <v>0.25</v>
      </c>
      <c r="J16" s="1">
        <f t="shared" si="0"/>
        <v>0.25</v>
      </c>
      <c r="K16" s="1">
        <f t="shared" si="0"/>
        <v>0.25</v>
      </c>
      <c r="L16" s="1">
        <f t="shared" si="0"/>
        <v>0.25</v>
      </c>
      <c r="M16" s="1">
        <f t="shared" si="0"/>
        <v>0.25</v>
      </c>
      <c r="O16" s="2">
        <f t="shared" si="3"/>
        <v>0</v>
      </c>
      <c r="P16" s="2">
        <f t="shared" si="1"/>
        <v>0</v>
      </c>
      <c r="Q16" s="2">
        <f t="shared" si="1"/>
        <v>0</v>
      </c>
      <c r="R16" s="2">
        <f t="shared" si="1"/>
        <v>0</v>
      </c>
      <c r="T16" s="8">
        <f t="shared" si="4"/>
        <v>0</v>
      </c>
    </row>
    <row r="17" spans="1:20" s="3" customFormat="1" x14ac:dyDescent="0.25">
      <c r="A17" s="3" t="s">
        <v>20</v>
      </c>
      <c r="B17" s="3">
        <v>44</v>
      </c>
      <c r="C17" s="4">
        <v>5.5</v>
      </c>
      <c r="D17" s="4">
        <v>6.5</v>
      </c>
      <c r="E17" s="4">
        <v>7.5</v>
      </c>
      <c r="F17" s="4">
        <v>9.5</v>
      </c>
      <c r="G17" s="4">
        <v>11.5</v>
      </c>
      <c r="H17" s="4"/>
      <c r="I17" s="4">
        <f t="shared" si="2"/>
        <v>0.125</v>
      </c>
      <c r="J17" s="4">
        <f t="shared" si="0"/>
        <v>0.14772727272727273</v>
      </c>
      <c r="K17" s="4">
        <f t="shared" si="0"/>
        <v>0.17045454545454544</v>
      </c>
      <c r="L17" s="4">
        <f t="shared" si="0"/>
        <v>0.21590909090909091</v>
      </c>
      <c r="M17" s="4">
        <f t="shared" si="0"/>
        <v>0.26136363636363635</v>
      </c>
      <c r="O17" s="5">
        <f t="shared" si="3"/>
        <v>0.18181818181818188</v>
      </c>
      <c r="P17" s="5">
        <f t="shared" si="1"/>
        <v>0.15384615384615369</v>
      </c>
      <c r="Q17" s="5">
        <f t="shared" si="1"/>
        <v>0.26666666666666677</v>
      </c>
      <c r="R17" s="5">
        <f t="shared" si="1"/>
        <v>0.21052631578947362</v>
      </c>
      <c r="T17" s="7">
        <f t="shared" si="4"/>
        <v>0.20321432953011898</v>
      </c>
    </row>
    <row r="18" spans="1:20" x14ac:dyDescent="0.25">
      <c r="I18" s="1">
        <f>AVERAGE(I3:I17)</f>
        <v>0.16314919887561169</v>
      </c>
      <c r="J18" s="1">
        <f>AVERAGE(J3:J17)</f>
        <v>0.20098583605738593</v>
      </c>
      <c r="K18" s="1">
        <f>AVERAGE(K3:K17)</f>
        <v>0.25126965227620091</v>
      </c>
      <c r="L18" s="1">
        <f>AVERAGE(L3:L17)</f>
        <v>0.30718282243264056</v>
      </c>
      <c r="M18" s="1">
        <f>AVERAGE(M3:M14,M16:M17)</f>
        <v>0.36048915242463636</v>
      </c>
    </row>
    <row r="20" spans="1:20" x14ac:dyDescent="0.25">
      <c r="A20" t="s">
        <v>0</v>
      </c>
      <c r="B20" t="s">
        <v>99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I20" t="s">
        <v>1</v>
      </c>
      <c r="J20" t="s">
        <v>2</v>
      </c>
      <c r="K20" t="s">
        <v>3</v>
      </c>
      <c r="L20" t="s">
        <v>4</v>
      </c>
      <c r="M20" t="s">
        <v>5</v>
      </c>
      <c r="O20" t="s">
        <v>2</v>
      </c>
      <c r="P20" t="s">
        <v>3</v>
      </c>
      <c r="Q20" t="s">
        <v>4</v>
      </c>
      <c r="R20" t="s">
        <v>5</v>
      </c>
      <c r="T20" t="s">
        <v>22</v>
      </c>
    </row>
    <row r="21" spans="1:20" x14ac:dyDescent="0.25">
      <c r="A21" s="3" t="s">
        <v>6</v>
      </c>
      <c r="B21" s="3">
        <v>22</v>
      </c>
      <c r="C21" s="4">
        <v>3.5</v>
      </c>
      <c r="D21" s="4">
        <v>4.5</v>
      </c>
      <c r="E21" s="4">
        <v>5.5</v>
      </c>
      <c r="F21" s="4">
        <v>7.5</v>
      </c>
      <c r="G21" s="4">
        <v>9.5</v>
      </c>
      <c r="I21" s="4">
        <f>C21/$B21</f>
        <v>0.15909090909090909</v>
      </c>
      <c r="J21" s="4">
        <f t="shared" ref="J21:J35" si="5">D21/$B21</f>
        <v>0.20454545454545456</v>
      </c>
      <c r="K21" s="4">
        <f t="shared" ref="K21:K35" si="6">E21/$B21</f>
        <v>0.25</v>
      </c>
      <c r="L21" s="4">
        <f t="shared" ref="L21:L35" si="7">F21/$B21</f>
        <v>0.34090909090909088</v>
      </c>
      <c r="M21" s="4">
        <f t="shared" ref="M21:M35" si="8">G21/$B21</f>
        <v>0.43181818181818182</v>
      </c>
      <c r="N21" s="3"/>
      <c r="O21" s="5">
        <f>(J21-I21)/I21</f>
        <v>0.28571428571428581</v>
      </c>
      <c r="P21" s="5">
        <f t="shared" ref="P21:P35" si="9">(K21-J21)/J21</f>
        <v>0.22222222222222215</v>
      </c>
      <c r="Q21" s="5">
        <f t="shared" ref="Q21:Q35" si="10">(L21-K21)/K21</f>
        <v>0.36363636363636354</v>
      </c>
      <c r="R21" s="5">
        <f t="shared" ref="R21:R35" si="11">(M21-L21)/L21</f>
        <v>0.26666666666666677</v>
      </c>
      <c r="S21" s="3"/>
      <c r="T21" s="7">
        <f>AVERAGE(O21:R21)</f>
        <v>0.28455988455988457</v>
      </c>
    </row>
    <row r="22" spans="1:20" x14ac:dyDescent="0.25">
      <c r="A22" s="3" t="s">
        <v>7</v>
      </c>
      <c r="B22" s="3">
        <v>20</v>
      </c>
      <c r="C22" s="4">
        <v>3.5</v>
      </c>
      <c r="D22" s="4">
        <v>4.5</v>
      </c>
      <c r="E22" s="11">
        <v>5.5</v>
      </c>
      <c r="F22" s="4">
        <v>7.5</v>
      </c>
      <c r="G22" s="4">
        <v>9.5</v>
      </c>
      <c r="I22" s="4">
        <f t="shared" ref="I22:I35" si="12">C22/$B22</f>
        <v>0.17499999999999999</v>
      </c>
      <c r="J22" s="4">
        <f t="shared" si="5"/>
        <v>0.22500000000000001</v>
      </c>
      <c r="K22" s="4">
        <f t="shared" si="6"/>
        <v>0.27500000000000002</v>
      </c>
      <c r="L22" s="4">
        <f t="shared" si="7"/>
        <v>0.375</v>
      </c>
      <c r="M22" s="4">
        <f t="shared" si="8"/>
        <v>0.47499999999999998</v>
      </c>
      <c r="N22" s="3"/>
      <c r="O22" s="5">
        <f t="shared" ref="O22:O35" si="13">(J22-I22)/I22</f>
        <v>0.28571428571428581</v>
      </c>
      <c r="P22" s="12">
        <f>(K22-J22)/J22</f>
        <v>0.22222222222222229</v>
      </c>
      <c r="Q22" s="5">
        <f t="shared" si="10"/>
        <v>0.36363636363636354</v>
      </c>
      <c r="R22" s="5">
        <f t="shared" si="11"/>
        <v>0.26666666666666661</v>
      </c>
      <c r="S22" s="3"/>
      <c r="T22" s="7">
        <f>AVERAGE(O22:R22)</f>
        <v>0.28455988455988457</v>
      </c>
    </row>
    <row r="23" spans="1:20" x14ac:dyDescent="0.25">
      <c r="A23" s="3" t="s">
        <v>8</v>
      </c>
      <c r="B23" s="3">
        <v>19</v>
      </c>
      <c r="C23" s="4">
        <v>3.5</v>
      </c>
      <c r="D23" s="4">
        <v>4.5</v>
      </c>
      <c r="E23" s="4">
        <v>5.5</v>
      </c>
      <c r="F23" s="4">
        <v>7.5</v>
      </c>
      <c r="G23" s="4">
        <v>9.5</v>
      </c>
      <c r="I23" s="4">
        <f t="shared" si="12"/>
        <v>0.18421052631578946</v>
      </c>
      <c r="J23" s="4">
        <f t="shared" si="5"/>
        <v>0.23684210526315788</v>
      </c>
      <c r="K23" s="4">
        <f t="shared" si="6"/>
        <v>0.28947368421052633</v>
      </c>
      <c r="L23" s="4">
        <f t="shared" si="7"/>
        <v>0.39473684210526316</v>
      </c>
      <c r="M23" s="4">
        <f t="shared" si="8"/>
        <v>0.5</v>
      </c>
      <c r="N23" s="3"/>
      <c r="O23" s="5">
        <f t="shared" si="13"/>
        <v>0.2857142857142857</v>
      </c>
      <c r="P23" s="5">
        <f t="shared" si="9"/>
        <v>0.22222222222222235</v>
      </c>
      <c r="Q23" s="5">
        <f t="shared" si="10"/>
        <v>0.36363636363636359</v>
      </c>
      <c r="R23" s="5">
        <f t="shared" si="11"/>
        <v>0.26666666666666666</v>
      </c>
      <c r="S23" s="3"/>
      <c r="T23" s="7">
        <f t="shared" ref="T22:T35" si="14">AVERAGE(O23:R23)</f>
        <v>0.28455988455988457</v>
      </c>
    </row>
    <row r="24" spans="1:20" x14ac:dyDescent="0.25">
      <c r="A24" t="s">
        <v>9</v>
      </c>
      <c r="B24">
        <v>30</v>
      </c>
      <c r="C24" s="1">
        <v>4.5</v>
      </c>
      <c r="D24" s="1">
        <v>5.5</v>
      </c>
      <c r="E24" s="1">
        <v>6.5</v>
      </c>
      <c r="F24" s="11">
        <v>8.5</v>
      </c>
      <c r="G24" s="11">
        <v>10.5</v>
      </c>
      <c r="I24" s="1">
        <f t="shared" si="12"/>
        <v>0.15</v>
      </c>
      <c r="J24" s="1">
        <f t="shared" si="5"/>
        <v>0.18333333333333332</v>
      </c>
      <c r="K24" s="1">
        <f t="shared" si="6"/>
        <v>0.21666666666666667</v>
      </c>
      <c r="L24" s="1">
        <f t="shared" si="7"/>
        <v>0.28333333333333333</v>
      </c>
      <c r="M24" s="1">
        <f t="shared" si="8"/>
        <v>0.35</v>
      </c>
      <c r="O24" s="6">
        <f t="shared" si="13"/>
        <v>0.22222222222222218</v>
      </c>
      <c r="P24" s="6">
        <f t="shared" si="9"/>
        <v>0.18181818181818193</v>
      </c>
      <c r="Q24" s="12">
        <f t="shared" si="10"/>
        <v>0.3076923076923076</v>
      </c>
      <c r="R24" s="12">
        <f t="shared" si="11"/>
        <v>0.23529411764705876</v>
      </c>
      <c r="T24" s="8">
        <f t="shared" si="14"/>
        <v>0.23675670734494261</v>
      </c>
    </row>
    <row r="25" spans="1:20" x14ac:dyDescent="0.25">
      <c r="A25" s="3" t="s">
        <v>10</v>
      </c>
      <c r="B25" s="3">
        <v>31</v>
      </c>
      <c r="C25" s="4">
        <v>4.5</v>
      </c>
      <c r="D25" s="4">
        <v>5.5</v>
      </c>
      <c r="E25" s="4">
        <v>6.5</v>
      </c>
      <c r="F25" s="4">
        <v>8.5</v>
      </c>
      <c r="G25" s="4">
        <v>10.5</v>
      </c>
      <c r="I25" s="4">
        <f t="shared" si="12"/>
        <v>0.14516129032258066</v>
      </c>
      <c r="J25" s="4">
        <f t="shared" si="5"/>
        <v>0.17741935483870969</v>
      </c>
      <c r="K25" s="4">
        <f t="shared" si="6"/>
        <v>0.20967741935483872</v>
      </c>
      <c r="L25" s="4">
        <f t="shared" si="7"/>
        <v>0.27419354838709675</v>
      </c>
      <c r="M25" s="4">
        <f t="shared" si="8"/>
        <v>0.33870967741935482</v>
      </c>
      <c r="N25" s="3"/>
      <c r="O25" s="5">
        <f t="shared" si="13"/>
        <v>0.22222222222222221</v>
      </c>
      <c r="P25" s="5">
        <f t="shared" si="9"/>
        <v>0.1818181818181818</v>
      </c>
      <c r="Q25" s="5">
        <f t="shared" si="10"/>
        <v>0.30769230769230754</v>
      </c>
      <c r="R25" s="5">
        <f t="shared" si="11"/>
        <v>0.23529411764705885</v>
      </c>
      <c r="S25" s="3"/>
      <c r="T25" s="7">
        <f t="shared" si="14"/>
        <v>0.23675670734494259</v>
      </c>
    </row>
    <row r="26" spans="1:20" x14ac:dyDescent="0.25">
      <c r="A26" t="s">
        <v>11</v>
      </c>
      <c r="B26">
        <v>30</v>
      </c>
      <c r="C26" s="1">
        <v>4.5</v>
      </c>
      <c r="D26" s="1">
        <v>5.5</v>
      </c>
      <c r="E26" s="1">
        <v>6.5</v>
      </c>
      <c r="F26" s="11">
        <v>8.5</v>
      </c>
      <c r="G26" s="11">
        <v>10.5</v>
      </c>
      <c r="I26" s="1">
        <f t="shared" si="12"/>
        <v>0.15</v>
      </c>
      <c r="J26" s="1">
        <f t="shared" si="5"/>
        <v>0.18333333333333332</v>
      </c>
      <c r="K26" s="1">
        <f t="shared" si="6"/>
        <v>0.21666666666666667</v>
      </c>
      <c r="L26" s="1">
        <f t="shared" si="7"/>
        <v>0.28333333333333333</v>
      </c>
      <c r="M26" s="1">
        <f>G26/$B26</f>
        <v>0.35</v>
      </c>
      <c r="O26" s="2">
        <f t="shared" si="13"/>
        <v>0.22222222222222218</v>
      </c>
      <c r="P26" s="2">
        <f t="shared" si="9"/>
        <v>0.18181818181818193</v>
      </c>
      <c r="Q26" s="2">
        <f t="shared" si="10"/>
        <v>0.3076923076923076</v>
      </c>
      <c r="R26" s="12">
        <f t="shared" si="11"/>
        <v>0.23529411764705876</v>
      </c>
      <c r="T26" s="8">
        <f t="shared" si="14"/>
        <v>0.23675670734494261</v>
      </c>
    </row>
    <row r="27" spans="1:20" x14ac:dyDescent="0.25">
      <c r="A27" t="s">
        <v>12</v>
      </c>
      <c r="B27">
        <v>18</v>
      </c>
      <c r="C27" s="1">
        <v>3.5</v>
      </c>
      <c r="D27" s="1">
        <v>4.5</v>
      </c>
      <c r="E27" s="11">
        <v>5.5</v>
      </c>
      <c r="F27" s="1">
        <v>7.5</v>
      </c>
      <c r="G27" s="1">
        <v>9.5</v>
      </c>
      <c r="I27" s="1">
        <f t="shared" si="12"/>
        <v>0.19444444444444445</v>
      </c>
      <c r="J27" s="1">
        <f t="shared" si="5"/>
        <v>0.25</v>
      </c>
      <c r="K27" s="1">
        <f t="shared" si="6"/>
        <v>0.30555555555555558</v>
      </c>
      <c r="L27" s="1">
        <f t="shared" si="7"/>
        <v>0.41666666666666669</v>
      </c>
      <c r="M27" s="1">
        <f t="shared" si="8"/>
        <v>0.52777777777777779</v>
      </c>
      <c r="O27" s="2">
        <f t="shared" si="13"/>
        <v>0.2857142857142857</v>
      </c>
      <c r="P27" s="2">
        <f t="shared" si="9"/>
        <v>0.22222222222222232</v>
      </c>
      <c r="Q27" s="2">
        <f t="shared" si="10"/>
        <v>0.36363636363636359</v>
      </c>
      <c r="R27" s="2">
        <f t="shared" si="11"/>
        <v>0.26666666666666666</v>
      </c>
      <c r="T27" s="8">
        <f t="shared" si="14"/>
        <v>0.28455988455988457</v>
      </c>
    </row>
    <row r="28" spans="1:20" x14ac:dyDescent="0.25">
      <c r="C28" s="1"/>
      <c r="D28" s="1"/>
      <c r="E28" s="1"/>
      <c r="F28" s="1"/>
      <c r="G28" s="1"/>
      <c r="I28" s="1"/>
      <c r="J28" s="1"/>
      <c r="K28" s="1"/>
      <c r="L28" s="1"/>
      <c r="M28" s="1"/>
      <c r="O28" s="2"/>
      <c r="P28" s="2"/>
      <c r="Q28" s="2"/>
      <c r="R28" s="2"/>
      <c r="T28" s="8"/>
    </row>
    <row r="29" spans="1:20" x14ac:dyDescent="0.25">
      <c r="A29" t="s">
        <v>13</v>
      </c>
      <c r="B29">
        <v>35</v>
      </c>
      <c r="C29" s="1">
        <v>5</v>
      </c>
      <c r="D29" s="1">
        <v>6</v>
      </c>
      <c r="E29" s="11">
        <v>7</v>
      </c>
      <c r="F29" s="11">
        <v>9</v>
      </c>
      <c r="G29" s="11">
        <v>11</v>
      </c>
      <c r="I29" s="1">
        <f t="shared" si="12"/>
        <v>0.14285714285714285</v>
      </c>
      <c r="J29" s="1">
        <f t="shared" si="5"/>
        <v>0.17142857142857143</v>
      </c>
      <c r="K29" s="1">
        <f>E29/$B29</f>
        <v>0.2</v>
      </c>
      <c r="L29" s="1">
        <f>F29/$B29</f>
        <v>0.25714285714285712</v>
      </c>
      <c r="M29" s="1">
        <f t="shared" si="8"/>
        <v>0.31428571428571428</v>
      </c>
      <c r="O29" s="2">
        <f t="shared" si="13"/>
        <v>0.20000000000000007</v>
      </c>
      <c r="P29" s="12">
        <f>(K29-J29)/J29</f>
        <v>0.16666666666666671</v>
      </c>
      <c r="Q29" s="12">
        <f t="shared" si="10"/>
        <v>0.28571428571428553</v>
      </c>
      <c r="R29" s="2">
        <f t="shared" si="11"/>
        <v>0.22222222222222232</v>
      </c>
      <c r="T29" s="8">
        <f t="shared" si="14"/>
        <v>0.21865079365079365</v>
      </c>
    </row>
    <row r="30" spans="1:20" x14ac:dyDescent="0.25">
      <c r="A30" t="s">
        <v>14</v>
      </c>
      <c r="B30">
        <v>30</v>
      </c>
      <c r="C30" s="11">
        <v>4.5</v>
      </c>
      <c r="D30" s="11">
        <v>5.5</v>
      </c>
      <c r="E30" s="1">
        <v>6.5</v>
      </c>
      <c r="F30" s="11">
        <v>8.5</v>
      </c>
      <c r="G30" s="11">
        <v>10.5</v>
      </c>
      <c r="I30" s="1">
        <f t="shared" si="12"/>
        <v>0.15</v>
      </c>
      <c r="J30" s="1">
        <f t="shared" si="5"/>
        <v>0.18333333333333332</v>
      </c>
      <c r="K30" s="1">
        <f t="shared" si="6"/>
        <v>0.21666666666666667</v>
      </c>
      <c r="L30" s="1">
        <f t="shared" si="7"/>
        <v>0.28333333333333333</v>
      </c>
      <c r="M30" s="1">
        <f t="shared" si="8"/>
        <v>0.35</v>
      </c>
      <c r="O30" s="2">
        <f t="shared" si="13"/>
        <v>0.22222222222222218</v>
      </c>
      <c r="P30" s="2">
        <f t="shared" si="9"/>
        <v>0.18181818181818193</v>
      </c>
      <c r="Q30" s="2">
        <f>(L30-K30)/K30</f>
        <v>0.3076923076923076</v>
      </c>
      <c r="R30" s="2">
        <f t="shared" si="11"/>
        <v>0.23529411764705876</v>
      </c>
      <c r="T30" s="8">
        <f t="shared" si="14"/>
        <v>0.23675670734494261</v>
      </c>
    </row>
    <row r="31" spans="1:20" x14ac:dyDescent="0.25">
      <c r="A31" t="s">
        <v>15</v>
      </c>
      <c r="B31">
        <v>30</v>
      </c>
      <c r="C31" s="11">
        <v>4.5</v>
      </c>
      <c r="D31" s="11">
        <v>5.5</v>
      </c>
      <c r="E31" s="1">
        <v>6.5</v>
      </c>
      <c r="F31" s="11">
        <v>8.5</v>
      </c>
      <c r="G31" s="11">
        <v>10.5</v>
      </c>
      <c r="I31" s="1">
        <f t="shared" si="12"/>
        <v>0.15</v>
      </c>
      <c r="J31" s="1">
        <f t="shared" si="5"/>
        <v>0.18333333333333332</v>
      </c>
      <c r="K31" s="1">
        <f t="shared" si="6"/>
        <v>0.21666666666666667</v>
      </c>
      <c r="L31" s="1">
        <f t="shared" si="7"/>
        <v>0.28333333333333333</v>
      </c>
      <c r="M31" s="1">
        <f t="shared" si="8"/>
        <v>0.35</v>
      </c>
      <c r="O31" s="2">
        <f t="shared" si="13"/>
        <v>0.22222222222222218</v>
      </c>
      <c r="P31" s="2">
        <f t="shared" si="9"/>
        <v>0.18181818181818193</v>
      </c>
      <c r="Q31" s="2">
        <f t="shared" si="10"/>
        <v>0.3076923076923076</v>
      </c>
      <c r="R31" s="2">
        <f t="shared" si="11"/>
        <v>0.23529411764705876</v>
      </c>
      <c r="T31" s="8">
        <f t="shared" si="14"/>
        <v>0.23675670734494261</v>
      </c>
    </row>
    <row r="32" spans="1:20" x14ac:dyDescent="0.25">
      <c r="A32" t="s">
        <v>16</v>
      </c>
      <c r="B32">
        <v>31</v>
      </c>
      <c r="C32" s="11">
        <v>4.5</v>
      </c>
      <c r="D32" s="11">
        <v>5.5</v>
      </c>
      <c r="E32" s="1">
        <v>6.5</v>
      </c>
      <c r="F32" s="11">
        <v>8.5</v>
      </c>
      <c r="G32" s="11">
        <v>10.5</v>
      </c>
      <c r="I32" s="1">
        <f t="shared" si="12"/>
        <v>0.14516129032258066</v>
      </c>
      <c r="J32" s="1">
        <f t="shared" si="5"/>
        <v>0.17741935483870969</v>
      </c>
      <c r="K32" s="1">
        <f>E32/$B32</f>
        <v>0.20967741935483872</v>
      </c>
      <c r="L32" s="1">
        <f t="shared" si="7"/>
        <v>0.27419354838709675</v>
      </c>
      <c r="M32" s="1">
        <f t="shared" si="8"/>
        <v>0.33870967741935482</v>
      </c>
      <c r="O32" s="2">
        <f t="shared" si="13"/>
        <v>0.22222222222222221</v>
      </c>
      <c r="P32" s="2">
        <f t="shared" si="9"/>
        <v>0.1818181818181818</v>
      </c>
      <c r="Q32" s="2">
        <f t="shared" si="10"/>
        <v>0.30769230769230754</v>
      </c>
      <c r="R32" s="2">
        <f t="shared" si="11"/>
        <v>0.23529411764705885</v>
      </c>
      <c r="T32" s="8">
        <f t="shared" si="14"/>
        <v>0.23675670734494259</v>
      </c>
    </row>
    <row r="33" spans="1:20" x14ac:dyDescent="0.25">
      <c r="A33" t="s">
        <v>17</v>
      </c>
      <c r="B33">
        <v>13</v>
      </c>
      <c r="C33" s="1">
        <v>3.5</v>
      </c>
      <c r="D33" s="1">
        <v>4.5</v>
      </c>
      <c r="E33" s="11">
        <v>5.5</v>
      </c>
      <c r="F33" s="11">
        <v>7.5</v>
      </c>
      <c r="G33" s="15">
        <v>8.5</v>
      </c>
      <c r="I33" s="1">
        <f t="shared" si="12"/>
        <v>0.26923076923076922</v>
      </c>
      <c r="J33" s="1">
        <f>D33/$B33</f>
        <v>0.34615384615384615</v>
      </c>
      <c r="K33" s="1">
        <f t="shared" si="6"/>
        <v>0.42307692307692307</v>
      </c>
      <c r="L33" s="1">
        <f t="shared" si="7"/>
        <v>0.57692307692307687</v>
      </c>
      <c r="M33" s="1">
        <f t="shared" si="8"/>
        <v>0.65384615384615385</v>
      </c>
      <c r="O33" s="2">
        <f t="shared" si="13"/>
        <v>0.28571428571428575</v>
      </c>
      <c r="P33" s="2">
        <f t="shared" si="9"/>
        <v>0.22222222222222224</v>
      </c>
      <c r="Q33" s="2">
        <f t="shared" si="10"/>
        <v>0.36363636363636354</v>
      </c>
      <c r="R33" s="2">
        <f t="shared" si="11"/>
        <v>0.13333333333333344</v>
      </c>
      <c r="T33" s="8">
        <f t="shared" si="14"/>
        <v>0.25122655122655124</v>
      </c>
    </row>
    <row r="34" spans="1:20" x14ac:dyDescent="0.25">
      <c r="A34" t="s">
        <v>19</v>
      </c>
      <c r="B34">
        <v>1</v>
      </c>
      <c r="C34" s="1">
        <v>0.25</v>
      </c>
      <c r="D34" s="1">
        <v>0.25</v>
      </c>
      <c r="E34" s="1">
        <v>0.25</v>
      </c>
      <c r="F34" s="1">
        <v>0.25</v>
      </c>
      <c r="G34" s="1">
        <v>0.25</v>
      </c>
      <c r="I34" s="1">
        <f t="shared" si="12"/>
        <v>0.25</v>
      </c>
      <c r="J34" s="1">
        <f t="shared" si="5"/>
        <v>0.25</v>
      </c>
      <c r="K34" s="1">
        <f t="shared" si="6"/>
        <v>0.25</v>
      </c>
      <c r="L34" s="1">
        <f t="shared" si="7"/>
        <v>0.25</v>
      </c>
      <c r="M34" s="1">
        <f t="shared" si="8"/>
        <v>0.25</v>
      </c>
      <c r="O34" s="2">
        <f t="shared" si="13"/>
        <v>0</v>
      </c>
      <c r="P34" s="2">
        <f t="shared" si="9"/>
        <v>0</v>
      </c>
      <c r="Q34" s="2">
        <f t="shared" si="10"/>
        <v>0</v>
      </c>
      <c r="R34" s="2">
        <f t="shared" si="11"/>
        <v>0</v>
      </c>
      <c r="T34" s="8">
        <f t="shared" si="14"/>
        <v>0</v>
      </c>
    </row>
    <row r="35" spans="1:20" x14ac:dyDescent="0.25">
      <c r="A35" s="3" t="s">
        <v>20</v>
      </c>
      <c r="B35" s="3">
        <v>44</v>
      </c>
      <c r="C35" s="4">
        <v>5.5</v>
      </c>
      <c r="D35" s="4">
        <v>6.5</v>
      </c>
      <c r="E35" s="4">
        <v>7.5</v>
      </c>
      <c r="F35" s="4">
        <v>9.5</v>
      </c>
      <c r="G35" s="4">
        <v>11.5</v>
      </c>
      <c r="I35" s="4">
        <f t="shared" si="12"/>
        <v>0.125</v>
      </c>
      <c r="J35" s="4">
        <f t="shared" si="5"/>
        <v>0.14772727272727273</v>
      </c>
      <c r="K35" s="4">
        <f t="shared" si="6"/>
        <v>0.17045454545454544</v>
      </c>
      <c r="L35" s="4">
        <f t="shared" si="7"/>
        <v>0.21590909090909091</v>
      </c>
      <c r="M35" s="4">
        <f t="shared" si="8"/>
        <v>0.26136363636363635</v>
      </c>
      <c r="N35" s="3"/>
      <c r="O35" s="5">
        <f t="shared" si="13"/>
        <v>0.18181818181818188</v>
      </c>
      <c r="P35" s="5">
        <f t="shared" si="9"/>
        <v>0.15384615384615369</v>
      </c>
      <c r="Q35" s="5">
        <f t="shared" si="10"/>
        <v>0.26666666666666677</v>
      </c>
      <c r="R35" s="5">
        <f t="shared" si="11"/>
        <v>0.21052631578947362</v>
      </c>
      <c r="S35" s="3"/>
      <c r="T35" s="7">
        <f t="shared" si="14"/>
        <v>0.20321432953011898</v>
      </c>
    </row>
    <row r="36" spans="1:20" x14ac:dyDescent="0.25">
      <c r="I36" s="1">
        <f>AVERAGE(I21:I35)</f>
        <v>0.1707254551845869</v>
      </c>
      <c r="J36" s="1">
        <f t="shared" ref="J36:M36" si="15">AVERAGE(J21:J35)</f>
        <v>0.20856209236636114</v>
      </c>
      <c r="K36" s="1">
        <f>AVERAGE(K21:K35)</f>
        <v>0.24639872954813533</v>
      </c>
      <c r="L36" s="1">
        <f t="shared" si="15"/>
        <v>0.32207200391168372</v>
      </c>
      <c r="M36" s="1">
        <f t="shared" si="15"/>
        <v>0.39225077278072679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BD4F-8F10-4722-8010-1B7A1FEA3006}">
  <dimension ref="A1:M471"/>
  <sheetViews>
    <sheetView workbookViewId="0">
      <selection activeCell="M13" sqref="M13"/>
    </sheetView>
  </sheetViews>
  <sheetFormatPr defaultRowHeight="14.3" x14ac:dyDescent="0.25"/>
  <cols>
    <col min="1" max="1" width="25.5" bestFit="1" customWidth="1"/>
    <col min="3" max="3" width="12.25" bestFit="1" customWidth="1"/>
    <col min="5" max="5" width="12.25" bestFit="1" customWidth="1"/>
    <col min="7" max="7" width="25.5" bestFit="1" customWidth="1"/>
    <col min="12" max="12" width="11.125" bestFit="1" customWidth="1"/>
  </cols>
  <sheetData>
    <row r="1" spans="1:13" x14ac:dyDescent="0.25">
      <c r="A1" s="14" t="s">
        <v>23</v>
      </c>
      <c r="B1" s="14"/>
      <c r="C1" s="14"/>
      <c r="D1" s="14"/>
      <c r="E1" s="14"/>
    </row>
    <row r="2" spans="1:13" x14ac:dyDescent="0.25">
      <c r="A2" t="s">
        <v>24</v>
      </c>
      <c r="B2" t="s">
        <v>25</v>
      </c>
    </row>
    <row r="4" spans="1:13" x14ac:dyDescent="0.25">
      <c r="A4" t="s">
        <v>26</v>
      </c>
      <c r="B4" t="s">
        <v>27</v>
      </c>
      <c r="C4" t="s">
        <v>28</v>
      </c>
    </row>
    <row r="5" spans="1:13" x14ac:dyDescent="0.25">
      <c r="A5" t="s">
        <v>29</v>
      </c>
      <c r="B5">
        <v>1997</v>
      </c>
      <c r="C5" s="1">
        <v>11959</v>
      </c>
    </row>
    <row r="6" spans="1:13" x14ac:dyDescent="0.25">
      <c r="A6" t="s">
        <v>30</v>
      </c>
      <c r="B6">
        <v>1751</v>
      </c>
      <c r="C6" s="1">
        <v>4826.5</v>
      </c>
    </row>
    <row r="7" spans="1:13" x14ac:dyDescent="0.25">
      <c r="A7" t="s">
        <v>31</v>
      </c>
      <c r="B7">
        <v>0</v>
      </c>
      <c r="C7" s="1">
        <v>0</v>
      </c>
    </row>
    <row r="8" spans="1:13" x14ac:dyDescent="0.25">
      <c r="A8" t="s">
        <v>32</v>
      </c>
      <c r="B8">
        <v>3748</v>
      </c>
      <c r="C8" s="1">
        <v>16785.5</v>
      </c>
    </row>
    <row r="10" spans="1:13" x14ac:dyDescent="0.25">
      <c r="A10" t="s">
        <v>33</v>
      </c>
    </row>
    <row r="11" spans="1:13" x14ac:dyDescent="0.25">
      <c r="A11" t="s">
        <v>34</v>
      </c>
      <c r="B11" t="s">
        <v>27</v>
      </c>
      <c r="C11" t="s">
        <v>35</v>
      </c>
      <c r="D11" t="s">
        <v>36</v>
      </c>
      <c r="E11" t="s">
        <v>28</v>
      </c>
      <c r="G11" t="s">
        <v>34</v>
      </c>
      <c r="H11" t="s">
        <v>27</v>
      </c>
      <c r="I11" t="s">
        <v>98</v>
      </c>
      <c r="J11" t="s">
        <v>35</v>
      </c>
      <c r="L11" t="s">
        <v>28</v>
      </c>
    </row>
    <row r="12" spans="1:13" x14ac:dyDescent="0.25">
      <c r="A12" t="s">
        <v>37</v>
      </c>
      <c r="B12">
        <v>320</v>
      </c>
      <c r="C12">
        <v>5.3</v>
      </c>
      <c r="D12" t="s">
        <v>38</v>
      </c>
      <c r="E12" s="1">
        <v>1201</v>
      </c>
      <c r="G12" t="s">
        <v>37</v>
      </c>
      <c r="H12">
        <f>SUM(B12, B40,B70,B100,B130,B160,B190, B220, B250, B280, B310, B340, B370, B400, B430)</f>
        <v>3229</v>
      </c>
      <c r="I12">
        <f>H12/2</f>
        <v>1614.5</v>
      </c>
      <c r="J12">
        <f>SUM(C12, C40,C70,C100,C130,C160,C190, C220, C250, C280, C310, C340, C370, C400, C430)</f>
        <v>53</v>
      </c>
      <c r="L12" s="9">
        <f>SUM(E12, E40,E70,E100,E130,E160,E190, E220, E250, E280, E310, E340, E370, E400, E430)</f>
        <v>12136.5</v>
      </c>
      <c r="M12" s="10">
        <f>L12/H12</f>
        <v>3.7585939919479716</v>
      </c>
    </row>
    <row r="13" spans="1:13" x14ac:dyDescent="0.25">
      <c r="A13" t="s">
        <v>39</v>
      </c>
      <c r="B13">
        <v>448</v>
      </c>
      <c r="C13">
        <v>3</v>
      </c>
      <c r="D13" t="s">
        <v>38</v>
      </c>
      <c r="E13" s="1">
        <v>2086.25</v>
      </c>
      <c r="G13" t="s">
        <v>39</v>
      </c>
      <c r="H13">
        <f>SUM(B13, B41,B71,B101,B131,B161,B191, B221, B251, B281, B311, B341, B371, B401, B431, B460)</f>
        <v>5581</v>
      </c>
      <c r="I13">
        <f>H13/5</f>
        <v>1116.2</v>
      </c>
      <c r="J13">
        <f>SUM(C13, C41,C71,C101,C131,C161,C191, C221, C251, C281, C311, C341, C371, C401, C431, C460)</f>
        <v>36.6</v>
      </c>
      <c r="L13" s="9">
        <f t="shared" ref="L13:L16" si="0">SUM(E13, E41,E71,E101,E131,E161,E191, E221, E251, E281, E311, E341, E371, E401, E431, E460)</f>
        <v>25784.75</v>
      </c>
      <c r="M13" s="10">
        <f t="shared" ref="M13:M16" si="1">L13/H13</f>
        <v>4.6200949650600247</v>
      </c>
    </row>
    <row r="14" spans="1:13" x14ac:dyDescent="0.25">
      <c r="A14" t="s">
        <v>40</v>
      </c>
      <c r="B14">
        <v>699</v>
      </c>
      <c r="C14">
        <v>4.7</v>
      </c>
      <c r="D14" t="s">
        <v>38</v>
      </c>
      <c r="E14" s="1">
        <v>4047.5</v>
      </c>
      <c r="G14" t="s">
        <v>40</v>
      </c>
      <c r="H14">
        <f t="shared" ref="H14:H16" si="2">SUM(B14, B42,B72,B102,B132,B162,B192, B222, B252, B282, B312, B342, B372, B402, B432, B461)</f>
        <v>8322</v>
      </c>
      <c r="I14">
        <f>H14/5</f>
        <v>1664.4</v>
      </c>
      <c r="J14">
        <f>SUM(C14, C42,C72,C102,C132,C162,C192, C222, C252, C282, C312, C342, C372, C402, C432, C461)</f>
        <v>54.599999999999994</v>
      </c>
      <c r="L14" s="9">
        <f t="shared" si="0"/>
        <v>47881.25</v>
      </c>
      <c r="M14" s="10">
        <f t="shared" si="1"/>
        <v>5.7535748618120648</v>
      </c>
    </row>
    <row r="15" spans="1:13" x14ac:dyDescent="0.25">
      <c r="A15" t="s">
        <v>41</v>
      </c>
      <c r="B15">
        <v>325</v>
      </c>
      <c r="C15">
        <v>5.4</v>
      </c>
      <c r="D15" t="s">
        <v>38</v>
      </c>
      <c r="E15" s="1">
        <v>2574.5</v>
      </c>
      <c r="G15" t="s">
        <v>41</v>
      </c>
      <c r="H15">
        <f t="shared" si="2"/>
        <v>3339</v>
      </c>
      <c r="I15">
        <f>H15/2</f>
        <v>1669.5</v>
      </c>
      <c r="J15">
        <f>SUM(C15, C43,C73,C103,C133,C163,C193, C223, C253, C283, C313, C343, C373, C403, C433, C462)</f>
        <v>54.6</v>
      </c>
      <c r="L15" s="9">
        <f t="shared" si="0"/>
        <v>26461.5</v>
      </c>
      <c r="M15" s="10">
        <f t="shared" si="1"/>
        <v>7.9249775381850851</v>
      </c>
    </row>
    <row r="16" spans="1:13" x14ac:dyDescent="0.25">
      <c r="A16" t="s">
        <v>42</v>
      </c>
      <c r="B16">
        <v>205</v>
      </c>
      <c r="C16">
        <v>6.8</v>
      </c>
      <c r="D16" t="s">
        <v>38</v>
      </c>
      <c r="E16" s="1">
        <v>2049.75</v>
      </c>
      <c r="G16" t="s">
        <v>42</v>
      </c>
      <c r="H16">
        <f t="shared" si="2"/>
        <v>2129</v>
      </c>
      <c r="I16">
        <f>H16/1</f>
        <v>2129</v>
      </c>
      <c r="J16">
        <f>SUM(C16, C44,C74,C104,C134,C164,C194, C224, C254, C284, C314, C344, C374, C404, C434, C463)</f>
        <v>69.899999999999991</v>
      </c>
      <c r="L16" s="9">
        <f t="shared" si="0"/>
        <v>21527.5</v>
      </c>
      <c r="M16" s="10">
        <f t="shared" si="1"/>
        <v>10.111554720526069</v>
      </c>
    </row>
    <row r="17" spans="1:7" x14ac:dyDescent="0.25">
      <c r="A17" t="s">
        <v>43</v>
      </c>
      <c r="B17">
        <v>1997</v>
      </c>
      <c r="C17">
        <v>4.4000000000000004</v>
      </c>
      <c r="D17" t="s">
        <v>44</v>
      </c>
      <c r="E17" s="1">
        <v>11959</v>
      </c>
      <c r="G17" t="s">
        <v>43</v>
      </c>
    </row>
    <row r="19" spans="1:7" x14ac:dyDescent="0.25">
      <c r="A19" t="s">
        <v>45</v>
      </c>
    </row>
    <row r="20" spans="1:7" x14ac:dyDescent="0.25">
      <c r="A20" t="s">
        <v>34</v>
      </c>
      <c r="B20" t="s">
        <v>36</v>
      </c>
      <c r="C20" t="s">
        <v>28</v>
      </c>
    </row>
    <row r="21" spans="1:7" x14ac:dyDescent="0.25">
      <c r="A21" t="s">
        <v>46</v>
      </c>
      <c r="B21" t="s">
        <v>38</v>
      </c>
      <c r="C21" s="1">
        <v>1410</v>
      </c>
    </row>
    <row r="22" spans="1:7" x14ac:dyDescent="0.25">
      <c r="A22" t="s">
        <v>47</v>
      </c>
      <c r="B22" t="s">
        <v>38</v>
      </c>
      <c r="C22" s="1">
        <v>2803.75</v>
      </c>
    </row>
    <row r="23" spans="1:7" x14ac:dyDescent="0.25">
      <c r="A23" t="s">
        <v>48</v>
      </c>
      <c r="B23" t="s">
        <v>38</v>
      </c>
      <c r="C23" s="1">
        <v>612.75</v>
      </c>
    </row>
    <row r="24" spans="1:7" x14ac:dyDescent="0.25">
      <c r="A24" t="s">
        <v>43</v>
      </c>
      <c r="B24" t="s">
        <v>49</v>
      </c>
      <c r="C24" s="1">
        <v>4826.5</v>
      </c>
    </row>
    <row r="25" spans="1:7" x14ac:dyDescent="0.25">
      <c r="C25" s="1"/>
    </row>
    <row r="26" spans="1:7" x14ac:dyDescent="0.25">
      <c r="C26" s="1"/>
    </row>
    <row r="27" spans="1:7" x14ac:dyDescent="0.25">
      <c r="C27" s="1"/>
    </row>
    <row r="29" spans="1:7" x14ac:dyDescent="0.25">
      <c r="A29" s="13" t="s">
        <v>50</v>
      </c>
      <c r="B29" s="13"/>
      <c r="C29" s="13"/>
      <c r="D29" s="13"/>
      <c r="E29" s="13"/>
    </row>
    <row r="30" spans="1:7" x14ac:dyDescent="0.25">
      <c r="A30" t="s">
        <v>24</v>
      </c>
      <c r="B30" t="s">
        <v>51</v>
      </c>
    </row>
    <row r="32" spans="1:7" x14ac:dyDescent="0.25">
      <c r="A32" t="s">
        <v>26</v>
      </c>
      <c r="B32" t="s">
        <v>27</v>
      </c>
      <c r="C32" t="s">
        <v>28</v>
      </c>
    </row>
    <row r="33" spans="1:5" x14ac:dyDescent="0.25">
      <c r="A33" t="s">
        <v>29</v>
      </c>
      <c r="B33">
        <v>1688</v>
      </c>
      <c r="C33" s="1">
        <v>10205.25</v>
      </c>
    </row>
    <row r="34" spans="1:5" x14ac:dyDescent="0.25">
      <c r="A34" t="s">
        <v>30</v>
      </c>
      <c r="B34">
        <v>1472</v>
      </c>
      <c r="C34" s="1">
        <v>4084</v>
      </c>
    </row>
    <row r="35" spans="1:5" x14ac:dyDescent="0.25">
      <c r="A35" t="s">
        <v>31</v>
      </c>
      <c r="B35">
        <v>0</v>
      </c>
      <c r="C35" s="1">
        <v>0</v>
      </c>
    </row>
    <row r="36" spans="1:5" x14ac:dyDescent="0.25">
      <c r="A36" t="s">
        <v>32</v>
      </c>
      <c r="B36">
        <v>3160</v>
      </c>
      <c r="C36" s="1">
        <v>14289.25</v>
      </c>
    </row>
    <row r="38" spans="1:5" x14ac:dyDescent="0.25">
      <c r="A38" t="s">
        <v>33</v>
      </c>
    </row>
    <row r="39" spans="1:5" x14ac:dyDescent="0.25">
      <c r="A39" t="s">
        <v>34</v>
      </c>
      <c r="B39" t="s">
        <v>27</v>
      </c>
      <c r="C39" t="s">
        <v>35</v>
      </c>
      <c r="D39" t="s">
        <v>36</v>
      </c>
      <c r="E39" t="s">
        <v>28</v>
      </c>
    </row>
    <row r="40" spans="1:5" x14ac:dyDescent="0.25">
      <c r="A40" t="s">
        <v>52</v>
      </c>
      <c r="B40">
        <v>256</v>
      </c>
      <c r="C40">
        <v>4.0999999999999996</v>
      </c>
      <c r="D40" t="s">
        <v>38</v>
      </c>
      <c r="E40" s="1">
        <v>1000.25</v>
      </c>
    </row>
    <row r="41" spans="1:5" x14ac:dyDescent="0.25">
      <c r="A41" t="s">
        <v>53</v>
      </c>
      <c r="B41">
        <v>380</v>
      </c>
      <c r="C41">
        <v>2.5</v>
      </c>
      <c r="D41" t="s">
        <v>38</v>
      </c>
      <c r="E41" s="1">
        <v>1805</v>
      </c>
    </row>
    <row r="42" spans="1:5" x14ac:dyDescent="0.25">
      <c r="A42" t="s">
        <v>54</v>
      </c>
      <c r="B42">
        <v>624</v>
      </c>
      <c r="C42">
        <v>4</v>
      </c>
      <c r="D42" t="s">
        <v>38</v>
      </c>
      <c r="E42" s="1">
        <v>3622.5</v>
      </c>
    </row>
    <row r="43" spans="1:5" x14ac:dyDescent="0.25">
      <c r="A43" t="s">
        <v>55</v>
      </c>
      <c r="B43">
        <v>269</v>
      </c>
      <c r="C43">
        <v>4.3</v>
      </c>
      <c r="D43" t="s">
        <v>38</v>
      </c>
      <c r="E43" s="1">
        <v>2144.5</v>
      </c>
    </row>
    <row r="44" spans="1:5" x14ac:dyDescent="0.25">
      <c r="A44" t="s">
        <v>56</v>
      </c>
      <c r="B44">
        <v>159</v>
      </c>
      <c r="C44">
        <v>5.0999999999999996</v>
      </c>
      <c r="D44" t="s">
        <v>38</v>
      </c>
      <c r="E44" s="1">
        <v>1633</v>
      </c>
    </row>
    <row r="45" spans="1:5" x14ac:dyDescent="0.25">
      <c r="A45" t="s">
        <v>43</v>
      </c>
      <c r="B45">
        <v>1688</v>
      </c>
      <c r="C45">
        <v>3.6</v>
      </c>
      <c r="D45" t="s">
        <v>44</v>
      </c>
      <c r="E45" s="1">
        <v>10205.25</v>
      </c>
    </row>
    <row r="47" spans="1:5" x14ac:dyDescent="0.25">
      <c r="A47" t="s">
        <v>45</v>
      </c>
    </row>
    <row r="48" spans="1:5" x14ac:dyDescent="0.25">
      <c r="A48" t="s">
        <v>34</v>
      </c>
      <c r="B48" t="s">
        <v>36</v>
      </c>
      <c r="C48" t="s">
        <v>28</v>
      </c>
    </row>
    <row r="49" spans="1:5" x14ac:dyDescent="0.25">
      <c r="A49" t="s">
        <v>57</v>
      </c>
      <c r="B49" t="s">
        <v>38</v>
      </c>
      <c r="C49" s="1">
        <v>1256.25</v>
      </c>
    </row>
    <row r="50" spans="1:5" x14ac:dyDescent="0.25">
      <c r="A50" t="s">
        <v>58</v>
      </c>
      <c r="B50" t="s">
        <v>38</v>
      </c>
      <c r="C50" s="1">
        <v>2283.5</v>
      </c>
    </row>
    <row r="51" spans="1:5" x14ac:dyDescent="0.25">
      <c r="A51" t="s">
        <v>59</v>
      </c>
      <c r="B51" t="s">
        <v>38</v>
      </c>
      <c r="C51" s="1">
        <v>544.25</v>
      </c>
    </row>
    <row r="52" spans="1:5" x14ac:dyDescent="0.25">
      <c r="A52" t="s">
        <v>43</v>
      </c>
      <c r="B52" t="s">
        <v>49</v>
      </c>
      <c r="C52" s="1">
        <v>4084</v>
      </c>
    </row>
    <row r="59" spans="1:5" x14ac:dyDescent="0.25">
      <c r="A59" s="13" t="s">
        <v>60</v>
      </c>
      <c r="B59" s="13"/>
      <c r="C59" s="13"/>
      <c r="D59" s="13"/>
      <c r="E59" s="13"/>
    </row>
    <row r="60" spans="1:5" x14ac:dyDescent="0.25">
      <c r="A60" t="s">
        <v>24</v>
      </c>
      <c r="B60" t="s">
        <v>61</v>
      </c>
    </row>
    <row r="62" spans="1:5" x14ac:dyDescent="0.25">
      <c r="A62" t="s">
        <v>26</v>
      </c>
      <c r="B62" t="s">
        <v>27</v>
      </c>
      <c r="C62" t="s">
        <v>28</v>
      </c>
    </row>
    <row r="63" spans="1:5" x14ac:dyDescent="0.25">
      <c r="A63" t="s">
        <v>29</v>
      </c>
      <c r="B63">
        <v>1429</v>
      </c>
      <c r="C63" s="1">
        <v>8545</v>
      </c>
    </row>
    <row r="64" spans="1:5" x14ac:dyDescent="0.25">
      <c r="A64" t="s">
        <v>30</v>
      </c>
      <c r="B64">
        <v>1243</v>
      </c>
      <c r="C64" s="1">
        <v>3395.5</v>
      </c>
    </row>
    <row r="65" spans="1:5" x14ac:dyDescent="0.25">
      <c r="A65" t="s">
        <v>31</v>
      </c>
      <c r="B65">
        <v>0</v>
      </c>
      <c r="C65" s="1">
        <v>0</v>
      </c>
    </row>
    <row r="66" spans="1:5" x14ac:dyDescent="0.25">
      <c r="A66" t="s">
        <v>32</v>
      </c>
      <c r="B66">
        <v>2672</v>
      </c>
      <c r="C66" s="1">
        <v>11940.5</v>
      </c>
    </row>
    <row r="68" spans="1:5" x14ac:dyDescent="0.25">
      <c r="A68" t="s">
        <v>33</v>
      </c>
    </row>
    <row r="69" spans="1:5" x14ac:dyDescent="0.25">
      <c r="A69" t="s">
        <v>34</v>
      </c>
      <c r="B69" t="s">
        <v>27</v>
      </c>
      <c r="C69" t="s">
        <v>35</v>
      </c>
      <c r="D69" t="s">
        <v>36</v>
      </c>
      <c r="E69" t="s">
        <v>28</v>
      </c>
    </row>
    <row r="70" spans="1:5" x14ac:dyDescent="0.25">
      <c r="A70" t="s">
        <v>37</v>
      </c>
      <c r="B70">
        <v>216</v>
      </c>
      <c r="C70">
        <v>3.6</v>
      </c>
      <c r="D70" t="s">
        <v>38</v>
      </c>
      <c r="E70" s="1">
        <v>823.5</v>
      </c>
    </row>
    <row r="71" spans="1:5" x14ac:dyDescent="0.25">
      <c r="A71" t="s">
        <v>39</v>
      </c>
      <c r="B71">
        <v>327</v>
      </c>
      <c r="C71">
        <v>2.2000000000000002</v>
      </c>
      <c r="D71" t="s">
        <v>38</v>
      </c>
      <c r="E71" s="1">
        <v>1507.5</v>
      </c>
    </row>
    <row r="72" spans="1:5" x14ac:dyDescent="0.25">
      <c r="A72" t="s">
        <v>40</v>
      </c>
      <c r="B72">
        <v>534</v>
      </c>
      <c r="C72">
        <v>3.6</v>
      </c>
      <c r="D72" t="s">
        <v>38</v>
      </c>
      <c r="E72" s="1">
        <v>3089.25</v>
      </c>
    </row>
    <row r="73" spans="1:5" x14ac:dyDescent="0.25">
      <c r="A73" t="s">
        <v>41</v>
      </c>
      <c r="B73">
        <v>206</v>
      </c>
      <c r="C73">
        <v>3.4</v>
      </c>
      <c r="D73" t="s">
        <v>38</v>
      </c>
      <c r="E73" s="1">
        <v>1633</v>
      </c>
    </row>
    <row r="74" spans="1:5" x14ac:dyDescent="0.25">
      <c r="A74" t="s">
        <v>42</v>
      </c>
      <c r="B74">
        <v>146</v>
      </c>
      <c r="C74">
        <v>4.9000000000000004</v>
      </c>
      <c r="D74" t="s">
        <v>38</v>
      </c>
      <c r="E74" s="1">
        <v>1491.75</v>
      </c>
    </row>
    <row r="75" spans="1:5" x14ac:dyDescent="0.25">
      <c r="A75" t="s">
        <v>43</v>
      </c>
      <c r="B75">
        <v>1429</v>
      </c>
      <c r="C75">
        <v>3.2</v>
      </c>
      <c r="D75" t="s">
        <v>44</v>
      </c>
      <c r="E75" s="1">
        <v>8545</v>
      </c>
    </row>
    <row r="77" spans="1:5" x14ac:dyDescent="0.25">
      <c r="A77" t="s">
        <v>45</v>
      </c>
    </row>
    <row r="78" spans="1:5" x14ac:dyDescent="0.25">
      <c r="A78" t="s">
        <v>34</v>
      </c>
      <c r="B78" t="s">
        <v>36</v>
      </c>
      <c r="C78" t="s">
        <v>28</v>
      </c>
    </row>
    <row r="79" spans="1:5" x14ac:dyDescent="0.25">
      <c r="A79" t="s">
        <v>46</v>
      </c>
      <c r="B79" t="s">
        <v>38</v>
      </c>
      <c r="C79" s="1">
        <v>1074.75</v>
      </c>
    </row>
    <row r="80" spans="1:5" x14ac:dyDescent="0.25">
      <c r="A80" t="s">
        <v>47</v>
      </c>
      <c r="B80" t="s">
        <v>38</v>
      </c>
      <c r="C80" s="1">
        <v>1951.5</v>
      </c>
    </row>
    <row r="81" spans="1:5" x14ac:dyDescent="0.25">
      <c r="A81" t="s">
        <v>48</v>
      </c>
      <c r="B81" t="s">
        <v>38</v>
      </c>
      <c r="C81" s="1">
        <v>369.25</v>
      </c>
    </row>
    <row r="82" spans="1:5" x14ac:dyDescent="0.25">
      <c r="A82" t="s">
        <v>43</v>
      </c>
      <c r="B82" t="s">
        <v>49</v>
      </c>
      <c r="C82" s="1">
        <v>3395.5</v>
      </c>
    </row>
    <row r="83" spans="1:5" x14ac:dyDescent="0.25">
      <c r="C83" s="1"/>
    </row>
    <row r="84" spans="1:5" x14ac:dyDescent="0.25">
      <c r="C84" s="1"/>
    </row>
    <row r="85" spans="1:5" x14ac:dyDescent="0.25">
      <c r="C85" s="1"/>
    </row>
    <row r="86" spans="1:5" x14ac:dyDescent="0.25">
      <c r="C86" s="1"/>
    </row>
    <row r="87" spans="1:5" x14ac:dyDescent="0.25">
      <c r="C87" s="1"/>
    </row>
    <row r="88" spans="1:5" x14ac:dyDescent="0.25">
      <c r="C88" s="1"/>
    </row>
    <row r="89" spans="1:5" x14ac:dyDescent="0.25">
      <c r="A89" s="13" t="s">
        <v>62</v>
      </c>
      <c r="B89" s="13"/>
      <c r="C89" s="13"/>
      <c r="D89" s="13"/>
      <c r="E89" s="13"/>
    </row>
    <row r="90" spans="1:5" x14ac:dyDescent="0.25">
      <c r="A90" t="s">
        <v>24</v>
      </c>
      <c r="B90" t="s">
        <v>63</v>
      </c>
    </row>
    <row r="92" spans="1:5" x14ac:dyDescent="0.25">
      <c r="A92" t="s">
        <v>26</v>
      </c>
      <c r="B92" t="s">
        <v>27</v>
      </c>
      <c r="C92" t="s">
        <v>28</v>
      </c>
    </row>
    <row r="93" spans="1:5" x14ac:dyDescent="0.25">
      <c r="A93" t="s">
        <v>29</v>
      </c>
      <c r="B93">
        <v>1263</v>
      </c>
      <c r="C93" s="1">
        <v>7632.75</v>
      </c>
    </row>
    <row r="94" spans="1:5" x14ac:dyDescent="0.25">
      <c r="A94" t="s">
        <v>30</v>
      </c>
      <c r="B94">
        <v>1156</v>
      </c>
      <c r="C94" s="1">
        <v>3187.75</v>
      </c>
    </row>
    <row r="95" spans="1:5" x14ac:dyDescent="0.25">
      <c r="A95" t="s">
        <v>31</v>
      </c>
      <c r="B95">
        <v>0</v>
      </c>
      <c r="C95" s="1">
        <v>0</v>
      </c>
    </row>
    <row r="96" spans="1:5" x14ac:dyDescent="0.25">
      <c r="A96" t="s">
        <v>32</v>
      </c>
      <c r="B96">
        <v>2419</v>
      </c>
      <c r="C96" s="1">
        <v>10820.5</v>
      </c>
    </row>
    <row r="98" spans="1:5" x14ac:dyDescent="0.25">
      <c r="A98" t="s">
        <v>33</v>
      </c>
    </row>
    <row r="99" spans="1:5" x14ac:dyDescent="0.25">
      <c r="A99" t="s">
        <v>34</v>
      </c>
      <c r="B99" t="s">
        <v>27</v>
      </c>
      <c r="C99" t="s">
        <v>35</v>
      </c>
      <c r="D99" t="s">
        <v>36</v>
      </c>
      <c r="E99" t="s">
        <v>28</v>
      </c>
    </row>
    <row r="100" spans="1:5" x14ac:dyDescent="0.25">
      <c r="A100" t="s">
        <v>52</v>
      </c>
      <c r="B100">
        <v>174</v>
      </c>
      <c r="C100">
        <v>2.8</v>
      </c>
      <c r="D100" t="s">
        <v>38</v>
      </c>
      <c r="E100" s="1">
        <v>685.75</v>
      </c>
    </row>
    <row r="101" spans="1:5" x14ac:dyDescent="0.25">
      <c r="A101" t="s">
        <v>53</v>
      </c>
      <c r="B101">
        <v>284</v>
      </c>
      <c r="C101">
        <v>1.8</v>
      </c>
      <c r="D101" t="s">
        <v>38</v>
      </c>
      <c r="E101" s="1">
        <v>1303.5</v>
      </c>
    </row>
    <row r="102" spans="1:5" x14ac:dyDescent="0.25">
      <c r="A102" t="s">
        <v>54</v>
      </c>
      <c r="B102">
        <v>470</v>
      </c>
      <c r="C102">
        <v>3</v>
      </c>
      <c r="D102" t="s">
        <v>38</v>
      </c>
      <c r="E102" s="1">
        <v>2720.25</v>
      </c>
    </row>
    <row r="103" spans="1:5" x14ac:dyDescent="0.25">
      <c r="A103" t="s">
        <v>55</v>
      </c>
      <c r="B103">
        <v>205</v>
      </c>
      <c r="C103">
        <v>3.3</v>
      </c>
      <c r="D103" t="s">
        <v>38</v>
      </c>
      <c r="E103" s="1">
        <v>1642.5</v>
      </c>
    </row>
    <row r="104" spans="1:5" x14ac:dyDescent="0.25">
      <c r="A104" t="s">
        <v>56</v>
      </c>
      <c r="B104">
        <v>130</v>
      </c>
      <c r="C104">
        <v>4.2</v>
      </c>
      <c r="D104" t="s">
        <v>38</v>
      </c>
      <c r="E104" s="1">
        <v>1280.75</v>
      </c>
    </row>
    <row r="105" spans="1:5" x14ac:dyDescent="0.25">
      <c r="A105" t="s">
        <v>43</v>
      </c>
      <c r="B105">
        <v>1263</v>
      </c>
      <c r="C105">
        <v>2.7</v>
      </c>
      <c r="D105" t="s">
        <v>44</v>
      </c>
      <c r="E105" s="1">
        <v>7632.75</v>
      </c>
    </row>
    <row r="107" spans="1:5" x14ac:dyDescent="0.25">
      <c r="A107" t="s">
        <v>45</v>
      </c>
    </row>
    <row r="108" spans="1:5" x14ac:dyDescent="0.25">
      <c r="A108" t="s">
        <v>34</v>
      </c>
      <c r="B108" t="s">
        <v>36</v>
      </c>
      <c r="C108" t="s">
        <v>28</v>
      </c>
    </row>
    <row r="109" spans="1:5" x14ac:dyDescent="0.25">
      <c r="A109" t="s">
        <v>57</v>
      </c>
      <c r="B109" t="s">
        <v>38</v>
      </c>
      <c r="C109" s="1">
        <v>1027.5</v>
      </c>
    </row>
    <row r="110" spans="1:5" x14ac:dyDescent="0.25">
      <c r="A110" t="s">
        <v>58</v>
      </c>
      <c r="B110" t="s">
        <v>38</v>
      </c>
      <c r="C110" s="1">
        <v>1685.75</v>
      </c>
    </row>
    <row r="111" spans="1:5" x14ac:dyDescent="0.25">
      <c r="A111" t="s">
        <v>59</v>
      </c>
      <c r="B111" t="s">
        <v>38</v>
      </c>
      <c r="C111" s="1">
        <v>474.5</v>
      </c>
    </row>
    <row r="112" spans="1:5" x14ac:dyDescent="0.25">
      <c r="A112" t="s">
        <v>43</v>
      </c>
      <c r="B112" t="s">
        <v>49</v>
      </c>
      <c r="C112" s="1">
        <v>3187.75</v>
      </c>
    </row>
    <row r="119" spans="1:5" x14ac:dyDescent="0.25">
      <c r="A119" s="13" t="s">
        <v>64</v>
      </c>
      <c r="B119" s="13"/>
      <c r="C119" s="13"/>
      <c r="D119" s="13"/>
      <c r="E119" s="13"/>
    </row>
    <row r="120" spans="1:5" x14ac:dyDescent="0.25">
      <c r="A120" t="s">
        <v>24</v>
      </c>
      <c r="B120" t="s">
        <v>65</v>
      </c>
    </row>
    <row r="122" spans="1:5" x14ac:dyDescent="0.25">
      <c r="A122" t="s">
        <v>26</v>
      </c>
      <c r="B122" t="s">
        <v>27</v>
      </c>
      <c r="C122" t="s">
        <v>28</v>
      </c>
    </row>
    <row r="123" spans="1:5" x14ac:dyDescent="0.25">
      <c r="A123" t="s">
        <v>29</v>
      </c>
      <c r="B123">
        <v>1033</v>
      </c>
      <c r="C123" s="1">
        <v>6502.75</v>
      </c>
    </row>
    <row r="124" spans="1:5" x14ac:dyDescent="0.25">
      <c r="A124" t="s">
        <v>30</v>
      </c>
      <c r="B124">
        <v>971</v>
      </c>
      <c r="C124" s="1">
        <v>2746.75</v>
      </c>
    </row>
    <row r="125" spans="1:5" x14ac:dyDescent="0.25">
      <c r="A125" t="s">
        <v>31</v>
      </c>
      <c r="B125">
        <v>0</v>
      </c>
      <c r="C125" s="1">
        <v>0</v>
      </c>
    </row>
    <row r="126" spans="1:5" x14ac:dyDescent="0.25">
      <c r="A126" t="s">
        <v>32</v>
      </c>
      <c r="B126">
        <v>2004</v>
      </c>
      <c r="C126" s="1">
        <v>9249.5</v>
      </c>
    </row>
    <row r="128" spans="1:5" x14ac:dyDescent="0.25">
      <c r="A128" t="s">
        <v>33</v>
      </c>
    </row>
    <row r="129" spans="1:5" x14ac:dyDescent="0.25">
      <c r="A129" t="s">
        <v>34</v>
      </c>
      <c r="B129" t="s">
        <v>27</v>
      </c>
      <c r="C129" t="s">
        <v>35</v>
      </c>
      <c r="D129" t="s">
        <v>36</v>
      </c>
      <c r="E129" t="s">
        <v>28</v>
      </c>
    </row>
    <row r="130" spans="1:5" x14ac:dyDescent="0.25">
      <c r="A130" t="s">
        <v>66</v>
      </c>
      <c r="B130">
        <v>135</v>
      </c>
      <c r="C130">
        <v>2.2999999999999998</v>
      </c>
      <c r="D130" t="s">
        <v>38</v>
      </c>
      <c r="E130" s="1">
        <v>523.75</v>
      </c>
    </row>
    <row r="131" spans="1:5" x14ac:dyDescent="0.25">
      <c r="A131" t="s">
        <v>67</v>
      </c>
      <c r="B131">
        <v>206</v>
      </c>
      <c r="C131">
        <v>1.4</v>
      </c>
      <c r="D131" t="s">
        <v>38</v>
      </c>
      <c r="E131" s="1">
        <v>975.75</v>
      </c>
    </row>
    <row r="132" spans="1:5" x14ac:dyDescent="0.25">
      <c r="A132" t="s">
        <v>68</v>
      </c>
      <c r="B132">
        <v>408</v>
      </c>
      <c r="C132">
        <v>2.8</v>
      </c>
      <c r="D132" t="s">
        <v>38</v>
      </c>
      <c r="E132" s="1">
        <v>2444.25</v>
      </c>
    </row>
    <row r="133" spans="1:5" x14ac:dyDescent="0.25">
      <c r="A133" t="s">
        <v>69</v>
      </c>
      <c r="B133">
        <v>158</v>
      </c>
      <c r="C133">
        <v>2.7</v>
      </c>
      <c r="D133" t="s">
        <v>38</v>
      </c>
      <c r="E133" s="1">
        <v>1273.25</v>
      </c>
    </row>
    <row r="134" spans="1:5" x14ac:dyDescent="0.25">
      <c r="A134" t="s">
        <v>70</v>
      </c>
      <c r="B134">
        <v>126</v>
      </c>
      <c r="C134">
        <v>4.3</v>
      </c>
      <c r="D134" t="s">
        <v>38</v>
      </c>
      <c r="E134" s="1">
        <v>1285.75</v>
      </c>
    </row>
    <row r="135" spans="1:5" x14ac:dyDescent="0.25">
      <c r="A135" t="s">
        <v>43</v>
      </c>
      <c r="B135">
        <v>1033</v>
      </c>
      <c r="C135">
        <v>2.4</v>
      </c>
      <c r="D135" t="s">
        <v>44</v>
      </c>
      <c r="E135" s="1">
        <v>6502.75</v>
      </c>
    </row>
    <row r="137" spans="1:5" x14ac:dyDescent="0.25">
      <c r="A137" t="s">
        <v>45</v>
      </c>
    </row>
    <row r="138" spans="1:5" x14ac:dyDescent="0.25">
      <c r="A138" t="s">
        <v>34</v>
      </c>
      <c r="B138" t="s">
        <v>36</v>
      </c>
      <c r="C138" t="s">
        <v>28</v>
      </c>
    </row>
    <row r="139" spans="1:5" x14ac:dyDescent="0.25">
      <c r="A139" t="s">
        <v>71</v>
      </c>
      <c r="B139" t="s">
        <v>38</v>
      </c>
      <c r="C139" s="1">
        <v>816</v>
      </c>
    </row>
    <row r="140" spans="1:5" x14ac:dyDescent="0.25">
      <c r="A140" t="s">
        <v>72</v>
      </c>
      <c r="B140" t="s">
        <v>38</v>
      </c>
      <c r="C140" s="1">
        <v>1507</v>
      </c>
    </row>
    <row r="141" spans="1:5" x14ac:dyDescent="0.25">
      <c r="A141" t="s">
        <v>73</v>
      </c>
      <c r="B141" t="s">
        <v>38</v>
      </c>
      <c r="C141" s="1">
        <v>423.75</v>
      </c>
    </row>
    <row r="142" spans="1:5" x14ac:dyDescent="0.25">
      <c r="A142" t="s">
        <v>43</v>
      </c>
      <c r="B142" t="s">
        <v>49</v>
      </c>
      <c r="C142" s="1">
        <v>2746.75</v>
      </c>
    </row>
    <row r="149" spans="1:5" x14ac:dyDescent="0.25">
      <c r="A149" s="13" t="s">
        <v>74</v>
      </c>
      <c r="B149" s="13"/>
      <c r="C149" s="13"/>
      <c r="D149" s="13"/>
      <c r="E149" s="13"/>
    </row>
    <row r="150" spans="1:5" x14ac:dyDescent="0.25">
      <c r="A150" t="s">
        <v>24</v>
      </c>
      <c r="B150" t="s">
        <v>75</v>
      </c>
    </row>
    <row r="152" spans="1:5" x14ac:dyDescent="0.25">
      <c r="A152" t="s">
        <v>26</v>
      </c>
      <c r="B152" t="s">
        <v>27</v>
      </c>
      <c r="C152" t="s">
        <v>28</v>
      </c>
    </row>
    <row r="153" spans="1:5" x14ac:dyDescent="0.25">
      <c r="A153" t="s">
        <v>29</v>
      </c>
      <c r="B153">
        <v>1006</v>
      </c>
      <c r="C153" s="1">
        <v>6107.25</v>
      </c>
    </row>
    <row r="154" spans="1:5" x14ac:dyDescent="0.25">
      <c r="A154" t="s">
        <v>30</v>
      </c>
      <c r="B154">
        <v>959</v>
      </c>
      <c r="C154" s="1">
        <v>2660</v>
      </c>
    </row>
    <row r="155" spans="1:5" x14ac:dyDescent="0.25">
      <c r="A155" t="s">
        <v>31</v>
      </c>
      <c r="B155">
        <v>0</v>
      </c>
      <c r="C155" s="1">
        <v>0</v>
      </c>
    </row>
    <row r="156" spans="1:5" x14ac:dyDescent="0.25">
      <c r="A156" t="s">
        <v>32</v>
      </c>
      <c r="B156">
        <v>1965</v>
      </c>
      <c r="C156" s="1">
        <v>8767.25</v>
      </c>
    </row>
    <row r="158" spans="1:5" x14ac:dyDescent="0.25">
      <c r="A158" t="s">
        <v>33</v>
      </c>
    </row>
    <row r="159" spans="1:5" x14ac:dyDescent="0.25">
      <c r="A159" t="s">
        <v>34</v>
      </c>
      <c r="B159" t="s">
        <v>27</v>
      </c>
      <c r="C159" t="s">
        <v>35</v>
      </c>
      <c r="D159" t="s">
        <v>36</v>
      </c>
      <c r="E159" t="s">
        <v>28</v>
      </c>
    </row>
    <row r="160" spans="1:5" x14ac:dyDescent="0.25">
      <c r="A160" t="s">
        <v>52</v>
      </c>
      <c r="B160">
        <v>130</v>
      </c>
      <c r="C160">
        <v>2.1</v>
      </c>
      <c r="D160" t="s">
        <v>38</v>
      </c>
      <c r="E160" s="1">
        <v>512.25</v>
      </c>
    </row>
    <row r="161" spans="1:5" x14ac:dyDescent="0.25">
      <c r="A161" t="s">
        <v>53</v>
      </c>
      <c r="B161">
        <v>238</v>
      </c>
      <c r="C161">
        <v>1.5</v>
      </c>
      <c r="D161" t="s">
        <v>38</v>
      </c>
      <c r="E161" s="1">
        <v>1083.25</v>
      </c>
    </row>
    <row r="162" spans="1:5" x14ac:dyDescent="0.25">
      <c r="A162" t="s">
        <v>54</v>
      </c>
      <c r="B162">
        <v>378</v>
      </c>
      <c r="C162">
        <v>2.4</v>
      </c>
      <c r="D162" t="s">
        <v>38</v>
      </c>
      <c r="E162" s="1">
        <v>2197</v>
      </c>
    </row>
    <row r="163" spans="1:5" x14ac:dyDescent="0.25">
      <c r="A163" t="s">
        <v>55</v>
      </c>
      <c r="B163">
        <v>149</v>
      </c>
      <c r="C163">
        <v>2.4</v>
      </c>
      <c r="D163" t="s">
        <v>38</v>
      </c>
      <c r="E163" s="1">
        <v>1190</v>
      </c>
    </row>
    <row r="164" spans="1:5" x14ac:dyDescent="0.25">
      <c r="A164" t="s">
        <v>56</v>
      </c>
      <c r="B164">
        <v>111</v>
      </c>
      <c r="C164">
        <v>3.6</v>
      </c>
      <c r="D164" t="s">
        <v>38</v>
      </c>
      <c r="E164" s="1">
        <v>1124.75</v>
      </c>
    </row>
    <row r="165" spans="1:5" x14ac:dyDescent="0.25">
      <c r="A165" t="s">
        <v>43</v>
      </c>
      <c r="B165">
        <v>1006</v>
      </c>
      <c r="C165">
        <v>2.2000000000000002</v>
      </c>
      <c r="D165" t="s">
        <v>44</v>
      </c>
      <c r="E165" s="1">
        <v>6107.25</v>
      </c>
    </row>
    <row r="167" spans="1:5" x14ac:dyDescent="0.25">
      <c r="A167" t="s">
        <v>45</v>
      </c>
    </row>
    <row r="168" spans="1:5" x14ac:dyDescent="0.25">
      <c r="A168" t="s">
        <v>34</v>
      </c>
      <c r="B168" t="s">
        <v>36</v>
      </c>
      <c r="C168" t="s">
        <v>28</v>
      </c>
    </row>
    <row r="169" spans="1:5" x14ac:dyDescent="0.25">
      <c r="A169" t="s">
        <v>57</v>
      </c>
      <c r="B169" t="s">
        <v>38</v>
      </c>
      <c r="C169" s="1">
        <v>922.5</v>
      </c>
    </row>
    <row r="170" spans="1:5" x14ac:dyDescent="0.25">
      <c r="A170" t="s">
        <v>58</v>
      </c>
      <c r="B170" t="s">
        <v>38</v>
      </c>
      <c r="C170" s="1">
        <v>1430.25</v>
      </c>
    </row>
    <row r="171" spans="1:5" x14ac:dyDescent="0.25">
      <c r="A171" t="s">
        <v>59</v>
      </c>
      <c r="B171" t="s">
        <v>38</v>
      </c>
      <c r="C171" s="1">
        <v>307.25</v>
      </c>
    </row>
    <row r="172" spans="1:5" x14ac:dyDescent="0.25">
      <c r="A172" t="s">
        <v>43</v>
      </c>
      <c r="B172" t="s">
        <v>49</v>
      </c>
      <c r="C172" s="1">
        <v>2660</v>
      </c>
    </row>
    <row r="179" spans="1:5" x14ac:dyDescent="0.25">
      <c r="A179" s="13" t="s">
        <v>76</v>
      </c>
      <c r="B179" s="13"/>
      <c r="C179" s="13"/>
      <c r="D179" s="13"/>
      <c r="E179" s="13"/>
    </row>
    <row r="180" spans="1:5" x14ac:dyDescent="0.25">
      <c r="A180" t="s">
        <v>24</v>
      </c>
      <c r="B180" t="s">
        <v>77</v>
      </c>
    </row>
    <row r="182" spans="1:5" x14ac:dyDescent="0.25">
      <c r="A182" t="s">
        <v>26</v>
      </c>
      <c r="B182" t="s">
        <v>27</v>
      </c>
      <c r="C182" t="s">
        <v>28</v>
      </c>
    </row>
    <row r="183" spans="1:5" x14ac:dyDescent="0.25">
      <c r="A183" t="s">
        <v>29</v>
      </c>
      <c r="B183">
        <v>1199</v>
      </c>
      <c r="C183" s="1">
        <v>7194.75</v>
      </c>
    </row>
    <row r="184" spans="1:5" x14ac:dyDescent="0.25">
      <c r="A184" t="s">
        <v>30</v>
      </c>
      <c r="B184">
        <v>1215</v>
      </c>
      <c r="C184" s="1">
        <v>3408</v>
      </c>
    </row>
    <row r="185" spans="1:5" x14ac:dyDescent="0.25">
      <c r="A185" t="s">
        <v>31</v>
      </c>
      <c r="B185">
        <v>0</v>
      </c>
      <c r="C185" s="1">
        <v>0</v>
      </c>
    </row>
    <row r="186" spans="1:5" x14ac:dyDescent="0.25">
      <c r="A186" t="s">
        <v>32</v>
      </c>
      <c r="B186">
        <v>2414</v>
      </c>
      <c r="C186" s="1">
        <v>10602.75</v>
      </c>
    </row>
    <row r="188" spans="1:5" x14ac:dyDescent="0.25">
      <c r="A188" t="s">
        <v>33</v>
      </c>
    </row>
    <row r="189" spans="1:5" x14ac:dyDescent="0.25">
      <c r="A189" t="s">
        <v>34</v>
      </c>
      <c r="B189" t="s">
        <v>27</v>
      </c>
      <c r="C189" t="s">
        <v>35</v>
      </c>
      <c r="D189" t="s">
        <v>36</v>
      </c>
      <c r="E189" t="s">
        <v>28</v>
      </c>
    </row>
    <row r="190" spans="1:5" x14ac:dyDescent="0.25">
      <c r="A190" t="s">
        <v>52</v>
      </c>
      <c r="B190">
        <v>179</v>
      </c>
      <c r="C190">
        <v>2.9</v>
      </c>
      <c r="D190" t="s">
        <v>38</v>
      </c>
      <c r="E190" s="1">
        <v>670.25</v>
      </c>
    </row>
    <row r="191" spans="1:5" x14ac:dyDescent="0.25">
      <c r="A191" t="s">
        <v>53</v>
      </c>
      <c r="B191">
        <v>259</v>
      </c>
      <c r="C191">
        <v>1.7</v>
      </c>
      <c r="D191" t="s">
        <v>38</v>
      </c>
      <c r="E191" s="1">
        <v>1200.25</v>
      </c>
    </row>
    <row r="192" spans="1:5" x14ac:dyDescent="0.25">
      <c r="A192" t="s">
        <v>54</v>
      </c>
      <c r="B192">
        <v>438</v>
      </c>
      <c r="C192">
        <v>2.8</v>
      </c>
      <c r="D192" t="s">
        <v>38</v>
      </c>
      <c r="E192" s="1">
        <v>2488.5</v>
      </c>
    </row>
    <row r="193" spans="1:5" x14ac:dyDescent="0.25">
      <c r="A193" t="s">
        <v>55</v>
      </c>
      <c r="B193">
        <v>195</v>
      </c>
      <c r="C193">
        <v>3.1</v>
      </c>
      <c r="D193" t="s">
        <v>38</v>
      </c>
      <c r="E193" s="1">
        <v>1542.25</v>
      </c>
    </row>
    <row r="194" spans="1:5" x14ac:dyDescent="0.25">
      <c r="A194" t="s">
        <v>56</v>
      </c>
      <c r="B194">
        <v>128</v>
      </c>
      <c r="C194">
        <v>4.0999999999999996</v>
      </c>
      <c r="D194" t="s">
        <v>38</v>
      </c>
      <c r="E194" s="1">
        <v>1293.5</v>
      </c>
    </row>
    <row r="195" spans="1:5" x14ac:dyDescent="0.25">
      <c r="A195" t="s">
        <v>43</v>
      </c>
      <c r="B195">
        <v>1199</v>
      </c>
      <c r="C195">
        <v>2.6</v>
      </c>
      <c r="D195" t="s">
        <v>44</v>
      </c>
      <c r="E195" s="1">
        <v>7194.75</v>
      </c>
    </row>
    <row r="197" spans="1:5" x14ac:dyDescent="0.25">
      <c r="A197" t="s">
        <v>45</v>
      </c>
    </row>
    <row r="198" spans="1:5" x14ac:dyDescent="0.25">
      <c r="A198" t="s">
        <v>34</v>
      </c>
      <c r="B198" t="s">
        <v>36</v>
      </c>
      <c r="C198" t="s">
        <v>28</v>
      </c>
    </row>
    <row r="199" spans="1:5" x14ac:dyDescent="0.25">
      <c r="A199" t="s">
        <v>57</v>
      </c>
      <c r="B199" t="s">
        <v>38</v>
      </c>
      <c r="C199" s="1">
        <v>953.75</v>
      </c>
    </row>
    <row r="200" spans="1:5" x14ac:dyDescent="0.25">
      <c r="A200" t="s">
        <v>58</v>
      </c>
      <c r="B200" t="s">
        <v>38</v>
      </c>
      <c r="C200" s="1">
        <v>1971.25</v>
      </c>
    </row>
    <row r="201" spans="1:5" x14ac:dyDescent="0.25">
      <c r="A201" t="s">
        <v>59</v>
      </c>
      <c r="B201" t="s">
        <v>38</v>
      </c>
      <c r="C201" s="1">
        <v>483</v>
      </c>
    </row>
    <row r="202" spans="1:5" x14ac:dyDescent="0.25">
      <c r="A202" t="s">
        <v>43</v>
      </c>
      <c r="B202" t="s">
        <v>49</v>
      </c>
      <c r="C202" s="1">
        <v>3408</v>
      </c>
    </row>
    <row r="209" spans="1:5" x14ac:dyDescent="0.25">
      <c r="A209" s="13" t="s">
        <v>78</v>
      </c>
      <c r="B209" s="13"/>
      <c r="C209" s="13"/>
      <c r="D209" s="13"/>
      <c r="E209" s="13"/>
    </row>
    <row r="210" spans="1:5" x14ac:dyDescent="0.25">
      <c r="A210" t="s">
        <v>24</v>
      </c>
      <c r="B210" t="s">
        <v>79</v>
      </c>
    </row>
    <row r="212" spans="1:5" x14ac:dyDescent="0.25">
      <c r="A212" t="s">
        <v>26</v>
      </c>
      <c r="B212" t="s">
        <v>27</v>
      </c>
      <c r="C212" t="s">
        <v>28</v>
      </c>
    </row>
    <row r="213" spans="1:5" x14ac:dyDescent="0.25">
      <c r="A213" t="s">
        <v>29</v>
      </c>
      <c r="B213">
        <v>1275</v>
      </c>
      <c r="C213" s="1">
        <v>7701.75</v>
      </c>
    </row>
    <row r="214" spans="1:5" x14ac:dyDescent="0.25">
      <c r="A214" t="s">
        <v>30</v>
      </c>
      <c r="B214">
        <v>1152</v>
      </c>
      <c r="C214" s="1">
        <v>3176</v>
      </c>
    </row>
    <row r="215" spans="1:5" x14ac:dyDescent="0.25">
      <c r="A215" t="s">
        <v>31</v>
      </c>
      <c r="B215">
        <v>0</v>
      </c>
      <c r="C215" s="1">
        <v>0</v>
      </c>
    </row>
    <row r="216" spans="1:5" x14ac:dyDescent="0.25">
      <c r="A216" t="s">
        <v>32</v>
      </c>
      <c r="B216">
        <v>2427</v>
      </c>
      <c r="C216" s="1">
        <v>10877.75</v>
      </c>
    </row>
    <row r="218" spans="1:5" x14ac:dyDescent="0.25">
      <c r="A218" t="s">
        <v>33</v>
      </c>
    </row>
    <row r="219" spans="1:5" x14ac:dyDescent="0.25">
      <c r="A219" t="s">
        <v>34</v>
      </c>
      <c r="B219" t="s">
        <v>27</v>
      </c>
      <c r="C219" t="s">
        <v>35</v>
      </c>
      <c r="D219" t="s">
        <v>36</v>
      </c>
      <c r="E219" t="s">
        <v>28</v>
      </c>
    </row>
    <row r="220" spans="1:5" x14ac:dyDescent="0.25">
      <c r="A220" t="s">
        <v>37</v>
      </c>
      <c r="B220">
        <v>175</v>
      </c>
      <c r="C220">
        <v>2.9</v>
      </c>
      <c r="D220" t="s">
        <v>38</v>
      </c>
      <c r="E220" s="1">
        <v>662.5</v>
      </c>
    </row>
    <row r="221" spans="1:5" x14ac:dyDescent="0.25">
      <c r="A221" t="s">
        <v>39</v>
      </c>
      <c r="B221">
        <v>277</v>
      </c>
      <c r="C221">
        <v>1.8</v>
      </c>
      <c r="D221" t="s">
        <v>38</v>
      </c>
      <c r="E221" s="1">
        <v>1226.75</v>
      </c>
    </row>
    <row r="222" spans="1:5" x14ac:dyDescent="0.25">
      <c r="A222" t="s">
        <v>40</v>
      </c>
      <c r="B222">
        <v>481</v>
      </c>
      <c r="C222">
        <v>3.2</v>
      </c>
      <c r="D222" t="s">
        <v>38</v>
      </c>
      <c r="E222" s="1">
        <v>2727.75</v>
      </c>
    </row>
    <row r="223" spans="1:5" x14ac:dyDescent="0.25">
      <c r="A223" t="s">
        <v>41</v>
      </c>
      <c r="B223">
        <v>203</v>
      </c>
      <c r="C223">
        <v>3.4</v>
      </c>
      <c r="D223" t="s">
        <v>38</v>
      </c>
      <c r="E223" s="1">
        <v>1655.25</v>
      </c>
    </row>
    <row r="224" spans="1:5" x14ac:dyDescent="0.25">
      <c r="A224" t="s">
        <v>42</v>
      </c>
      <c r="B224">
        <v>139</v>
      </c>
      <c r="C224">
        <v>4.5999999999999996</v>
      </c>
      <c r="D224" t="s">
        <v>38</v>
      </c>
      <c r="E224" s="1">
        <v>1429.5</v>
      </c>
    </row>
    <row r="225" spans="1:5" x14ac:dyDescent="0.25">
      <c r="A225" t="s">
        <v>43</v>
      </c>
      <c r="B225">
        <v>1275</v>
      </c>
      <c r="C225">
        <v>2.8</v>
      </c>
      <c r="D225" t="s">
        <v>44</v>
      </c>
      <c r="E225" s="1">
        <v>7701.75</v>
      </c>
    </row>
    <row r="227" spans="1:5" x14ac:dyDescent="0.25">
      <c r="A227" t="s">
        <v>45</v>
      </c>
    </row>
    <row r="228" spans="1:5" x14ac:dyDescent="0.25">
      <c r="A228" t="s">
        <v>34</v>
      </c>
      <c r="B228" t="s">
        <v>36</v>
      </c>
      <c r="C228" t="s">
        <v>28</v>
      </c>
    </row>
    <row r="229" spans="1:5" x14ac:dyDescent="0.25">
      <c r="A229" t="s">
        <v>46</v>
      </c>
      <c r="B229" t="s">
        <v>38</v>
      </c>
      <c r="C229" s="1">
        <v>1087.75</v>
      </c>
    </row>
    <row r="230" spans="1:5" x14ac:dyDescent="0.25">
      <c r="A230" t="s">
        <v>80</v>
      </c>
      <c r="B230" t="s">
        <v>38</v>
      </c>
      <c r="C230" s="1">
        <v>1533</v>
      </c>
    </row>
    <row r="231" spans="1:5" x14ac:dyDescent="0.25">
      <c r="A231" t="s">
        <v>48</v>
      </c>
      <c r="B231" t="s">
        <v>38</v>
      </c>
      <c r="C231" s="1">
        <v>555.25</v>
      </c>
    </row>
    <row r="232" spans="1:5" x14ac:dyDescent="0.25">
      <c r="A232" t="s">
        <v>43</v>
      </c>
      <c r="B232" t="s">
        <v>49</v>
      </c>
      <c r="C232" s="1">
        <v>3176</v>
      </c>
    </row>
    <row r="239" spans="1:5" x14ac:dyDescent="0.25">
      <c r="A239" s="13" t="s">
        <v>81</v>
      </c>
      <c r="B239" s="13"/>
      <c r="C239" s="13"/>
      <c r="D239" s="13"/>
      <c r="E239" s="13"/>
    </row>
    <row r="240" spans="1:5" x14ac:dyDescent="0.25">
      <c r="A240" t="s">
        <v>24</v>
      </c>
      <c r="B240" t="s">
        <v>82</v>
      </c>
    </row>
    <row r="242" spans="1:5" x14ac:dyDescent="0.25">
      <c r="A242" t="s">
        <v>26</v>
      </c>
      <c r="B242" t="s">
        <v>27</v>
      </c>
      <c r="C242" t="s">
        <v>28</v>
      </c>
    </row>
    <row r="243" spans="1:5" x14ac:dyDescent="0.25">
      <c r="A243" t="s">
        <v>29</v>
      </c>
      <c r="B243">
        <v>1531</v>
      </c>
      <c r="C243" s="1">
        <v>9075.25</v>
      </c>
    </row>
    <row r="244" spans="1:5" x14ac:dyDescent="0.25">
      <c r="A244" t="s">
        <v>30</v>
      </c>
      <c r="B244">
        <v>1359</v>
      </c>
      <c r="C244" s="1">
        <v>3613</v>
      </c>
    </row>
    <row r="245" spans="1:5" x14ac:dyDescent="0.25">
      <c r="A245" t="s">
        <v>31</v>
      </c>
      <c r="B245">
        <v>0</v>
      </c>
      <c r="C245" s="1">
        <v>0</v>
      </c>
    </row>
    <row r="246" spans="1:5" x14ac:dyDescent="0.25">
      <c r="A246" t="s">
        <v>32</v>
      </c>
      <c r="B246">
        <v>2890</v>
      </c>
      <c r="C246" s="1">
        <v>12688.25</v>
      </c>
    </row>
    <row r="248" spans="1:5" x14ac:dyDescent="0.25">
      <c r="A248" t="s">
        <v>33</v>
      </c>
    </row>
    <row r="249" spans="1:5" x14ac:dyDescent="0.25">
      <c r="A249" t="s">
        <v>34</v>
      </c>
      <c r="B249" t="s">
        <v>27</v>
      </c>
      <c r="C249" t="s">
        <v>35</v>
      </c>
      <c r="D249" t="s">
        <v>36</v>
      </c>
      <c r="E249" t="s">
        <v>28</v>
      </c>
    </row>
    <row r="250" spans="1:5" x14ac:dyDescent="0.25">
      <c r="A250" t="s">
        <v>52</v>
      </c>
      <c r="B250">
        <v>213</v>
      </c>
      <c r="C250">
        <v>3.4</v>
      </c>
      <c r="D250" t="s">
        <v>38</v>
      </c>
      <c r="E250" s="1">
        <v>801.25</v>
      </c>
    </row>
    <row r="251" spans="1:5" x14ac:dyDescent="0.25">
      <c r="A251" t="s">
        <v>53</v>
      </c>
      <c r="B251">
        <v>368</v>
      </c>
      <c r="C251">
        <v>2.4</v>
      </c>
      <c r="D251" t="s">
        <v>38</v>
      </c>
      <c r="E251" s="1">
        <v>1672.25</v>
      </c>
    </row>
    <row r="252" spans="1:5" x14ac:dyDescent="0.25">
      <c r="A252" t="s">
        <v>54</v>
      </c>
      <c r="B252">
        <v>592</v>
      </c>
      <c r="C252">
        <v>3.8</v>
      </c>
      <c r="D252" t="s">
        <v>38</v>
      </c>
      <c r="E252" s="1">
        <v>3429</v>
      </c>
    </row>
    <row r="253" spans="1:5" x14ac:dyDescent="0.25">
      <c r="A253" t="s">
        <v>55</v>
      </c>
      <c r="B253">
        <v>220</v>
      </c>
      <c r="C253">
        <v>3.5</v>
      </c>
      <c r="D253" t="s">
        <v>38</v>
      </c>
      <c r="E253" s="1">
        <v>1753.5</v>
      </c>
    </row>
    <row r="254" spans="1:5" x14ac:dyDescent="0.25">
      <c r="A254" t="s">
        <v>56</v>
      </c>
      <c r="B254">
        <v>138</v>
      </c>
      <c r="C254">
        <v>4.5</v>
      </c>
      <c r="D254" t="s">
        <v>38</v>
      </c>
      <c r="E254" s="1">
        <v>1419.25</v>
      </c>
    </row>
    <row r="255" spans="1:5" x14ac:dyDescent="0.25">
      <c r="A255" t="s">
        <v>43</v>
      </c>
      <c r="B255">
        <v>1531</v>
      </c>
      <c r="C255">
        <v>3.3</v>
      </c>
      <c r="D255" t="s">
        <v>44</v>
      </c>
      <c r="E255" s="1">
        <v>9075.25</v>
      </c>
    </row>
    <row r="257" spans="1:5" x14ac:dyDescent="0.25">
      <c r="A257" t="s">
        <v>45</v>
      </c>
    </row>
    <row r="258" spans="1:5" x14ac:dyDescent="0.25">
      <c r="A258" t="s">
        <v>34</v>
      </c>
      <c r="B258" t="s">
        <v>36</v>
      </c>
      <c r="C258" t="s">
        <v>28</v>
      </c>
    </row>
    <row r="259" spans="1:5" x14ac:dyDescent="0.25">
      <c r="A259" t="s">
        <v>57</v>
      </c>
      <c r="B259" t="s">
        <v>38</v>
      </c>
      <c r="C259" s="1">
        <v>1281.25</v>
      </c>
    </row>
    <row r="260" spans="1:5" x14ac:dyDescent="0.25">
      <c r="A260" t="s">
        <v>58</v>
      </c>
      <c r="B260" t="s">
        <v>38</v>
      </c>
      <c r="C260" s="1">
        <v>1753</v>
      </c>
    </row>
    <row r="261" spans="1:5" x14ac:dyDescent="0.25">
      <c r="A261" t="s">
        <v>59</v>
      </c>
      <c r="B261" t="s">
        <v>38</v>
      </c>
      <c r="C261" s="1">
        <v>578.75</v>
      </c>
    </row>
    <row r="262" spans="1:5" x14ac:dyDescent="0.25">
      <c r="A262" t="s">
        <v>43</v>
      </c>
      <c r="B262" t="s">
        <v>49</v>
      </c>
      <c r="C262" s="1">
        <v>3613</v>
      </c>
    </row>
    <row r="269" spans="1:5" x14ac:dyDescent="0.25">
      <c r="A269" s="13" t="s">
        <v>83</v>
      </c>
      <c r="B269" s="13"/>
      <c r="C269" s="13"/>
      <c r="D269" s="13"/>
      <c r="E269" s="13"/>
    </row>
    <row r="270" spans="1:5" x14ac:dyDescent="0.25">
      <c r="A270" t="s">
        <v>24</v>
      </c>
      <c r="B270" t="s">
        <v>84</v>
      </c>
    </row>
    <row r="272" spans="1:5" x14ac:dyDescent="0.25">
      <c r="A272" t="s">
        <v>26</v>
      </c>
      <c r="B272" t="s">
        <v>27</v>
      </c>
      <c r="C272" t="s">
        <v>28</v>
      </c>
    </row>
    <row r="273" spans="1:5" x14ac:dyDescent="0.25">
      <c r="A273" t="s">
        <v>29</v>
      </c>
      <c r="B273">
        <v>1715</v>
      </c>
      <c r="C273" s="1">
        <v>9992.75</v>
      </c>
    </row>
    <row r="274" spans="1:5" x14ac:dyDescent="0.25">
      <c r="A274" t="s">
        <v>30</v>
      </c>
      <c r="B274">
        <v>1610</v>
      </c>
      <c r="C274" s="1">
        <v>4308.25</v>
      </c>
    </row>
    <row r="275" spans="1:5" x14ac:dyDescent="0.25">
      <c r="A275" t="s">
        <v>31</v>
      </c>
      <c r="B275">
        <v>0</v>
      </c>
      <c r="C275" s="1">
        <v>0</v>
      </c>
    </row>
    <row r="276" spans="1:5" x14ac:dyDescent="0.25">
      <c r="A276" t="s">
        <v>32</v>
      </c>
      <c r="B276">
        <v>3325</v>
      </c>
      <c r="C276" s="1">
        <v>14301</v>
      </c>
    </row>
    <row r="278" spans="1:5" x14ac:dyDescent="0.25">
      <c r="A278" t="s">
        <v>33</v>
      </c>
    </row>
    <row r="279" spans="1:5" x14ac:dyDescent="0.25">
      <c r="A279" t="s">
        <v>34</v>
      </c>
      <c r="B279" t="s">
        <v>27</v>
      </c>
      <c r="C279" t="s">
        <v>35</v>
      </c>
      <c r="D279" t="s">
        <v>36</v>
      </c>
      <c r="E279" t="s">
        <v>28</v>
      </c>
    </row>
    <row r="280" spans="1:5" x14ac:dyDescent="0.25">
      <c r="A280" t="s">
        <v>37</v>
      </c>
      <c r="B280">
        <v>261</v>
      </c>
      <c r="C280">
        <v>4.4000000000000004</v>
      </c>
      <c r="D280" t="s">
        <v>38</v>
      </c>
      <c r="E280" s="1">
        <v>962.25</v>
      </c>
    </row>
    <row r="281" spans="1:5" x14ac:dyDescent="0.25">
      <c r="A281" t="s">
        <v>39</v>
      </c>
      <c r="B281">
        <v>418</v>
      </c>
      <c r="C281">
        <v>2.8</v>
      </c>
      <c r="D281" t="s">
        <v>38</v>
      </c>
      <c r="E281" s="1">
        <v>1927.25</v>
      </c>
    </row>
    <row r="282" spans="1:5" x14ac:dyDescent="0.25">
      <c r="A282" t="s">
        <v>40</v>
      </c>
      <c r="B282">
        <v>637</v>
      </c>
      <c r="C282">
        <v>4.2</v>
      </c>
      <c r="D282" t="s">
        <v>38</v>
      </c>
      <c r="E282" s="1">
        <v>3656.25</v>
      </c>
    </row>
    <row r="283" spans="1:5" x14ac:dyDescent="0.25">
      <c r="A283" t="s">
        <v>41</v>
      </c>
      <c r="B283">
        <v>254</v>
      </c>
      <c r="C283">
        <v>4.2</v>
      </c>
      <c r="D283" t="s">
        <v>38</v>
      </c>
      <c r="E283" s="1">
        <v>1980.75</v>
      </c>
    </row>
    <row r="284" spans="1:5" x14ac:dyDescent="0.25">
      <c r="A284" t="s">
        <v>42</v>
      </c>
      <c r="B284">
        <v>145</v>
      </c>
      <c r="C284">
        <v>4.8</v>
      </c>
      <c r="D284" t="s">
        <v>38</v>
      </c>
      <c r="E284" s="1">
        <v>1466.25</v>
      </c>
    </row>
    <row r="285" spans="1:5" x14ac:dyDescent="0.25">
      <c r="A285" t="s">
        <v>43</v>
      </c>
      <c r="B285">
        <v>1715</v>
      </c>
      <c r="C285">
        <v>3.8</v>
      </c>
      <c r="D285" t="s">
        <v>44</v>
      </c>
      <c r="E285" s="1">
        <v>9992.75</v>
      </c>
    </row>
    <row r="287" spans="1:5" x14ac:dyDescent="0.25">
      <c r="A287" t="s">
        <v>45</v>
      </c>
    </row>
    <row r="288" spans="1:5" x14ac:dyDescent="0.25">
      <c r="A288" t="s">
        <v>34</v>
      </c>
      <c r="B288" t="s">
        <v>36</v>
      </c>
      <c r="C288" t="s">
        <v>28</v>
      </c>
    </row>
    <row r="289" spans="1:5" x14ac:dyDescent="0.25">
      <c r="A289" t="s">
        <v>46</v>
      </c>
      <c r="B289" t="s">
        <v>38</v>
      </c>
      <c r="C289" s="1">
        <v>1393.75</v>
      </c>
    </row>
    <row r="290" spans="1:5" x14ac:dyDescent="0.25">
      <c r="A290" t="s">
        <v>47</v>
      </c>
      <c r="B290" t="s">
        <v>38</v>
      </c>
      <c r="C290" s="1">
        <v>2375.25</v>
      </c>
    </row>
    <row r="291" spans="1:5" x14ac:dyDescent="0.25">
      <c r="A291" t="s">
        <v>48</v>
      </c>
      <c r="B291" t="s">
        <v>38</v>
      </c>
      <c r="C291" s="1">
        <v>539.25</v>
      </c>
    </row>
    <row r="292" spans="1:5" x14ac:dyDescent="0.25">
      <c r="A292" t="s">
        <v>43</v>
      </c>
      <c r="B292" t="s">
        <v>49</v>
      </c>
      <c r="C292" s="1">
        <v>4308.25</v>
      </c>
    </row>
    <row r="299" spans="1:5" x14ac:dyDescent="0.25">
      <c r="A299" s="13" t="s">
        <v>85</v>
      </c>
      <c r="B299" s="13"/>
      <c r="C299" s="13"/>
      <c r="D299" s="13"/>
      <c r="E299" s="13"/>
    </row>
    <row r="300" spans="1:5" x14ac:dyDescent="0.25">
      <c r="A300" t="s">
        <v>24</v>
      </c>
      <c r="B300" t="s">
        <v>86</v>
      </c>
    </row>
    <row r="302" spans="1:5" x14ac:dyDescent="0.25">
      <c r="A302" t="s">
        <v>26</v>
      </c>
      <c r="B302" t="s">
        <v>27</v>
      </c>
      <c r="C302" t="s">
        <v>28</v>
      </c>
    </row>
    <row r="303" spans="1:5" x14ac:dyDescent="0.25">
      <c r="A303" t="s">
        <v>29</v>
      </c>
      <c r="B303">
        <v>1723</v>
      </c>
      <c r="C303" s="1">
        <v>9878.25</v>
      </c>
    </row>
    <row r="304" spans="1:5" x14ac:dyDescent="0.25">
      <c r="A304" t="s">
        <v>30</v>
      </c>
      <c r="B304">
        <v>1592</v>
      </c>
      <c r="C304" s="1">
        <v>4192.75</v>
      </c>
    </row>
    <row r="305" spans="1:5" x14ac:dyDescent="0.25">
      <c r="A305" t="s">
        <v>31</v>
      </c>
      <c r="B305">
        <v>0</v>
      </c>
      <c r="C305" s="1">
        <v>0</v>
      </c>
    </row>
    <row r="306" spans="1:5" x14ac:dyDescent="0.25">
      <c r="A306" t="s">
        <v>32</v>
      </c>
      <c r="B306">
        <v>3315</v>
      </c>
      <c r="C306" s="1">
        <v>14071</v>
      </c>
    </row>
    <row r="308" spans="1:5" x14ac:dyDescent="0.25">
      <c r="A308" t="s">
        <v>33</v>
      </c>
    </row>
    <row r="309" spans="1:5" x14ac:dyDescent="0.25">
      <c r="A309" t="s">
        <v>34</v>
      </c>
      <c r="B309" t="s">
        <v>27</v>
      </c>
      <c r="C309" t="s">
        <v>35</v>
      </c>
      <c r="D309" t="s">
        <v>36</v>
      </c>
      <c r="E309" t="s">
        <v>28</v>
      </c>
    </row>
    <row r="310" spans="1:5" x14ac:dyDescent="0.25">
      <c r="A310" t="s">
        <v>52</v>
      </c>
      <c r="B310">
        <v>289</v>
      </c>
      <c r="C310">
        <v>4.7</v>
      </c>
      <c r="D310" t="s">
        <v>38</v>
      </c>
      <c r="E310" s="1">
        <v>1079.25</v>
      </c>
    </row>
    <row r="311" spans="1:5" x14ac:dyDescent="0.25">
      <c r="A311" t="s">
        <v>53</v>
      </c>
      <c r="B311">
        <v>455</v>
      </c>
      <c r="C311">
        <v>2.9</v>
      </c>
      <c r="D311" t="s">
        <v>38</v>
      </c>
      <c r="E311" s="1">
        <v>2116.5</v>
      </c>
    </row>
    <row r="312" spans="1:5" x14ac:dyDescent="0.25">
      <c r="A312" t="s">
        <v>54</v>
      </c>
      <c r="B312">
        <v>602</v>
      </c>
      <c r="C312">
        <v>3.9</v>
      </c>
      <c r="D312" t="s">
        <v>38</v>
      </c>
      <c r="E312" s="1">
        <v>3423.5</v>
      </c>
    </row>
    <row r="313" spans="1:5" x14ac:dyDescent="0.25">
      <c r="A313" t="s">
        <v>55</v>
      </c>
      <c r="B313">
        <v>226</v>
      </c>
      <c r="C313">
        <v>3.6</v>
      </c>
      <c r="D313" t="s">
        <v>38</v>
      </c>
      <c r="E313" s="1">
        <v>1746.25</v>
      </c>
    </row>
    <row r="314" spans="1:5" x14ac:dyDescent="0.25">
      <c r="A314" t="s">
        <v>56</v>
      </c>
      <c r="B314">
        <v>151</v>
      </c>
      <c r="C314">
        <v>4.9000000000000004</v>
      </c>
      <c r="D314" t="s">
        <v>38</v>
      </c>
      <c r="E314" s="1">
        <v>1512.75</v>
      </c>
    </row>
    <row r="315" spans="1:5" x14ac:dyDescent="0.25">
      <c r="A315" t="s">
        <v>43</v>
      </c>
      <c r="B315">
        <v>1723</v>
      </c>
      <c r="C315">
        <v>3.7</v>
      </c>
      <c r="D315" t="s">
        <v>44</v>
      </c>
      <c r="E315" s="1">
        <v>9878.25</v>
      </c>
    </row>
    <row r="317" spans="1:5" x14ac:dyDescent="0.25">
      <c r="A317" t="s">
        <v>45</v>
      </c>
    </row>
    <row r="318" spans="1:5" x14ac:dyDescent="0.25">
      <c r="A318" t="s">
        <v>34</v>
      </c>
      <c r="B318" t="s">
        <v>36</v>
      </c>
      <c r="C318" t="s">
        <v>28</v>
      </c>
    </row>
    <row r="319" spans="1:5" x14ac:dyDescent="0.25">
      <c r="A319" t="s">
        <v>57</v>
      </c>
      <c r="B319" t="s">
        <v>38</v>
      </c>
      <c r="C319" s="1">
        <v>1398.75</v>
      </c>
    </row>
    <row r="320" spans="1:5" x14ac:dyDescent="0.25">
      <c r="A320" t="s">
        <v>58</v>
      </c>
      <c r="B320" t="s">
        <v>38</v>
      </c>
      <c r="C320" s="1">
        <v>2240.75</v>
      </c>
    </row>
    <row r="321" spans="1:5" x14ac:dyDescent="0.25">
      <c r="A321" t="s">
        <v>59</v>
      </c>
      <c r="B321" t="s">
        <v>38</v>
      </c>
      <c r="C321" s="1">
        <v>553.25</v>
      </c>
    </row>
    <row r="322" spans="1:5" x14ac:dyDescent="0.25">
      <c r="A322" t="s">
        <v>43</v>
      </c>
      <c r="B322" t="s">
        <v>49</v>
      </c>
      <c r="C322" s="1">
        <v>4192.75</v>
      </c>
    </row>
    <row r="329" spans="1:5" x14ac:dyDescent="0.25">
      <c r="A329" s="13" t="s">
        <v>87</v>
      </c>
      <c r="B329" s="13"/>
      <c r="C329" s="13"/>
      <c r="D329" s="13"/>
      <c r="E329" s="13"/>
    </row>
    <row r="330" spans="1:5" x14ac:dyDescent="0.25">
      <c r="A330" t="s">
        <v>24</v>
      </c>
      <c r="B330" t="s">
        <v>88</v>
      </c>
    </row>
    <row r="332" spans="1:5" x14ac:dyDescent="0.25">
      <c r="A332" t="s">
        <v>26</v>
      </c>
      <c r="B332" t="s">
        <v>27</v>
      </c>
      <c r="C332" t="s">
        <v>28</v>
      </c>
    </row>
    <row r="333" spans="1:5" x14ac:dyDescent="0.25">
      <c r="A333" t="s">
        <v>29</v>
      </c>
      <c r="B333">
        <v>1830</v>
      </c>
      <c r="C333" s="1">
        <v>10628.25</v>
      </c>
    </row>
    <row r="334" spans="1:5" x14ac:dyDescent="0.25">
      <c r="A334" t="s">
        <v>30</v>
      </c>
      <c r="B334">
        <v>1709</v>
      </c>
      <c r="C334" s="1">
        <v>4518.5</v>
      </c>
    </row>
    <row r="335" spans="1:5" x14ac:dyDescent="0.25">
      <c r="A335" t="s">
        <v>31</v>
      </c>
      <c r="B335">
        <v>0</v>
      </c>
      <c r="C335" s="1">
        <v>0</v>
      </c>
    </row>
    <row r="336" spans="1:5" x14ac:dyDescent="0.25">
      <c r="A336" t="s">
        <v>32</v>
      </c>
      <c r="B336">
        <v>3539</v>
      </c>
      <c r="C336" s="1">
        <v>15146.75</v>
      </c>
    </row>
    <row r="338" spans="1:5" x14ac:dyDescent="0.25">
      <c r="A338" t="s">
        <v>33</v>
      </c>
    </row>
    <row r="339" spans="1:5" x14ac:dyDescent="0.25">
      <c r="A339" t="s">
        <v>34</v>
      </c>
      <c r="B339" t="s">
        <v>27</v>
      </c>
      <c r="C339" t="s">
        <v>35</v>
      </c>
      <c r="D339" t="s">
        <v>36</v>
      </c>
      <c r="E339" t="s">
        <v>28</v>
      </c>
    </row>
    <row r="340" spans="1:5" x14ac:dyDescent="0.25">
      <c r="A340" t="s">
        <v>52</v>
      </c>
      <c r="B340">
        <v>243</v>
      </c>
      <c r="C340">
        <v>3.9</v>
      </c>
      <c r="D340" t="s">
        <v>38</v>
      </c>
      <c r="E340" s="1">
        <v>891.75</v>
      </c>
    </row>
    <row r="341" spans="1:5" x14ac:dyDescent="0.25">
      <c r="A341" t="s">
        <v>53</v>
      </c>
      <c r="B341">
        <v>514</v>
      </c>
      <c r="C341">
        <v>3.3</v>
      </c>
      <c r="D341" t="s">
        <v>38</v>
      </c>
      <c r="E341" s="1">
        <v>2366</v>
      </c>
    </row>
    <row r="342" spans="1:5" x14ac:dyDescent="0.25">
      <c r="A342" t="s">
        <v>54</v>
      </c>
      <c r="B342">
        <v>660</v>
      </c>
      <c r="C342">
        <v>4.3</v>
      </c>
      <c r="D342" t="s">
        <v>38</v>
      </c>
      <c r="E342" s="1">
        <v>3779</v>
      </c>
    </row>
    <row r="343" spans="1:5" x14ac:dyDescent="0.25">
      <c r="A343" t="s">
        <v>55</v>
      </c>
      <c r="B343">
        <v>260</v>
      </c>
      <c r="C343">
        <v>4.2</v>
      </c>
      <c r="D343" t="s">
        <v>38</v>
      </c>
      <c r="E343" s="1">
        <v>2059</v>
      </c>
    </row>
    <row r="344" spans="1:5" x14ac:dyDescent="0.25">
      <c r="A344" t="s">
        <v>56</v>
      </c>
      <c r="B344">
        <v>153</v>
      </c>
      <c r="C344">
        <v>4.9000000000000004</v>
      </c>
      <c r="D344" t="s">
        <v>38</v>
      </c>
      <c r="E344" s="1">
        <v>1532.5</v>
      </c>
    </row>
    <row r="345" spans="1:5" x14ac:dyDescent="0.25">
      <c r="A345" t="s">
        <v>43</v>
      </c>
      <c r="B345">
        <v>1830</v>
      </c>
      <c r="C345">
        <v>3.9</v>
      </c>
      <c r="D345" t="s">
        <v>44</v>
      </c>
      <c r="E345" s="1">
        <v>10628.25</v>
      </c>
    </row>
    <row r="347" spans="1:5" x14ac:dyDescent="0.25">
      <c r="A347" t="s">
        <v>45</v>
      </c>
    </row>
    <row r="348" spans="1:5" x14ac:dyDescent="0.25">
      <c r="A348" t="s">
        <v>34</v>
      </c>
      <c r="B348" t="s">
        <v>36</v>
      </c>
      <c r="C348" t="s">
        <v>28</v>
      </c>
    </row>
    <row r="349" spans="1:5" x14ac:dyDescent="0.25">
      <c r="A349" t="s">
        <v>57</v>
      </c>
      <c r="B349" t="s">
        <v>38</v>
      </c>
      <c r="C349" s="1">
        <v>1443</v>
      </c>
    </row>
    <row r="350" spans="1:5" x14ac:dyDescent="0.25">
      <c r="A350" t="s">
        <v>58</v>
      </c>
      <c r="B350" t="s">
        <v>38</v>
      </c>
      <c r="C350" s="1">
        <v>2465.75</v>
      </c>
    </row>
    <row r="351" spans="1:5" x14ac:dyDescent="0.25">
      <c r="A351" t="s">
        <v>59</v>
      </c>
      <c r="B351" t="s">
        <v>38</v>
      </c>
      <c r="C351" s="1">
        <v>609.75</v>
      </c>
    </row>
    <row r="352" spans="1:5" x14ac:dyDescent="0.25">
      <c r="A352" t="s">
        <v>43</v>
      </c>
      <c r="B352" t="s">
        <v>49</v>
      </c>
      <c r="C352" s="1">
        <v>4518.5</v>
      </c>
    </row>
    <row r="359" spans="1:5" x14ac:dyDescent="0.25">
      <c r="A359" s="13" t="s">
        <v>89</v>
      </c>
      <c r="B359" s="13"/>
      <c r="C359" s="13"/>
      <c r="D359" s="13"/>
      <c r="E359" s="13"/>
    </row>
    <row r="360" spans="1:5" x14ac:dyDescent="0.25">
      <c r="A360" t="s">
        <v>24</v>
      </c>
      <c r="B360" t="s">
        <v>90</v>
      </c>
    </row>
    <row r="362" spans="1:5" x14ac:dyDescent="0.25">
      <c r="A362" t="s">
        <v>26</v>
      </c>
      <c r="B362" t="s">
        <v>27</v>
      </c>
      <c r="C362" t="s">
        <v>28</v>
      </c>
    </row>
    <row r="363" spans="1:5" x14ac:dyDescent="0.25">
      <c r="A363" t="s">
        <v>29</v>
      </c>
      <c r="B363">
        <v>1637</v>
      </c>
      <c r="C363" s="1">
        <v>9489.75</v>
      </c>
    </row>
    <row r="364" spans="1:5" x14ac:dyDescent="0.25">
      <c r="A364" t="s">
        <v>30</v>
      </c>
      <c r="B364">
        <v>1504</v>
      </c>
      <c r="C364" s="1">
        <v>4002</v>
      </c>
    </row>
    <row r="365" spans="1:5" x14ac:dyDescent="0.25">
      <c r="A365" t="s">
        <v>31</v>
      </c>
      <c r="B365">
        <v>0</v>
      </c>
      <c r="C365" s="1">
        <v>0</v>
      </c>
    </row>
    <row r="366" spans="1:5" x14ac:dyDescent="0.25">
      <c r="A366" t="s">
        <v>32</v>
      </c>
      <c r="B366">
        <v>3141</v>
      </c>
      <c r="C366" s="1">
        <v>13491.75</v>
      </c>
    </row>
    <row r="368" spans="1:5" x14ac:dyDescent="0.25">
      <c r="A368" t="s">
        <v>33</v>
      </c>
    </row>
    <row r="369" spans="1:5" x14ac:dyDescent="0.25">
      <c r="A369" t="s">
        <v>34</v>
      </c>
      <c r="B369" t="s">
        <v>27</v>
      </c>
      <c r="C369" t="s">
        <v>35</v>
      </c>
      <c r="D369" t="s">
        <v>36</v>
      </c>
      <c r="E369" t="s">
        <v>28</v>
      </c>
    </row>
    <row r="370" spans="1:5" x14ac:dyDescent="0.25">
      <c r="A370" t="s">
        <v>37</v>
      </c>
      <c r="B370">
        <v>251</v>
      </c>
      <c r="C370">
        <v>4.2</v>
      </c>
      <c r="D370" t="s">
        <v>38</v>
      </c>
      <c r="E370" s="1">
        <v>902.75</v>
      </c>
    </row>
    <row r="371" spans="1:5" x14ac:dyDescent="0.25">
      <c r="A371" t="s">
        <v>39</v>
      </c>
      <c r="B371">
        <v>428</v>
      </c>
      <c r="C371">
        <v>2.9</v>
      </c>
      <c r="D371" t="s">
        <v>38</v>
      </c>
      <c r="E371" s="1">
        <v>1968</v>
      </c>
    </row>
    <row r="372" spans="1:5" x14ac:dyDescent="0.25">
      <c r="A372" t="s">
        <v>40</v>
      </c>
      <c r="B372">
        <v>582</v>
      </c>
      <c r="C372">
        <v>3.9</v>
      </c>
      <c r="D372" t="s">
        <v>38</v>
      </c>
      <c r="E372" s="1">
        <v>3334.25</v>
      </c>
    </row>
    <row r="373" spans="1:5" x14ac:dyDescent="0.25">
      <c r="A373" t="s">
        <v>41</v>
      </c>
      <c r="B373">
        <v>232</v>
      </c>
      <c r="C373">
        <v>3.9</v>
      </c>
      <c r="D373" t="s">
        <v>38</v>
      </c>
      <c r="E373" s="1">
        <v>1847.75</v>
      </c>
    </row>
    <row r="374" spans="1:5" x14ac:dyDescent="0.25">
      <c r="A374" t="s">
        <v>42</v>
      </c>
      <c r="B374">
        <v>144</v>
      </c>
      <c r="C374">
        <v>4.8</v>
      </c>
      <c r="D374" t="s">
        <v>38</v>
      </c>
      <c r="E374" s="1">
        <v>1437</v>
      </c>
    </row>
    <row r="375" spans="1:5" x14ac:dyDescent="0.25">
      <c r="A375" t="s">
        <v>43</v>
      </c>
      <c r="B375">
        <v>1637</v>
      </c>
      <c r="C375">
        <v>3.6</v>
      </c>
      <c r="D375" t="s">
        <v>44</v>
      </c>
      <c r="E375" s="1">
        <v>9489.75</v>
      </c>
    </row>
    <row r="377" spans="1:5" x14ac:dyDescent="0.25">
      <c r="A377" t="s">
        <v>45</v>
      </c>
    </row>
    <row r="378" spans="1:5" x14ac:dyDescent="0.25">
      <c r="A378" t="s">
        <v>34</v>
      </c>
      <c r="B378" t="s">
        <v>36</v>
      </c>
      <c r="C378" t="s">
        <v>28</v>
      </c>
    </row>
    <row r="379" spans="1:5" x14ac:dyDescent="0.25">
      <c r="A379" t="s">
        <v>46</v>
      </c>
      <c r="B379" t="s">
        <v>38</v>
      </c>
      <c r="C379" s="1">
        <v>1293</v>
      </c>
    </row>
    <row r="380" spans="1:5" x14ac:dyDescent="0.25">
      <c r="A380" t="s">
        <v>47</v>
      </c>
      <c r="B380" t="s">
        <v>38</v>
      </c>
      <c r="C380" s="1">
        <v>2214.75</v>
      </c>
    </row>
    <row r="381" spans="1:5" x14ac:dyDescent="0.25">
      <c r="A381" t="s">
        <v>48</v>
      </c>
      <c r="B381" t="s">
        <v>38</v>
      </c>
      <c r="C381" s="1">
        <v>494.25</v>
      </c>
    </row>
    <row r="382" spans="1:5" x14ac:dyDescent="0.25">
      <c r="A382" t="s">
        <v>43</v>
      </c>
      <c r="B382" t="s">
        <v>49</v>
      </c>
      <c r="C382" s="1">
        <v>4002</v>
      </c>
    </row>
    <row r="389" spans="1:5" x14ac:dyDescent="0.25">
      <c r="A389" s="14" t="s">
        <v>50</v>
      </c>
      <c r="B389" s="14"/>
      <c r="C389" s="14"/>
      <c r="D389" s="14"/>
      <c r="E389" s="14"/>
    </row>
    <row r="390" spans="1:5" x14ac:dyDescent="0.25">
      <c r="A390" t="s">
        <v>24</v>
      </c>
      <c r="B390" t="s">
        <v>91</v>
      </c>
    </row>
    <row r="392" spans="1:5" x14ac:dyDescent="0.25">
      <c r="A392" t="s">
        <v>26</v>
      </c>
      <c r="B392" t="s">
        <v>27</v>
      </c>
      <c r="C392" t="s">
        <v>28</v>
      </c>
    </row>
    <row r="393" spans="1:5" x14ac:dyDescent="0.25">
      <c r="A393" t="s">
        <v>29</v>
      </c>
      <c r="B393">
        <v>1518</v>
      </c>
      <c r="C393" s="1">
        <v>8738.75</v>
      </c>
    </row>
    <row r="394" spans="1:5" x14ac:dyDescent="0.25">
      <c r="A394" t="s">
        <v>30</v>
      </c>
      <c r="B394">
        <v>1339</v>
      </c>
      <c r="C394" s="1">
        <v>3520</v>
      </c>
    </row>
    <row r="395" spans="1:5" x14ac:dyDescent="0.25">
      <c r="A395" t="s">
        <v>31</v>
      </c>
      <c r="B395">
        <v>0</v>
      </c>
      <c r="C395" s="1">
        <v>0</v>
      </c>
    </row>
    <row r="396" spans="1:5" x14ac:dyDescent="0.25">
      <c r="A396" t="s">
        <v>32</v>
      </c>
      <c r="B396">
        <v>2857</v>
      </c>
      <c r="C396" s="1">
        <v>12258.75</v>
      </c>
    </row>
    <row r="398" spans="1:5" x14ac:dyDescent="0.25">
      <c r="A398" t="s">
        <v>33</v>
      </c>
    </row>
    <row r="399" spans="1:5" x14ac:dyDescent="0.25">
      <c r="A399" t="s">
        <v>34</v>
      </c>
      <c r="B399" t="s">
        <v>27</v>
      </c>
      <c r="C399" t="s">
        <v>35</v>
      </c>
      <c r="D399" t="s">
        <v>36</v>
      </c>
      <c r="E399" t="s">
        <v>28</v>
      </c>
    </row>
    <row r="400" spans="1:5" x14ac:dyDescent="0.25">
      <c r="A400" t="s">
        <v>52</v>
      </c>
      <c r="B400">
        <v>209</v>
      </c>
      <c r="C400">
        <v>3.4</v>
      </c>
      <c r="D400" t="s">
        <v>38</v>
      </c>
      <c r="E400" s="1">
        <v>765.75</v>
      </c>
    </row>
    <row r="401" spans="1:5" x14ac:dyDescent="0.25">
      <c r="A401" t="s">
        <v>53</v>
      </c>
      <c r="B401">
        <v>450</v>
      </c>
      <c r="C401">
        <v>2.9</v>
      </c>
      <c r="D401" t="s">
        <v>38</v>
      </c>
      <c r="E401" s="1">
        <v>2083.25</v>
      </c>
    </row>
    <row r="402" spans="1:5" x14ac:dyDescent="0.25">
      <c r="A402" t="s">
        <v>54</v>
      </c>
      <c r="B402">
        <v>537</v>
      </c>
      <c r="C402">
        <v>3.5</v>
      </c>
      <c r="D402" t="s">
        <v>38</v>
      </c>
      <c r="E402" s="1">
        <v>3039.75</v>
      </c>
    </row>
    <row r="403" spans="1:5" x14ac:dyDescent="0.25">
      <c r="A403" t="s">
        <v>55</v>
      </c>
      <c r="B403">
        <v>196</v>
      </c>
      <c r="C403">
        <v>3.2</v>
      </c>
      <c r="D403" t="s">
        <v>38</v>
      </c>
      <c r="E403" s="1">
        <v>1562.5</v>
      </c>
    </row>
    <row r="404" spans="1:5" x14ac:dyDescent="0.25">
      <c r="A404" t="s">
        <v>56</v>
      </c>
      <c r="B404">
        <v>126</v>
      </c>
      <c r="C404">
        <v>4.0999999999999996</v>
      </c>
      <c r="D404" t="s">
        <v>38</v>
      </c>
      <c r="E404" s="1">
        <v>1287.5</v>
      </c>
    </row>
    <row r="405" spans="1:5" x14ac:dyDescent="0.25">
      <c r="A405" t="s">
        <v>43</v>
      </c>
      <c r="B405">
        <v>1518</v>
      </c>
      <c r="C405">
        <v>3.3</v>
      </c>
      <c r="D405" t="s">
        <v>44</v>
      </c>
      <c r="E405" s="1">
        <v>8738.75</v>
      </c>
    </row>
    <row r="407" spans="1:5" x14ac:dyDescent="0.25">
      <c r="A407" t="s">
        <v>45</v>
      </c>
    </row>
    <row r="408" spans="1:5" x14ac:dyDescent="0.25">
      <c r="A408" t="s">
        <v>34</v>
      </c>
      <c r="B408" t="s">
        <v>36</v>
      </c>
      <c r="C408" t="s">
        <v>28</v>
      </c>
    </row>
    <row r="409" spans="1:5" x14ac:dyDescent="0.25">
      <c r="A409" t="s">
        <v>57</v>
      </c>
      <c r="B409" t="s">
        <v>38</v>
      </c>
      <c r="C409" s="1">
        <v>1139.25</v>
      </c>
    </row>
    <row r="410" spans="1:5" x14ac:dyDescent="0.25">
      <c r="A410" t="s">
        <v>58</v>
      </c>
      <c r="B410" t="s">
        <v>38</v>
      </c>
      <c r="C410" s="1">
        <v>1877.5</v>
      </c>
    </row>
    <row r="411" spans="1:5" x14ac:dyDescent="0.25">
      <c r="A411" t="s">
        <v>59</v>
      </c>
      <c r="B411" t="s">
        <v>38</v>
      </c>
      <c r="C411" s="1">
        <v>503.25</v>
      </c>
    </row>
    <row r="412" spans="1:5" x14ac:dyDescent="0.25">
      <c r="A412" t="s">
        <v>43</v>
      </c>
      <c r="B412" t="s">
        <v>49</v>
      </c>
      <c r="C412" s="1">
        <v>3520</v>
      </c>
    </row>
    <row r="419" spans="1:5" x14ac:dyDescent="0.25">
      <c r="A419" s="13" t="s">
        <v>92</v>
      </c>
      <c r="B419" s="13"/>
      <c r="C419" s="13"/>
      <c r="D419" s="13"/>
      <c r="E419" s="13"/>
    </row>
    <row r="420" spans="1:5" x14ac:dyDescent="0.25">
      <c r="A420" t="s">
        <v>24</v>
      </c>
      <c r="B420" t="s">
        <v>93</v>
      </c>
    </row>
    <row r="422" spans="1:5" x14ac:dyDescent="0.25">
      <c r="A422" t="s">
        <v>26</v>
      </c>
      <c r="B422" t="s">
        <v>27</v>
      </c>
      <c r="C422" t="s">
        <v>28</v>
      </c>
    </row>
    <row r="423" spans="1:5" x14ac:dyDescent="0.25">
      <c r="A423" t="s">
        <v>29</v>
      </c>
      <c r="B423">
        <v>1430</v>
      </c>
      <c r="C423" s="1">
        <v>8150.5</v>
      </c>
    </row>
    <row r="424" spans="1:5" x14ac:dyDescent="0.25">
      <c r="A424" t="s">
        <v>30</v>
      </c>
      <c r="B424">
        <v>1339</v>
      </c>
      <c r="C424" s="1">
        <v>3502</v>
      </c>
    </row>
    <row r="425" spans="1:5" x14ac:dyDescent="0.25">
      <c r="A425" t="s">
        <v>31</v>
      </c>
      <c r="B425">
        <v>0</v>
      </c>
      <c r="C425" s="1">
        <v>0</v>
      </c>
    </row>
    <row r="426" spans="1:5" x14ac:dyDescent="0.25">
      <c r="A426" t="s">
        <v>32</v>
      </c>
      <c r="B426">
        <v>2769</v>
      </c>
      <c r="C426" s="1">
        <v>11652.5</v>
      </c>
    </row>
    <row r="428" spans="1:5" x14ac:dyDescent="0.25">
      <c r="A428" t="s">
        <v>33</v>
      </c>
    </row>
    <row r="429" spans="1:5" x14ac:dyDescent="0.25">
      <c r="A429" t="s">
        <v>34</v>
      </c>
      <c r="B429" t="s">
        <v>27</v>
      </c>
      <c r="C429" t="s">
        <v>35</v>
      </c>
      <c r="D429" t="s">
        <v>36</v>
      </c>
      <c r="E429" t="s">
        <v>28</v>
      </c>
    </row>
    <row r="430" spans="1:5" x14ac:dyDescent="0.25">
      <c r="A430" t="s">
        <v>37</v>
      </c>
      <c r="B430">
        <v>178</v>
      </c>
      <c r="C430">
        <v>3</v>
      </c>
      <c r="D430" t="s">
        <v>38</v>
      </c>
      <c r="E430" s="1">
        <v>654.25</v>
      </c>
    </row>
    <row r="431" spans="1:5" x14ac:dyDescent="0.25">
      <c r="A431" t="s">
        <v>39</v>
      </c>
      <c r="B431">
        <v>408</v>
      </c>
      <c r="C431">
        <v>2.7</v>
      </c>
      <c r="D431" t="s">
        <v>38</v>
      </c>
      <c r="E431" s="1">
        <v>1880</v>
      </c>
    </row>
    <row r="432" spans="1:5" x14ac:dyDescent="0.25">
      <c r="A432" t="s">
        <v>40</v>
      </c>
      <c r="B432">
        <v>549</v>
      </c>
      <c r="C432">
        <v>3.7</v>
      </c>
      <c r="D432" t="s">
        <v>38</v>
      </c>
      <c r="E432" s="1">
        <v>3114</v>
      </c>
    </row>
    <row r="433" spans="1:5" x14ac:dyDescent="0.25">
      <c r="A433" t="s">
        <v>41</v>
      </c>
      <c r="B433">
        <v>191</v>
      </c>
      <c r="C433">
        <v>3.2</v>
      </c>
      <c r="D433" t="s">
        <v>38</v>
      </c>
      <c r="E433" s="1">
        <v>1459.75</v>
      </c>
    </row>
    <row r="434" spans="1:5" x14ac:dyDescent="0.25">
      <c r="A434" t="s">
        <v>42</v>
      </c>
      <c r="B434">
        <v>104</v>
      </c>
      <c r="C434">
        <v>3.5</v>
      </c>
      <c r="D434" t="s">
        <v>38</v>
      </c>
      <c r="E434" s="1">
        <v>1042.5</v>
      </c>
    </row>
    <row r="435" spans="1:5" x14ac:dyDescent="0.25">
      <c r="A435" t="s">
        <v>43</v>
      </c>
      <c r="B435">
        <v>1430</v>
      </c>
      <c r="C435">
        <v>3.2</v>
      </c>
      <c r="D435" t="s">
        <v>44</v>
      </c>
      <c r="E435" s="1">
        <v>8150.5</v>
      </c>
    </row>
    <row r="437" spans="1:5" x14ac:dyDescent="0.25">
      <c r="A437" t="s">
        <v>45</v>
      </c>
    </row>
    <row r="438" spans="1:5" x14ac:dyDescent="0.25">
      <c r="A438" t="s">
        <v>34</v>
      </c>
      <c r="B438" t="s">
        <v>36</v>
      </c>
      <c r="C438" t="s">
        <v>28</v>
      </c>
    </row>
    <row r="439" spans="1:5" x14ac:dyDescent="0.25">
      <c r="A439" t="s">
        <v>46</v>
      </c>
      <c r="B439" t="s">
        <v>38</v>
      </c>
      <c r="C439" s="1">
        <v>1160.25</v>
      </c>
    </row>
    <row r="440" spans="1:5" x14ac:dyDescent="0.25">
      <c r="A440" t="s">
        <v>47</v>
      </c>
      <c r="B440" t="s">
        <v>38</v>
      </c>
      <c r="C440" s="1">
        <v>1919</v>
      </c>
    </row>
    <row r="441" spans="1:5" x14ac:dyDescent="0.25">
      <c r="A441" t="s">
        <v>48</v>
      </c>
      <c r="B441" t="s">
        <v>38</v>
      </c>
      <c r="C441" s="1">
        <v>422.75</v>
      </c>
    </row>
    <row r="442" spans="1:5" x14ac:dyDescent="0.25">
      <c r="A442" t="s">
        <v>43</v>
      </c>
      <c r="B442" t="s">
        <v>49</v>
      </c>
      <c r="C442" s="1">
        <v>3502</v>
      </c>
    </row>
    <row r="449" spans="1:5" x14ac:dyDescent="0.25">
      <c r="A449" s="13" t="s">
        <v>94</v>
      </c>
      <c r="B449" s="13"/>
      <c r="C449" s="13"/>
      <c r="D449" s="13"/>
      <c r="E449" s="13"/>
    </row>
    <row r="450" spans="1:5" x14ac:dyDescent="0.25">
      <c r="A450" t="s">
        <v>24</v>
      </c>
      <c r="B450" t="s">
        <v>95</v>
      </c>
    </row>
    <row r="452" spans="1:5" x14ac:dyDescent="0.25">
      <c r="A452" t="s">
        <v>26</v>
      </c>
      <c r="B452" t="s">
        <v>27</v>
      </c>
      <c r="C452" t="s">
        <v>28</v>
      </c>
    </row>
    <row r="453" spans="1:5" x14ac:dyDescent="0.25">
      <c r="A453" t="s">
        <v>29</v>
      </c>
      <c r="B453">
        <v>326</v>
      </c>
      <c r="C453" s="1">
        <v>1989.5</v>
      </c>
    </row>
    <row r="454" spans="1:5" x14ac:dyDescent="0.25">
      <c r="A454" t="s">
        <v>30</v>
      </c>
      <c r="B454">
        <v>316</v>
      </c>
      <c r="C454" s="1">
        <v>816</v>
      </c>
    </row>
    <row r="455" spans="1:5" x14ac:dyDescent="0.25">
      <c r="A455" t="s">
        <v>31</v>
      </c>
      <c r="B455">
        <v>0</v>
      </c>
      <c r="C455" s="1">
        <v>0</v>
      </c>
    </row>
    <row r="456" spans="1:5" x14ac:dyDescent="0.25">
      <c r="A456" t="s">
        <v>32</v>
      </c>
      <c r="B456">
        <v>642</v>
      </c>
      <c r="C456" s="1">
        <v>2805.5</v>
      </c>
    </row>
    <row r="458" spans="1:5" x14ac:dyDescent="0.25">
      <c r="A458" t="s">
        <v>33</v>
      </c>
    </row>
    <row r="459" spans="1:5" x14ac:dyDescent="0.25">
      <c r="A459" t="s">
        <v>34</v>
      </c>
      <c r="B459" t="s">
        <v>27</v>
      </c>
      <c r="C459" t="s">
        <v>35</v>
      </c>
      <c r="D459" t="s">
        <v>36</v>
      </c>
      <c r="E459" t="s">
        <v>28</v>
      </c>
    </row>
    <row r="460" spans="1:5" x14ac:dyDescent="0.25">
      <c r="A460" t="s">
        <v>53</v>
      </c>
      <c r="B460">
        <v>121</v>
      </c>
      <c r="C460">
        <v>0.8</v>
      </c>
      <c r="D460" t="s">
        <v>38</v>
      </c>
      <c r="E460" s="1">
        <v>583.25</v>
      </c>
    </row>
    <row r="461" spans="1:5" x14ac:dyDescent="0.25">
      <c r="A461" t="s">
        <v>54</v>
      </c>
      <c r="B461">
        <v>131</v>
      </c>
      <c r="C461">
        <v>0.8</v>
      </c>
      <c r="D461" t="s">
        <v>38</v>
      </c>
      <c r="E461" s="1">
        <v>768.5</v>
      </c>
    </row>
    <row r="462" spans="1:5" x14ac:dyDescent="0.25">
      <c r="A462" t="s">
        <v>55</v>
      </c>
      <c r="B462">
        <v>50</v>
      </c>
      <c r="C462">
        <v>0.8</v>
      </c>
      <c r="D462" t="s">
        <v>38</v>
      </c>
      <c r="E462" s="1">
        <v>396.75</v>
      </c>
    </row>
    <row r="463" spans="1:5" x14ac:dyDescent="0.25">
      <c r="A463" t="s">
        <v>56</v>
      </c>
      <c r="B463">
        <v>24</v>
      </c>
      <c r="C463">
        <v>0.8</v>
      </c>
      <c r="D463" t="s">
        <v>38</v>
      </c>
      <c r="E463" s="1">
        <v>241</v>
      </c>
    </row>
    <row r="464" spans="1:5" x14ac:dyDescent="0.25">
      <c r="A464" t="s">
        <v>96</v>
      </c>
      <c r="B464">
        <v>326</v>
      </c>
      <c r="C464">
        <v>0.8</v>
      </c>
      <c r="D464" t="s">
        <v>97</v>
      </c>
      <c r="E464" s="1">
        <v>1989.5</v>
      </c>
    </row>
    <row r="466" spans="1:3" x14ac:dyDescent="0.25">
      <c r="A466" t="s">
        <v>45</v>
      </c>
    </row>
    <row r="467" spans="1:3" x14ac:dyDescent="0.25">
      <c r="A467" t="s">
        <v>34</v>
      </c>
      <c r="B467" t="s">
        <v>36</v>
      </c>
      <c r="C467" t="s">
        <v>28</v>
      </c>
    </row>
    <row r="468" spans="1:3" x14ac:dyDescent="0.25">
      <c r="A468" t="s">
        <v>57</v>
      </c>
      <c r="B468" t="s">
        <v>38</v>
      </c>
      <c r="C468" s="1">
        <v>288.75</v>
      </c>
    </row>
    <row r="469" spans="1:3" x14ac:dyDescent="0.25">
      <c r="A469" t="s">
        <v>58</v>
      </c>
      <c r="B469" t="s">
        <v>38</v>
      </c>
      <c r="C469" s="1">
        <v>441</v>
      </c>
    </row>
    <row r="470" spans="1:3" x14ac:dyDescent="0.25">
      <c r="A470" t="s">
        <v>59</v>
      </c>
      <c r="B470" t="s">
        <v>38</v>
      </c>
      <c r="C470" s="1">
        <v>86.25</v>
      </c>
    </row>
    <row r="471" spans="1:3" x14ac:dyDescent="0.25">
      <c r="A471" t="s">
        <v>43</v>
      </c>
      <c r="B471" t="s">
        <v>49</v>
      </c>
      <c r="C471" s="1">
        <v>816</v>
      </c>
    </row>
  </sheetData>
  <mergeCells count="16">
    <mergeCell ref="A149:E149"/>
    <mergeCell ref="A1:E1"/>
    <mergeCell ref="A29:E29"/>
    <mergeCell ref="A59:E59"/>
    <mergeCell ref="A89:E89"/>
    <mergeCell ref="A119:E119"/>
    <mergeCell ref="A359:E359"/>
    <mergeCell ref="A389:E389"/>
    <mergeCell ref="A419:E419"/>
    <mergeCell ref="A449:E449"/>
    <mergeCell ref="A179:E179"/>
    <mergeCell ref="A209:E209"/>
    <mergeCell ref="A239:E239"/>
    <mergeCell ref="A269:E269"/>
    <mergeCell ref="A299:E299"/>
    <mergeCell ref="A329:E3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Ramirez, Eduardo</dc:creator>
  <cp:lastModifiedBy>Ramirez, Eduardo</cp:lastModifiedBy>
  <dcterms:created xsi:type="dcterms:W3CDTF">2024-07-10T01:24:37Z</dcterms:created>
  <dcterms:modified xsi:type="dcterms:W3CDTF">2024-07-21T18:51:10Z</dcterms:modified>
</cp:coreProperties>
</file>