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https://webmailbyui-my.sharepoint.com/personal/ramirez_byui_edu/Documents/Desktop/Coding/FIN/Trading Models/data/"/>
    </mc:Choice>
  </mc:AlternateContent>
  <xr:revisionPtr revIDLastSave="718" documentId="8_{7C3D9236-5EAA-4ED5-B44D-4958C5633980}" xr6:coauthVersionLast="47" xr6:coauthVersionMax="47" xr10:uidLastSave="{50D78999-7871-488C-9108-AF190757A7AB}"/>
  <bookViews>
    <workbookView xWindow="-109" yWindow="-109" windowWidth="26301" windowHeight="14169" xr2:uid="{0678E75E-90AF-45CF-BD91-FB8751FC104D}"/>
  </bookViews>
  <sheets>
    <sheet name="model" sheetId="1" r:id="rId1"/>
    <sheet name="USAP" sheetId="6" r:id="rId2"/>
    <sheet name="SMID" sheetId="4" r:id="rId3"/>
    <sheet name="data_paste" sheetId="5" r:id="rId4"/>
    <sheet name="TRN" sheetId="7" r:id="rId5"/>
    <sheet name="stocks" sheetId="8" r:id="rId6"/>
    <sheet name="PCRX" sheetId="12" r:id="rId7"/>
    <sheet name="NFE" sheetId="11" r:id="rId8"/>
    <sheet name="CMP" sheetId="10" r:id="rId9"/>
    <sheet name="INFA" sheetId="9"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1" i="1" l="1"/>
  <c r="D81" i="1"/>
  <c r="E81" i="1"/>
  <c r="F81" i="1"/>
  <c r="G81" i="1"/>
  <c r="H81" i="1"/>
  <c r="I81" i="1"/>
  <c r="J81" i="1"/>
  <c r="K81" i="1"/>
  <c r="L81" i="1"/>
  <c r="M81" i="1"/>
  <c r="N81" i="1"/>
  <c r="O81" i="1"/>
  <c r="P81" i="1"/>
  <c r="Q81" i="1"/>
  <c r="R81" i="1"/>
  <c r="S81" i="1"/>
  <c r="T81" i="1"/>
  <c r="U81" i="1"/>
  <c r="V81" i="1"/>
  <c r="W81" i="1"/>
  <c r="X81" i="1"/>
  <c r="Y81" i="1"/>
  <c r="Z81" i="1"/>
  <c r="AA81" i="1"/>
  <c r="AB81" i="1"/>
  <c r="AC81" i="1"/>
  <c r="AD81" i="1"/>
  <c r="AE81" i="1"/>
  <c r="B81" i="1"/>
  <c r="B63" i="1"/>
  <c r="B56" i="1" l="1"/>
  <c r="B46" i="1"/>
  <c r="B47" i="1" s="1"/>
  <c r="C46" i="1"/>
  <c r="C47" i="1" s="1"/>
  <c r="F46" i="1"/>
  <c r="E66" i="1"/>
  <c r="F66" i="1"/>
  <c r="G66" i="1"/>
  <c r="H66" i="1"/>
  <c r="I66" i="1"/>
  <c r="J66" i="1"/>
  <c r="K66" i="1"/>
  <c r="L66" i="1"/>
  <c r="M66" i="1"/>
  <c r="N66" i="1"/>
  <c r="O66" i="1"/>
  <c r="P66" i="1"/>
  <c r="Q66" i="1"/>
  <c r="R66" i="1"/>
  <c r="S66" i="1"/>
  <c r="T66" i="1"/>
  <c r="U66" i="1"/>
  <c r="V66" i="1"/>
  <c r="W66" i="1"/>
  <c r="X66" i="1"/>
  <c r="Y66" i="1"/>
  <c r="Z66" i="1"/>
  <c r="AA66" i="1"/>
  <c r="AB66" i="1"/>
  <c r="AC66" i="1"/>
  <c r="AD66" i="1"/>
  <c r="AE66" i="1"/>
  <c r="D66" i="1"/>
  <c r="D63" i="1"/>
  <c r="D64" i="1" s="1"/>
  <c r="E46" i="1"/>
  <c r="G46" i="1"/>
  <c r="H46" i="1"/>
  <c r="I46" i="1"/>
  <c r="J46" i="1"/>
  <c r="K46" i="1"/>
  <c r="L46" i="1"/>
  <c r="M46" i="1"/>
  <c r="N46" i="1"/>
  <c r="O46" i="1"/>
  <c r="P46" i="1"/>
  <c r="Q46" i="1"/>
  <c r="R46" i="1"/>
  <c r="S46" i="1"/>
  <c r="T46" i="1"/>
  <c r="U46" i="1"/>
  <c r="V46" i="1"/>
  <c r="W46" i="1"/>
  <c r="X46" i="1"/>
  <c r="Y46" i="1"/>
  <c r="Z46" i="1"/>
  <c r="AA46" i="1"/>
  <c r="AB46" i="1"/>
  <c r="AC46" i="1"/>
  <c r="AD46" i="1"/>
  <c r="AE46" i="1"/>
  <c r="D46" i="1"/>
  <c r="D47" i="1" s="1"/>
  <c r="AC47" i="1" l="1"/>
  <c r="M47" i="1"/>
  <c r="AB47" i="1"/>
  <c r="L47" i="1"/>
  <c r="AA47" i="1"/>
  <c r="K47" i="1"/>
  <c r="AE47" i="1"/>
  <c r="AD47" i="1"/>
  <c r="S47" i="1"/>
  <c r="R47" i="1"/>
  <c r="W47" i="1"/>
  <c r="G47" i="1"/>
  <c r="Q47" i="1"/>
  <c r="P47" i="1"/>
  <c r="O47" i="1"/>
  <c r="N47" i="1"/>
  <c r="Z47" i="1"/>
  <c r="J47" i="1"/>
  <c r="V47" i="1"/>
  <c r="F47" i="1"/>
  <c r="Y47" i="1"/>
  <c r="I47" i="1"/>
  <c r="U47" i="1"/>
  <c r="E47" i="1"/>
  <c r="X47" i="1"/>
  <c r="H47" i="1"/>
  <c r="T47" i="1"/>
  <c r="AE80" i="1"/>
  <c r="AD80" i="1"/>
  <c r="AC80" i="1"/>
  <c r="AB80" i="1"/>
  <c r="AA80" i="1"/>
  <c r="Z80" i="1"/>
  <c r="Y80" i="1"/>
  <c r="X80" i="1"/>
  <c r="W80" i="1"/>
  <c r="V80" i="1"/>
  <c r="U80" i="1"/>
  <c r="T80" i="1"/>
  <c r="S80" i="1"/>
  <c r="R80" i="1"/>
  <c r="Q80" i="1"/>
  <c r="P80" i="1"/>
  <c r="O80" i="1"/>
  <c r="N80" i="1"/>
  <c r="M80" i="1"/>
  <c r="L80" i="1"/>
  <c r="K80" i="1"/>
  <c r="J80" i="1"/>
  <c r="I80" i="1"/>
  <c r="H80" i="1"/>
  <c r="G80" i="1"/>
  <c r="F80" i="1"/>
  <c r="E80" i="1"/>
  <c r="D80" i="1"/>
  <c r="C80" i="1"/>
  <c r="B80" i="1"/>
  <c r="AE78" i="1"/>
  <c r="AE79" i="1" s="1"/>
  <c r="AD78" i="1"/>
  <c r="AD79" i="1" s="1"/>
  <c r="AC78" i="1"/>
  <c r="AC79" i="1" s="1"/>
  <c r="AB78" i="1"/>
  <c r="AB79" i="1" s="1"/>
  <c r="AA78" i="1"/>
  <c r="AA79" i="1" s="1"/>
  <c r="Z78" i="1"/>
  <c r="Z79" i="1" s="1"/>
  <c r="Y78" i="1"/>
  <c r="Y79" i="1" s="1"/>
  <c r="X78" i="1"/>
  <c r="X79" i="1" s="1"/>
  <c r="W78" i="1"/>
  <c r="W79" i="1" s="1"/>
  <c r="V78" i="1"/>
  <c r="V79" i="1" s="1"/>
  <c r="U78" i="1"/>
  <c r="U79" i="1" s="1"/>
  <c r="T78" i="1"/>
  <c r="T79" i="1" s="1"/>
  <c r="S78" i="1"/>
  <c r="S79" i="1" s="1"/>
  <c r="R78" i="1"/>
  <c r="R79" i="1" s="1"/>
  <c r="Q78" i="1"/>
  <c r="Q79" i="1" s="1"/>
  <c r="P78" i="1"/>
  <c r="P79" i="1" s="1"/>
  <c r="O78" i="1"/>
  <c r="O79" i="1" s="1"/>
  <c r="N78" i="1"/>
  <c r="N79" i="1" s="1"/>
  <c r="M78" i="1"/>
  <c r="M79" i="1" s="1"/>
  <c r="L78" i="1"/>
  <c r="L79" i="1" s="1"/>
  <c r="K78" i="1"/>
  <c r="K79" i="1" s="1"/>
  <c r="J78" i="1"/>
  <c r="J79" i="1" s="1"/>
  <c r="I78" i="1"/>
  <c r="I79" i="1" s="1"/>
  <c r="H78" i="1"/>
  <c r="H79" i="1" s="1"/>
  <c r="G78" i="1"/>
  <c r="G79" i="1" s="1"/>
  <c r="F78" i="1"/>
  <c r="F79" i="1" s="1"/>
  <c r="E78" i="1"/>
  <c r="E79" i="1" s="1"/>
  <c r="D78" i="1"/>
  <c r="D79" i="1" s="1"/>
  <c r="C78" i="1"/>
  <c r="C79" i="1" s="1"/>
  <c r="B78" i="1"/>
  <c r="B79" i="1" s="1"/>
  <c r="AE77" i="1"/>
  <c r="AD77" i="1"/>
  <c r="AC77" i="1"/>
  <c r="AB77" i="1"/>
  <c r="AA77" i="1"/>
  <c r="Z77" i="1"/>
  <c r="Y77" i="1"/>
  <c r="X77" i="1"/>
  <c r="W77" i="1"/>
  <c r="V77" i="1"/>
  <c r="U77" i="1"/>
  <c r="T77" i="1"/>
  <c r="S77" i="1"/>
  <c r="R77" i="1"/>
  <c r="Q77" i="1"/>
  <c r="P77" i="1"/>
  <c r="O77" i="1"/>
  <c r="N77" i="1"/>
  <c r="M77" i="1"/>
  <c r="L77" i="1"/>
  <c r="K77" i="1"/>
  <c r="J77" i="1"/>
  <c r="I77" i="1"/>
  <c r="H77" i="1"/>
  <c r="G77" i="1"/>
  <c r="F77" i="1"/>
  <c r="E77" i="1"/>
  <c r="D77" i="1"/>
  <c r="C77" i="1"/>
  <c r="B77" i="1"/>
  <c r="AE76" i="1"/>
  <c r="AD76" i="1"/>
  <c r="AC76" i="1"/>
  <c r="AB76" i="1"/>
  <c r="AA76" i="1"/>
  <c r="Z76" i="1"/>
  <c r="Y76" i="1"/>
  <c r="X76" i="1"/>
  <c r="W76" i="1"/>
  <c r="V76" i="1"/>
  <c r="U76" i="1"/>
  <c r="T76" i="1"/>
  <c r="S76" i="1"/>
  <c r="R76" i="1"/>
  <c r="Q76" i="1"/>
  <c r="P76" i="1"/>
  <c r="O76" i="1"/>
  <c r="N76" i="1"/>
  <c r="M76" i="1"/>
  <c r="L76" i="1"/>
  <c r="K76" i="1"/>
  <c r="J76" i="1"/>
  <c r="I76" i="1"/>
  <c r="H76" i="1"/>
  <c r="G76" i="1"/>
  <c r="F76" i="1"/>
  <c r="E76" i="1"/>
  <c r="D76" i="1"/>
  <c r="C76" i="1"/>
  <c r="B76" i="1"/>
  <c r="AE75" i="1"/>
  <c r="AD75" i="1"/>
  <c r="AC75" i="1"/>
  <c r="AB75" i="1"/>
  <c r="AA75" i="1"/>
  <c r="Z75" i="1"/>
  <c r="Y75" i="1"/>
  <c r="X75" i="1"/>
  <c r="W75" i="1"/>
  <c r="V75" i="1"/>
  <c r="U75" i="1"/>
  <c r="T75" i="1"/>
  <c r="S75" i="1"/>
  <c r="R75" i="1"/>
  <c r="Q75" i="1"/>
  <c r="P75" i="1"/>
  <c r="O75" i="1"/>
  <c r="N75" i="1"/>
  <c r="M75" i="1"/>
  <c r="L75" i="1"/>
  <c r="K75" i="1"/>
  <c r="J75" i="1"/>
  <c r="I75" i="1"/>
  <c r="H75" i="1"/>
  <c r="G75" i="1"/>
  <c r="F75" i="1"/>
  <c r="E75" i="1"/>
  <c r="D75" i="1"/>
  <c r="C75" i="1"/>
  <c r="B75" i="1"/>
  <c r="AE74" i="1"/>
  <c r="AD74" i="1"/>
  <c r="AC74" i="1"/>
  <c r="AB74" i="1"/>
  <c r="AA74" i="1"/>
  <c r="Z74" i="1"/>
  <c r="Y74" i="1"/>
  <c r="X74" i="1"/>
  <c r="W74" i="1"/>
  <c r="V74" i="1"/>
  <c r="U74" i="1"/>
  <c r="T74" i="1"/>
  <c r="S74" i="1"/>
  <c r="R74" i="1"/>
  <c r="Q74" i="1"/>
  <c r="P74" i="1"/>
  <c r="O74" i="1"/>
  <c r="N74" i="1"/>
  <c r="M74" i="1"/>
  <c r="L74" i="1"/>
  <c r="K74" i="1"/>
  <c r="J74" i="1"/>
  <c r="I74" i="1"/>
  <c r="H74" i="1"/>
  <c r="G74" i="1"/>
  <c r="F74" i="1"/>
  <c r="E74" i="1"/>
  <c r="D74" i="1"/>
  <c r="C74" i="1"/>
  <c r="B74" i="1"/>
  <c r="AE73" i="1"/>
  <c r="AD73" i="1"/>
  <c r="AC73" i="1"/>
  <c r="AB73" i="1"/>
  <c r="AA73" i="1"/>
  <c r="Z73" i="1"/>
  <c r="Y73" i="1"/>
  <c r="X73" i="1"/>
  <c r="W73" i="1"/>
  <c r="V73" i="1"/>
  <c r="U73" i="1"/>
  <c r="T73" i="1"/>
  <c r="S73" i="1"/>
  <c r="R73" i="1"/>
  <c r="Q73" i="1"/>
  <c r="P73" i="1"/>
  <c r="O73" i="1"/>
  <c r="N73" i="1"/>
  <c r="M73" i="1"/>
  <c r="L73" i="1"/>
  <c r="K73" i="1"/>
  <c r="J73" i="1"/>
  <c r="I73" i="1"/>
  <c r="H73" i="1"/>
  <c r="G73" i="1"/>
  <c r="F73" i="1"/>
  <c r="E73" i="1"/>
  <c r="D73" i="1"/>
  <c r="C73" i="1"/>
  <c r="B73" i="1"/>
  <c r="AE72" i="1"/>
  <c r="AD72" i="1"/>
  <c r="AC72" i="1"/>
  <c r="AB72" i="1"/>
  <c r="AA72" i="1"/>
  <c r="Z72" i="1"/>
  <c r="Y72" i="1"/>
  <c r="X72" i="1"/>
  <c r="W72" i="1"/>
  <c r="V72" i="1"/>
  <c r="U72" i="1"/>
  <c r="T72" i="1"/>
  <c r="S72" i="1"/>
  <c r="R72" i="1"/>
  <c r="Q72" i="1"/>
  <c r="P72" i="1"/>
  <c r="O72" i="1"/>
  <c r="N72" i="1"/>
  <c r="M72" i="1"/>
  <c r="L72" i="1"/>
  <c r="K72" i="1"/>
  <c r="J72" i="1"/>
  <c r="I72" i="1"/>
  <c r="H72" i="1"/>
  <c r="G72" i="1"/>
  <c r="F72" i="1"/>
  <c r="E72" i="1"/>
  <c r="D72" i="1"/>
  <c r="C72" i="1"/>
  <c r="B72" i="1"/>
  <c r="AE71" i="1"/>
  <c r="AD71" i="1"/>
  <c r="AC71" i="1"/>
  <c r="AB71" i="1"/>
  <c r="AA71" i="1"/>
  <c r="Z71" i="1"/>
  <c r="Y71" i="1"/>
  <c r="X71" i="1"/>
  <c r="W71" i="1"/>
  <c r="V71" i="1"/>
  <c r="U71" i="1"/>
  <c r="T71" i="1"/>
  <c r="S71" i="1"/>
  <c r="R71" i="1"/>
  <c r="Q71" i="1"/>
  <c r="P71" i="1"/>
  <c r="O71" i="1"/>
  <c r="N71" i="1"/>
  <c r="M71" i="1"/>
  <c r="L71" i="1"/>
  <c r="K71" i="1"/>
  <c r="J71" i="1"/>
  <c r="I71" i="1"/>
  <c r="H71" i="1"/>
  <c r="G71" i="1"/>
  <c r="F71" i="1"/>
  <c r="E71" i="1"/>
  <c r="D71" i="1"/>
  <c r="C71" i="1"/>
  <c r="B71" i="1"/>
  <c r="AE70" i="1"/>
  <c r="AD70" i="1"/>
  <c r="AC70" i="1"/>
  <c r="AB70" i="1"/>
  <c r="AA70" i="1"/>
  <c r="Z70" i="1"/>
  <c r="Y70" i="1"/>
  <c r="X70" i="1"/>
  <c r="W70" i="1"/>
  <c r="V70" i="1"/>
  <c r="U70" i="1"/>
  <c r="T70" i="1"/>
  <c r="S70" i="1"/>
  <c r="R70" i="1"/>
  <c r="Q70" i="1"/>
  <c r="P70" i="1"/>
  <c r="O70" i="1"/>
  <c r="N70" i="1"/>
  <c r="M70" i="1"/>
  <c r="L70" i="1"/>
  <c r="K70" i="1"/>
  <c r="J70" i="1"/>
  <c r="I70" i="1"/>
  <c r="H70" i="1"/>
  <c r="G70" i="1"/>
  <c r="F70" i="1"/>
  <c r="E70" i="1"/>
  <c r="D70" i="1"/>
  <c r="C70" i="1"/>
  <c r="B70" i="1"/>
  <c r="AE69" i="1"/>
  <c r="AD69" i="1"/>
  <c r="AC69" i="1"/>
  <c r="AB69" i="1"/>
  <c r="AA69" i="1"/>
  <c r="Z69" i="1"/>
  <c r="Y69" i="1"/>
  <c r="X69" i="1"/>
  <c r="W69" i="1"/>
  <c r="V69" i="1"/>
  <c r="U69" i="1"/>
  <c r="T69" i="1"/>
  <c r="S69" i="1"/>
  <c r="R69" i="1"/>
  <c r="Q69" i="1"/>
  <c r="P69" i="1"/>
  <c r="O69" i="1"/>
  <c r="N69" i="1"/>
  <c r="M69" i="1"/>
  <c r="L69" i="1"/>
  <c r="K69" i="1"/>
  <c r="J69" i="1"/>
  <c r="I69" i="1"/>
  <c r="H69" i="1"/>
  <c r="G69" i="1"/>
  <c r="F69" i="1"/>
  <c r="E69" i="1"/>
  <c r="D69" i="1"/>
  <c r="C69" i="1"/>
  <c r="B69" i="1"/>
  <c r="AE65" i="1"/>
  <c r="AD65" i="1"/>
  <c r="AC65" i="1"/>
  <c r="AB65" i="1"/>
  <c r="AA65" i="1"/>
  <c r="Z65" i="1"/>
  <c r="Y65" i="1"/>
  <c r="X65" i="1"/>
  <c r="W65" i="1"/>
  <c r="V65" i="1"/>
  <c r="U65" i="1"/>
  <c r="T65" i="1"/>
  <c r="S65" i="1"/>
  <c r="R65" i="1"/>
  <c r="Q65" i="1"/>
  <c r="P65" i="1"/>
  <c r="O65" i="1"/>
  <c r="N65" i="1"/>
  <c r="M65" i="1"/>
  <c r="L65" i="1"/>
  <c r="K65" i="1"/>
  <c r="J65" i="1"/>
  <c r="I65" i="1"/>
  <c r="H65" i="1"/>
  <c r="G65" i="1"/>
  <c r="F65" i="1"/>
  <c r="E65" i="1"/>
  <c r="D65" i="1"/>
  <c r="C65" i="1"/>
  <c r="B65" i="1"/>
  <c r="AE63" i="1"/>
  <c r="AE64" i="1" s="1"/>
  <c r="AD63" i="1"/>
  <c r="AD64" i="1" s="1"/>
  <c r="AC63" i="1"/>
  <c r="AC64" i="1" s="1"/>
  <c r="AB63" i="1"/>
  <c r="AB64" i="1" s="1"/>
  <c r="AA63" i="1"/>
  <c r="AA64" i="1" s="1"/>
  <c r="Z63" i="1"/>
  <c r="Z64" i="1" s="1"/>
  <c r="Y63" i="1"/>
  <c r="Y64" i="1" s="1"/>
  <c r="X63" i="1"/>
  <c r="X64" i="1" s="1"/>
  <c r="W63" i="1"/>
  <c r="W64" i="1" s="1"/>
  <c r="V63" i="1"/>
  <c r="V64" i="1" s="1"/>
  <c r="U63" i="1"/>
  <c r="U64" i="1" s="1"/>
  <c r="T63" i="1"/>
  <c r="T64" i="1" s="1"/>
  <c r="S63" i="1"/>
  <c r="S64" i="1" s="1"/>
  <c r="R63" i="1"/>
  <c r="R64" i="1" s="1"/>
  <c r="Q63" i="1"/>
  <c r="Q64" i="1" s="1"/>
  <c r="P63" i="1"/>
  <c r="P64" i="1" s="1"/>
  <c r="O63" i="1"/>
  <c r="O64" i="1" s="1"/>
  <c r="N63" i="1"/>
  <c r="N64" i="1" s="1"/>
  <c r="M63" i="1"/>
  <c r="M64" i="1" s="1"/>
  <c r="L63" i="1"/>
  <c r="L64" i="1" s="1"/>
  <c r="K63" i="1"/>
  <c r="K64" i="1" s="1"/>
  <c r="J63" i="1"/>
  <c r="J64" i="1" s="1"/>
  <c r="I63" i="1"/>
  <c r="I64" i="1" s="1"/>
  <c r="H63" i="1"/>
  <c r="H64" i="1" s="1"/>
  <c r="G63" i="1"/>
  <c r="G64" i="1" s="1"/>
  <c r="F63" i="1"/>
  <c r="F64" i="1" s="1"/>
  <c r="E63" i="1"/>
  <c r="E64" i="1" s="1"/>
  <c r="C63" i="1"/>
  <c r="C64" i="1" s="1"/>
  <c r="B64" i="1"/>
  <c r="AE61" i="1"/>
  <c r="AE62" i="1" s="1"/>
  <c r="AD61" i="1"/>
  <c r="AD62" i="1" s="1"/>
  <c r="AC61" i="1"/>
  <c r="AC62" i="1" s="1"/>
  <c r="AB61" i="1"/>
  <c r="AB62" i="1" s="1"/>
  <c r="AA61" i="1"/>
  <c r="AA62" i="1" s="1"/>
  <c r="Z61" i="1"/>
  <c r="Z62" i="1" s="1"/>
  <c r="Y61" i="1"/>
  <c r="Y62" i="1" s="1"/>
  <c r="X61" i="1"/>
  <c r="X62" i="1" s="1"/>
  <c r="W61" i="1"/>
  <c r="W62" i="1" s="1"/>
  <c r="V61" i="1"/>
  <c r="V62" i="1" s="1"/>
  <c r="U61" i="1"/>
  <c r="U62" i="1" s="1"/>
  <c r="T61" i="1"/>
  <c r="T62" i="1" s="1"/>
  <c r="S61" i="1"/>
  <c r="S62" i="1" s="1"/>
  <c r="R61" i="1"/>
  <c r="R62" i="1" s="1"/>
  <c r="Q61" i="1"/>
  <c r="Q62" i="1" s="1"/>
  <c r="P61" i="1"/>
  <c r="P62" i="1" s="1"/>
  <c r="O61" i="1"/>
  <c r="O62" i="1" s="1"/>
  <c r="N61" i="1"/>
  <c r="N62" i="1" s="1"/>
  <c r="M61" i="1"/>
  <c r="M62" i="1" s="1"/>
  <c r="L61" i="1"/>
  <c r="L62" i="1" s="1"/>
  <c r="K61" i="1"/>
  <c r="K62" i="1" s="1"/>
  <c r="J61" i="1"/>
  <c r="J62" i="1" s="1"/>
  <c r="I61" i="1"/>
  <c r="I62" i="1" s="1"/>
  <c r="H61" i="1"/>
  <c r="H62" i="1" s="1"/>
  <c r="G61" i="1"/>
  <c r="G62" i="1" s="1"/>
  <c r="F61" i="1"/>
  <c r="F62" i="1" s="1"/>
  <c r="E61" i="1"/>
  <c r="E62" i="1" s="1"/>
  <c r="D61" i="1"/>
  <c r="D62" i="1" s="1"/>
  <c r="C61" i="1"/>
  <c r="C62" i="1" s="1"/>
  <c r="B61" i="1"/>
  <c r="B62" i="1" s="1"/>
  <c r="AE59" i="1"/>
  <c r="AD59" i="1"/>
  <c r="AC59" i="1"/>
  <c r="AB59" i="1"/>
  <c r="AA59" i="1"/>
  <c r="Z59" i="1"/>
  <c r="Y59" i="1"/>
  <c r="X59" i="1"/>
  <c r="W59" i="1"/>
  <c r="V59" i="1"/>
  <c r="U59" i="1"/>
  <c r="T59" i="1"/>
  <c r="S59" i="1"/>
  <c r="R59" i="1"/>
  <c r="Q59" i="1"/>
  <c r="P59" i="1"/>
  <c r="O59" i="1"/>
  <c r="N59" i="1"/>
  <c r="M59" i="1"/>
  <c r="L59" i="1"/>
  <c r="K59" i="1"/>
  <c r="J59" i="1"/>
  <c r="I59" i="1"/>
  <c r="H59" i="1"/>
  <c r="G59" i="1"/>
  <c r="F59" i="1"/>
  <c r="E59" i="1"/>
  <c r="D59" i="1"/>
  <c r="C59" i="1"/>
  <c r="B59" i="1"/>
  <c r="AE58" i="1"/>
  <c r="AD58" i="1"/>
  <c r="AC58" i="1"/>
  <c r="AB58" i="1"/>
  <c r="AA58" i="1"/>
  <c r="Z58" i="1"/>
  <c r="Y58" i="1"/>
  <c r="X58" i="1"/>
  <c r="W58" i="1"/>
  <c r="V58" i="1"/>
  <c r="U58" i="1"/>
  <c r="T58" i="1"/>
  <c r="S58" i="1"/>
  <c r="R58" i="1"/>
  <c r="Q58" i="1"/>
  <c r="P58" i="1"/>
  <c r="O58" i="1"/>
  <c r="N58" i="1"/>
  <c r="M58" i="1"/>
  <c r="L58" i="1"/>
  <c r="K58" i="1"/>
  <c r="J58" i="1"/>
  <c r="I58" i="1"/>
  <c r="H58" i="1"/>
  <c r="G58" i="1"/>
  <c r="F58" i="1"/>
  <c r="E58" i="1"/>
  <c r="D58" i="1"/>
  <c r="C58" i="1"/>
  <c r="B58" i="1"/>
  <c r="AE57" i="1"/>
  <c r="AD57" i="1"/>
  <c r="AC57" i="1"/>
  <c r="AB57" i="1"/>
  <c r="AA57" i="1"/>
  <c r="Z57" i="1"/>
  <c r="Y57" i="1"/>
  <c r="X57" i="1"/>
  <c r="W57" i="1"/>
  <c r="V57" i="1"/>
  <c r="U57" i="1"/>
  <c r="T57" i="1"/>
  <c r="S57" i="1"/>
  <c r="R57" i="1"/>
  <c r="Q57" i="1"/>
  <c r="P57" i="1"/>
  <c r="O57" i="1"/>
  <c r="N57" i="1"/>
  <c r="M57" i="1"/>
  <c r="L57" i="1"/>
  <c r="K57" i="1"/>
  <c r="J57" i="1"/>
  <c r="I57" i="1"/>
  <c r="H57" i="1"/>
  <c r="G57" i="1"/>
  <c r="F57" i="1"/>
  <c r="E57" i="1"/>
  <c r="D57" i="1"/>
  <c r="C57" i="1"/>
  <c r="B57" i="1"/>
  <c r="AE56" i="1"/>
  <c r="AD56" i="1"/>
  <c r="AC56" i="1"/>
  <c r="AB56" i="1"/>
  <c r="AA56" i="1"/>
  <c r="Z56" i="1"/>
  <c r="Y56" i="1"/>
  <c r="X56" i="1"/>
  <c r="W56" i="1"/>
  <c r="V56" i="1"/>
  <c r="U56" i="1"/>
  <c r="T56" i="1"/>
  <c r="S56" i="1"/>
  <c r="R56" i="1"/>
  <c r="Q56" i="1"/>
  <c r="P56" i="1"/>
  <c r="O56" i="1"/>
  <c r="N56" i="1"/>
  <c r="M56" i="1"/>
  <c r="L56" i="1"/>
  <c r="K56" i="1"/>
  <c r="J56" i="1"/>
  <c r="I56" i="1"/>
  <c r="H56" i="1"/>
  <c r="G56" i="1"/>
  <c r="F56" i="1"/>
  <c r="E56" i="1"/>
  <c r="D56" i="1"/>
  <c r="C56" i="1"/>
  <c r="AE55" i="1"/>
  <c r="AD55" i="1"/>
  <c r="AC55" i="1"/>
  <c r="AB55" i="1"/>
  <c r="AA55" i="1"/>
  <c r="Z55" i="1"/>
  <c r="Y55" i="1"/>
  <c r="X55" i="1"/>
  <c r="W55" i="1"/>
  <c r="V55" i="1"/>
  <c r="U55" i="1"/>
  <c r="T55" i="1"/>
  <c r="S55" i="1"/>
  <c r="R55" i="1"/>
  <c r="Q55" i="1"/>
  <c r="P55" i="1"/>
  <c r="O55" i="1"/>
  <c r="N55" i="1"/>
  <c r="M55" i="1"/>
  <c r="L55" i="1"/>
  <c r="K55" i="1"/>
  <c r="J55" i="1"/>
  <c r="I55" i="1"/>
  <c r="H55" i="1"/>
  <c r="G55" i="1"/>
  <c r="F55" i="1"/>
  <c r="E55" i="1"/>
  <c r="D55" i="1"/>
  <c r="C55" i="1"/>
  <c r="B55" i="1"/>
  <c r="AE54" i="1"/>
  <c r="AD54" i="1"/>
  <c r="AC54" i="1"/>
  <c r="AB54" i="1"/>
  <c r="AA54" i="1"/>
  <c r="Z54" i="1"/>
  <c r="Y54" i="1"/>
  <c r="X54" i="1"/>
  <c r="W54" i="1"/>
  <c r="V54" i="1"/>
  <c r="U54" i="1"/>
  <c r="T54" i="1"/>
  <c r="S54" i="1"/>
  <c r="R54" i="1"/>
  <c r="Q54" i="1"/>
  <c r="P54" i="1"/>
  <c r="O54" i="1"/>
  <c r="N54" i="1"/>
  <c r="M54" i="1"/>
  <c r="L54" i="1"/>
  <c r="K54" i="1"/>
  <c r="J54" i="1"/>
  <c r="I54" i="1"/>
  <c r="H54" i="1"/>
  <c r="G54" i="1"/>
  <c r="F54" i="1"/>
  <c r="E54" i="1"/>
  <c r="D54" i="1"/>
  <c r="C54" i="1"/>
  <c r="B54" i="1"/>
  <c r="AE53" i="1"/>
  <c r="AD53" i="1"/>
  <c r="AC53" i="1"/>
  <c r="AB53" i="1"/>
  <c r="AA53" i="1"/>
  <c r="Z53" i="1"/>
  <c r="Y53" i="1"/>
  <c r="X53" i="1"/>
  <c r="W53" i="1"/>
  <c r="V53" i="1"/>
  <c r="U53" i="1"/>
  <c r="T53" i="1"/>
  <c r="S53" i="1"/>
  <c r="R53" i="1"/>
  <c r="Q53" i="1"/>
  <c r="P53" i="1"/>
  <c r="O53" i="1"/>
  <c r="N53" i="1"/>
  <c r="M53" i="1"/>
  <c r="L53" i="1"/>
  <c r="K53" i="1"/>
  <c r="J53" i="1"/>
  <c r="I53" i="1"/>
  <c r="H53" i="1"/>
  <c r="G53" i="1"/>
  <c r="F53" i="1"/>
  <c r="E53" i="1"/>
  <c r="D53" i="1"/>
  <c r="C53" i="1"/>
  <c r="B53" i="1"/>
  <c r="AE52" i="1"/>
  <c r="AD52" i="1"/>
  <c r="AC52" i="1"/>
  <c r="AB52" i="1"/>
  <c r="AA52" i="1"/>
  <c r="Z52" i="1"/>
  <c r="Y52" i="1"/>
  <c r="X52" i="1"/>
  <c r="W52" i="1"/>
  <c r="V52" i="1"/>
  <c r="U52" i="1"/>
  <c r="T52" i="1"/>
  <c r="S52" i="1"/>
  <c r="R52" i="1"/>
  <c r="Q52" i="1"/>
  <c r="P52" i="1"/>
  <c r="O52" i="1"/>
  <c r="N52" i="1"/>
  <c r="M52" i="1"/>
  <c r="L52" i="1"/>
  <c r="K52" i="1"/>
  <c r="J52" i="1"/>
  <c r="I52" i="1"/>
  <c r="H52" i="1"/>
  <c r="G52" i="1"/>
  <c r="F52" i="1"/>
  <c r="E52" i="1"/>
  <c r="D52" i="1"/>
  <c r="C52" i="1"/>
  <c r="B52" i="1"/>
  <c r="AE51" i="1"/>
  <c r="AD51" i="1"/>
  <c r="AC51" i="1"/>
  <c r="AB51" i="1"/>
  <c r="AA51" i="1"/>
  <c r="Z51" i="1"/>
  <c r="Y51" i="1"/>
  <c r="X51" i="1"/>
  <c r="W51" i="1"/>
  <c r="V51" i="1"/>
  <c r="U51" i="1"/>
  <c r="T51" i="1"/>
  <c r="S51" i="1"/>
  <c r="R51" i="1"/>
  <c r="Q51" i="1"/>
  <c r="P51" i="1"/>
  <c r="O51" i="1"/>
  <c r="N51" i="1"/>
  <c r="M51" i="1"/>
  <c r="L51" i="1"/>
  <c r="K51" i="1"/>
  <c r="J51" i="1"/>
  <c r="I51" i="1"/>
  <c r="H51" i="1"/>
  <c r="G51" i="1"/>
  <c r="F51" i="1"/>
  <c r="E51" i="1"/>
  <c r="D51" i="1"/>
  <c r="C51" i="1"/>
  <c r="B51" i="1"/>
  <c r="AE50" i="1"/>
  <c r="AD50" i="1"/>
  <c r="AC50" i="1"/>
  <c r="AB50" i="1"/>
  <c r="AA50" i="1"/>
  <c r="Z50" i="1"/>
  <c r="Y50" i="1"/>
  <c r="X50" i="1"/>
  <c r="W50" i="1"/>
  <c r="V50" i="1"/>
  <c r="U50" i="1"/>
  <c r="T50" i="1"/>
  <c r="S50" i="1"/>
  <c r="R50" i="1"/>
  <c r="Q50" i="1"/>
  <c r="P50" i="1"/>
  <c r="O50" i="1"/>
  <c r="N50" i="1"/>
  <c r="M50" i="1"/>
  <c r="L50" i="1"/>
  <c r="K50" i="1"/>
  <c r="J50" i="1"/>
  <c r="I50" i="1"/>
  <c r="H50" i="1"/>
  <c r="G50" i="1"/>
  <c r="F50" i="1"/>
  <c r="E50" i="1"/>
  <c r="D50" i="1"/>
  <c r="C50" i="1"/>
  <c r="B5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tc={4BF4DCE6-669C-4811-856F-BE7483C5B994}</author>
    <author>tc={5D34BC56-2F78-4EE6-A605-43D369463F2D}</author>
    <author>tc={60A3040D-F087-4934-9419-A1A5E997A3A1}</author>
    <author>tc={E4F9C784-6BD6-4E9A-B994-587FCEA879A8}</author>
    <author>tc={7D1C0961-FC6D-4BDF-8F86-1A165B1E2583}</author>
    <author>tc={9294E7BE-D766-488C-A266-841D46507285}</author>
    <author>tc={ED3AB008-62CE-4D65-9FAA-FE537A3A7D51}</author>
    <author>tc={3CE77077-5E1C-412E-BE52-8FB89A0028F1}</author>
    <author>tc={F0A97964-AC24-46F3-AB71-58D129B7CAFB}</author>
    <author>tc={960F293C-A9AF-4F1E-B724-99CA96A317FF}</author>
    <author>tc={372C2BD2-0A2B-48C4-9019-72CF2BCD741A}</author>
    <author>tc={43560FFF-6A76-4D4E-AB06-C590F901B86F}</author>
  </authors>
  <commentList>
    <comment ref="B4" authorId="0" shapeId="0" xr:uid="{4BF4DCE6-669C-4811-856F-BE7483C5B994}">
      <text>
        <t>[Threaded comment]
Your version of Excel allows you to read this threaded comment; however, any edits to it will get removed if the file is opened in a newer version of Excel. Learn more: https://go.microsoft.com/fwlink/?linkid=870924
Comment:
    log for OLS project, but maybe just having the report in millions will work but adjusting the report will temporily solve the issue since larger and smaller firms will do best by not reporting in millions so maybe stick to using log
Reply:
    I need to also make sure all values are printed in the same multiplier because this report is In the thousands but market cap is in millions and maybe others
Reply:
    Others not in the same multiple
Common stock
Reply:
    Check to see if tax effiency is in millions or in percentage, I think it is in millions</t>
      </text>
    </comment>
    <comment ref="A25" authorId="1" shapeId="0" xr:uid="{5D34BC56-2F78-4EE6-A605-43D369463F2D}">
      <text>
        <t xml:space="preserve">[Threaded comment]
Your version of Excel allows you to read this threaded comment; however, any edits to it will get removed if the file is opened in a newer version of Excel. Learn more: https://go.microsoft.com/fwlink/?linkid=870924
Comment:
    I added this line, I need to make sure I change my other models and Bloomberg sheet
</t>
      </text>
    </comment>
    <comment ref="A46" authorId="2" shapeId="0" xr:uid="{60A3040D-F087-4934-9419-A1A5E997A3A1}">
      <text>
        <t>[Threaded comment]
Your version of Excel allows you to read this threaded comment; however, any edits to it will get removed if the file is opened in a newer version of Excel. Learn more: https://go.microsoft.com/fwlink/?linkid=870924
Comment:
    This was added due to the first part of term4
It change long term debt to total debt, and added the book leverage. I also change the market cap to be in thousands instead of millions</t>
      </text>
    </comment>
    <comment ref="A50" authorId="3" shapeId="0" xr:uid="{E4F9C784-6BD6-4E9A-B994-587FCEA879A8}">
      <text>
        <t xml:space="preserve">[Threaded comment]
Your version of Excel allows you to read this threaded comment; however, any edits to it will get removed if the file is opened in a newer version of Excel. Learn more: https://go.microsoft.com/fwlink/?linkid=870924
Comment:
    The current ratio is a liquidity ratio that measures a company's ability to cover its short-term obligations with its current assets.  If current ratio is 1.5 then RDUS has $1.5 in current assets for every $1 in current liabilities. 
a current ratio of 2 or higher is considered good, and anything lower than 2 is a cause for concern. </t>
      </text>
    </comment>
    <comment ref="A51" authorId="4" shapeId="0" xr:uid="{7D1C0961-FC6D-4BDF-8F86-1A165B1E2583}">
      <text>
        <t xml:space="preserve">[Threaded comment]
Your version of Excel allows you to read this threaded comment; however, any edits to it will get removed if the file is opened in a newer version of Excel. Learn more: https://go.microsoft.com/fwlink/?linkid=870924
Comment:
    A quick ratio above one is excellent because it shows an even match between your assets and liabilities. Anything less than one shows that your firm may struggle to meet its financial obligations. </t>
      </text>
    </comment>
    <comment ref="A52" authorId="5" shapeId="0" xr:uid="{9294E7BE-D766-488C-A266-841D46507285}">
      <text>
        <t xml:space="preserve">[Threaded comment]
Your version of Excel allows you to read this threaded comment; however, any edits to it will get removed if the file is opened in a newer version of Excel. Learn more: https://go.microsoft.com/fwlink/?linkid=870924
Comment:
     A cash ratio of 0.2 would mean that for every dollar the company owes creditors in the next 12 months it has 0.2 in cash. </t>
      </text>
    </comment>
    <comment ref="A55" authorId="6" shapeId="0" xr:uid="{ED3AB008-62CE-4D65-9FAA-FE537A3A7D51}">
      <text>
        <t xml:space="preserve">[Threaded comment]
Your version of Excel allows you to read this threaded comment; however, any edits to it will get removed if the file is opened in a newer version of Excel. Learn more: https://go.microsoft.com/fwlink/?linkid=870924
Comment:
    A debt ratio of greater than 1.0 or 100% means a company has more debt than assets  </t>
      </text>
    </comment>
    <comment ref="A57" authorId="7" shapeId="0" xr:uid="{3CE77077-5E1C-412E-BE52-8FB89A0028F1}">
      <text>
        <t xml:space="preserve">[Threaded comment]
Your version of Excel allows you to read this threaded comment; however, any edits to it will get removed if the file is opened in a newer version of Excel. Learn more: https://go.microsoft.com/fwlink/?linkid=870924
Comment:
    An equity multiplier is a financial ratio that measures how much of a company's assets are financed through stockholders' equity.
A low equity multiplier indicates a company is using more equity and less debt to finance the purchase of assets.
Companies with a low equity multiplier are generally considered to be less risky investments because they have a lower debt burden.
In some cases, however, a high equity multiplier reflects a company's effective business strategy that allows it to purchase assets at a lower cost.
</t>
      </text>
    </comment>
    <comment ref="A62" authorId="8" shapeId="0" xr:uid="{F0A97964-AC24-46F3-AB71-58D129B7CAFB}">
      <text>
        <t xml:space="preserve">[Threaded comment]
Your version of Excel allows you to read this threaded comment; however, any edits to it will get removed if the file is opened in a newer version of Excel. Learn more: https://go.microsoft.com/fwlink/?linkid=870924
Comment:
    the average number of days it takes a retailer to convert a company's inventory into sold goods. </t>
      </text>
    </comment>
    <comment ref="A63" authorId="9" shapeId="0" xr:uid="{960F293C-A9AF-4F1E-B724-99CA96A317FF}">
      <text>
        <t xml:space="preserve">[Threaded comment]
Your version of Excel allows you to read this threaded comment; however, any edits to it will get removed if the file is opened in a newer version of Excel. Learn more: https://go.microsoft.com/fwlink/?linkid=870924
Comment:
    used to measure how effective a business is at collecting debt and extending credit. It is calculated by dividing net credit sales by average accounts receivable. The higher the ratio, the better the business is at managing customer credit. </t>
      </text>
    </comment>
    <comment ref="A64" authorId="10" shapeId="0" xr:uid="{372C2BD2-0A2B-48C4-9019-72CF2BCD741A}">
      <text>
        <t xml:space="preserve">[Threaded comment]
Your version of Excel allows you to read this threaded comment; however, any edits to it will get removed if the file is opened in a newer version of Excel. Learn more: https://go.microsoft.com/fwlink/?linkid=870924
Comment:
    measures the average number of days it takes for a company to collect payments from its customers after a sale has been made. It is calculated by dividing the total accounts receivable balance by the average daily sales. </t>
      </text>
    </comment>
    <comment ref="A65" authorId="11" shapeId="0" xr:uid="{43560FFF-6A76-4D4E-AB06-C590F901B86F}">
      <text>
        <t xml:space="preserve">[Threaded comment]
Your version of Excel allows you to read this threaded comment; however, any edits to it will get removed if the file is opened in a newer version of Excel. Learn more: https://go.microsoft.com/fwlink/?linkid=870924
Comment:
    the dollar amount of sales created for each dollar of working capital owned. High Turnover → Since a higher turnover ratio implies the company's working capital management is more efficient, most companies aim to increase the number of “turns.” </t>
      </text>
    </comment>
  </commentList>
</comments>
</file>

<file path=xl/sharedStrings.xml><?xml version="1.0" encoding="utf-8"?>
<sst xmlns="http://schemas.openxmlformats.org/spreadsheetml/2006/main" count="2061" uniqueCount="285">
  <si>
    <t>In Thousands of USD except Per Share</t>
  </si>
  <si>
    <t>Q2 2018</t>
  </si>
  <si>
    <t>Q3 2018</t>
  </si>
  <si>
    <t>Q4 2018</t>
  </si>
  <si>
    <t>Q1 2019</t>
  </si>
  <si>
    <t>Q2 2019</t>
  </si>
  <si>
    <t>Q3 2019</t>
  </si>
  <si>
    <t>Q4 2019</t>
  </si>
  <si>
    <t>Q1 2020</t>
  </si>
  <si>
    <t>Q2 2020</t>
  </si>
  <si>
    <t>Q3 2020</t>
  </si>
  <si>
    <t>Q4 2020</t>
  </si>
  <si>
    <t>Q1 2021</t>
  </si>
  <si>
    <t>Q2 2021</t>
  </si>
  <si>
    <t>Q3 2021</t>
  </si>
  <si>
    <t>Q4 2021</t>
  </si>
  <si>
    <t>Q1 2022</t>
  </si>
  <si>
    <t>Q2 2022</t>
  </si>
  <si>
    <t>Q3 2022</t>
  </si>
  <si>
    <t>Q4 2022</t>
  </si>
  <si>
    <t>Q1 2023</t>
  </si>
  <si>
    <t>Q2 2023</t>
  </si>
  <si>
    <t>Q3 2023</t>
  </si>
  <si>
    <t>Q4 2023</t>
  </si>
  <si>
    <t>Q1 2024</t>
  </si>
  <si>
    <t>Q4 2016</t>
  </si>
  <si>
    <t>Q1 2017</t>
  </si>
  <si>
    <t>Q2 2017</t>
  </si>
  <si>
    <t>Q3 2017</t>
  </si>
  <si>
    <t>Q4 2017</t>
  </si>
  <si>
    <t>Q1 2018</t>
  </si>
  <si>
    <t>GROSS_PROFIT</t>
  </si>
  <si>
    <t>Interest Expense</t>
  </si>
  <si>
    <t>—</t>
  </si>
  <si>
    <t>Income Tax Expense (Benefit)</t>
  </si>
  <si>
    <t>Net Income Available to Common</t>
  </si>
  <si>
    <t>EARN_FOR_COMMON</t>
  </si>
  <si>
    <t>Inventories</t>
  </si>
  <si>
    <t>Total Current Assets</t>
  </si>
  <si>
    <t>Total Assets</t>
  </si>
  <si>
    <t>Total Current Liabilities</t>
  </si>
  <si>
    <t>Overridable Raw Beta</t>
  </si>
  <si>
    <t>Current Market Cap</t>
  </si>
  <si>
    <t>Last Price</t>
  </si>
  <si>
    <t>Common Stock</t>
  </si>
  <si>
    <t>EBITDA</t>
  </si>
  <si>
    <t>Depreciation Expenses</t>
  </si>
  <si>
    <t>Dividends Paid</t>
  </si>
  <si>
    <t>Dividend Per Share</t>
  </si>
  <si>
    <t>WACC Cost of Equity</t>
  </si>
  <si>
    <t>WACC Cost of Debt (After Tax)</t>
  </si>
  <si>
    <t>Weighted Average Cost of Cap</t>
  </si>
  <si>
    <t>Effective Tax Rate</t>
  </si>
  <si>
    <t>Tax Efficiency</t>
  </si>
  <si>
    <t>Current ratio - 14</t>
  </si>
  <si>
    <t>quick ratio</t>
  </si>
  <si>
    <t>Cash ratio</t>
  </si>
  <si>
    <t>Net worling capital to total assets</t>
  </si>
  <si>
    <t>interval measure</t>
  </si>
  <si>
    <t>Total debt ratio - 6</t>
  </si>
  <si>
    <t>debt-equity ratio - 5</t>
  </si>
  <si>
    <t>equity multiplier</t>
  </si>
  <si>
    <t>Long-term debt ratio</t>
  </si>
  <si>
    <t>Times interest earned ratio - 7</t>
  </si>
  <si>
    <t>Cash coverage ratio</t>
  </si>
  <si>
    <t>Inventory turnover</t>
  </si>
  <si>
    <t>Day's sales in inventory</t>
  </si>
  <si>
    <t>receivables turnover</t>
  </si>
  <si>
    <t>Day's sales in receivables</t>
  </si>
  <si>
    <t>NWC turnover (net working capital)</t>
  </si>
  <si>
    <t>Return on Equity (ROE)</t>
  </si>
  <si>
    <t>Retun on Assets (ROA) - 2</t>
  </si>
  <si>
    <t>ROA using EBIT instead of net inc - 9</t>
  </si>
  <si>
    <t>Profit margin - 1</t>
  </si>
  <si>
    <t>Net income</t>
  </si>
  <si>
    <t>Sales</t>
  </si>
  <si>
    <t>PPE to Asset ratio - 10</t>
  </si>
  <si>
    <t>Market to Book ratio - 11</t>
  </si>
  <si>
    <t>Depreciation to asset ratio - 12</t>
  </si>
  <si>
    <t>Retained earnings to asset ratio - 13</t>
  </si>
  <si>
    <t>dividend pay out ratio</t>
  </si>
  <si>
    <t>Total Costs</t>
  </si>
  <si>
    <t>Cost of goods sold</t>
  </si>
  <si>
    <t xml:space="preserve">other expenses </t>
  </si>
  <si>
    <t>Selling, egn &amp; admin expense</t>
  </si>
  <si>
    <t>interest</t>
  </si>
  <si>
    <t>taxes</t>
  </si>
  <si>
    <t>Equity multiplier - 3</t>
  </si>
  <si>
    <t>Total asset turnover - 8</t>
  </si>
  <si>
    <t>Total assets</t>
  </si>
  <si>
    <t>fixed assets</t>
  </si>
  <si>
    <t>current assets</t>
  </si>
  <si>
    <t>cash</t>
  </si>
  <si>
    <t>Accts rec</t>
  </si>
  <si>
    <t>inventory</t>
  </si>
  <si>
    <t>Other non-current assets</t>
  </si>
  <si>
    <t>Market cap(m)</t>
  </si>
  <si>
    <t>Book  Leverage</t>
  </si>
  <si>
    <t>payable turnover</t>
  </si>
  <si>
    <t>Smith-Midland Corp (SMID US) - Dupont 3 stage</t>
  </si>
  <si>
    <t>3 Months Ending</t>
  </si>
  <si>
    <t>12/31/2016</t>
  </si>
  <si>
    <t>03/31/2017</t>
  </si>
  <si>
    <t>06/30/2017</t>
  </si>
  <si>
    <t>09/30/2017</t>
  </si>
  <si>
    <t>12/31/2017</t>
  </si>
  <si>
    <t>03/31/2018</t>
  </si>
  <si>
    <t>06/30/2018</t>
  </si>
  <si>
    <t>09/30/2018</t>
  </si>
  <si>
    <t>12/31/2018</t>
  </si>
  <si>
    <t>03/31/2019</t>
  </si>
  <si>
    <t>06/30/2019</t>
  </si>
  <si>
    <t>09/30/2019</t>
  </si>
  <si>
    <t>12/31/2019</t>
  </si>
  <si>
    <t>03/31/2020</t>
  </si>
  <si>
    <t>06/30/2020</t>
  </si>
  <si>
    <t>09/30/2020</t>
  </si>
  <si>
    <t>12/31/2020</t>
  </si>
  <si>
    <t>03/31/2021</t>
  </si>
  <si>
    <t>06/30/2021</t>
  </si>
  <si>
    <t>09/30/2021</t>
  </si>
  <si>
    <t>12/31/2021</t>
  </si>
  <si>
    <t>03/31/2022</t>
  </si>
  <si>
    <t>06/30/2022</t>
  </si>
  <si>
    <t>09/30/2022</t>
  </si>
  <si>
    <t>12/31/2022</t>
  </si>
  <si>
    <t>03/31/2023</t>
  </si>
  <si>
    <t>06/30/2023</t>
  </si>
  <si>
    <t>09/30/2023</t>
  </si>
  <si>
    <t>12/31/2023</t>
  </si>
  <si>
    <t>03/31/2024</t>
  </si>
  <si>
    <t>Revenue</t>
  </si>
  <si>
    <t>SALES_REV_TURN</t>
  </si>
  <si>
    <t>Cost of Revenue</t>
  </si>
  <si>
    <t>IS_COGS_TO_FE_AND_PP_AND_G</t>
  </si>
  <si>
    <t>Gross Profit</t>
  </si>
  <si>
    <t>Selling, General and Administrative Expense</t>
  </si>
  <si>
    <t>IS_SGA_EXPENSE</t>
  </si>
  <si>
    <t>Operating Income or Losses</t>
  </si>
  <si>
    <t>IS_OPER_INC</t>
  </si>
  <si>
    <t>IS_INT_EXPENSE</t>
  </si>
  <si>
    <t>EBIT</t>
  </si>
  <si>
    <t>IS_INC_TAX_EXP</t>
  </si>
  <si>
    <t>Cash and Cash Equivalents</t>
  </si>
  <si>
    <t>BS_CASH_NEAR_CASH_ITEM</t>
  </si>
  <si>
    <t>Accounts Receivable - Net</t>
  </si>
  <si>
    <t>BS_ACCTS_REC_EXCL_NOTES_REC</t>
  </si>
  <si>
    <t>BS_INVENTORIES</t>
  </si>
  <si>
    <t>BS_CUR_ASSET_REPORT</t>
  </si>
  <si>
    <t>Property Plant &amp; Equipment Net</t>
  </si>
  <si>
    <t>BS_NET_FIX_ASSET</t>
  </si>
  <si>
    <t>BS_TOT_ASSET</t>
  </si>
  <si>
    <t>Accounts Payable</t>
  </si>
  <si>
    <t>BS_ACCT_PAYABLE</t>
  </si>
  <si>
    <t>Short Term Borrowings</t>
  </si>
  <si>
    <t>SHORT_TERM_DEBT_DETAILED</t>
  </si>
  <si>
    <t>BS_CUR_LIAB</t>
  </si>
  <si>
    <t>Total Equity</t>
  </si>
  <si>
    <t>TOTAL_EQUITY</t>
  </si>
  <si>
    <t>Total Liabilities and Equity</t>
  </si>
  <si>
    <t>TOT_LIAB_AND_EQY</t>
  </si>
  <si>
    <t>Long Term Debt</t>
  </si>
  <si>
    <t>BS_LT_BORROW</t>
  </si>
  <si>
    <t>BETA_RAW_OVERRIDABLE</t>
  </si>
  <si>
    <t>CUR_MKT_CAP</t>
  </si>
  <si>
    <t>PX_LAST</t>
  </si>
  <si>
    <t>BS_COMMON_STOCK</t>
  </si>
  <si>
    <t>IS_DEPR_EXP</t>
  </si>
  <si>
    <t>Retained Earnings</t>
  </si>
  <si>
    <t>BS_PURE_RETAINED_EARNINGS</t>
  </si>
  <si>
    <t>Diluted EPS</t>
  </si>
  <si>
    <t>IS_DILUTED_EPS</t>
  </si>
  <si>
    <t>CF_DVD_PAID</t>
  </si>
  <si>
    <t>IS_DIV_PER_SHR</t>
  </si>
  <si>
    <t>WACC_COST_EQUITY</t>
  </si>
  <si>
    <t>WACC_COST_DEBT</t>
  </si>
  <si>
    <t>WACC</t>
  </si>
  <si>
    <t>EFF_TAX_RATE</t>
  </si>
  <si>
    <t>TAX_EFFICIENCY</t>
  </si>
  <si>
    <t>Duplicate - delete</t>
  </si>
  <si>
    <t>Universal Stainless &amp; Alloy Products Inc (USAP US) - Dupont 3 stage</t>
  </si>
  <si>
    <t>Trinity Industries Inc (TRN US) - Dupont 3 stage</t>
  </si>
  <si>
    <t>EQY_FUND_CRNCY</t>
  </si>
  <si>
    <t>REL_INDEX</t>
  </si>
  <si>
    <t>FA_ADJUSTED</t>
  </si>
  <si>
    <t>LCL</t>
  </si>
  <si>
    <t>Ticker</t>
  </si>
  <si>
    <t>Name</t>
  </si>
  <si>
    <t>P/E</t>
  </si>
  <si>
    <t>P/B</t>
  </si>
  <si>
    <t>Beta:M-1</t>
  </si>
  <si>
    <t>Alpha:M-1</t>
  </si>
  <si>
    <t>Price:D-1</t>
  </si>
  <si>
    <t>None (25 securities)</t>
  </si>
  <si>
    <t>INFA US Equity</t>
  </si>
  <si>
    <t>INFORMATICA INC - CLASS A</t>
  </si>
  <si>
    <t>CHWY US Equity</t>
  </si>
  <si>
    <t>CHEWY INC - CLASS A</t>
  </si>
  <si>
    <t>SMID US Equity</t>
  </si>
  <si>
    <t>SMITH-MIDLAND CORP</t>
  </si>
  <si>
    <t>TRN US Equity</t>
  </si>
  <si>
    <t>TRINITY INDUSTRIES INC</t>
  </si>
  <si>
    <t>earnings date 8-1-24</t>
  </si>
  <si>
    <t>USAP US Equity</t>
  </si>
  <si>
    <t>UNIVERSAL STAINLESS &amp; ALLOY</t>
  </si>
  <si>
    <t>ACMR US Equity</t>
  </si>
  <si>
    <t>ACM RESEARCH INC-CLASS A</t>
  </si>
  <si>
    <t>earnings august 2</t>
  </si>
  <si>
    <t xml:space="preserve">ALNT US </t>
  </si>
  <si>
    <t>fas look good but it might not go up much with high probability of staying the same with some chance of going down</t>
  </si>
  <si>
    <t>IGT US EQUITY</t>
  </si>
  <si>
    <t>INTERESTING PICK</t>
  </si>
  <si>
    <t>AESI US Equity</t>
  </si>
  <si>
    <t>earnings july 31</t>
  </si>
  <si>
    <t>Informatica Inc (INFA US) - Dupont 3 stage</t>
  </si>
  <si>
    <t>CMP US Equity</t>
  </si>
  <si>
    <t>COMPASS MINERALS INTERNATION</t>
  </si>
  <si>
    <t>Compass Minerals International Inc (CMP US) - Dupont 3 stage</t>
  </si>
  <si>
    <t>Q3 2013</t>
  </si>
  <si>
    <t>Q4 2013</t>
  </si>
  <si>
    <t>Q1 2014</t>
  </si>
  <si>
    <t>Q2 2014</t>
  </si>
  <si>
    <t>Q3 2014</t>
  </si>
  <si>
    <t>Q4 2014</t>
  </si>
  <si>
    <t>Q1 2015</t>
  </si>
  <si>
    <t>Q2 2015</t>
  </si>
  <si>
    <t>Q3 2015</t>
  </si>
  <si>
    <t>Q4 2015</t>
  </si>
  <si>
    <t>Q1 2016</t>
  </si>
  <si>
    <t>Q2 2016</t>
  </si>
  <si>
    <t>Q3 2016</t>
  </si>
  <si>
    <t>Q2 2024</t>
  </si>
  <si>
    <t>09/30/2013</t>
  </si>
  <si>
    <t>12/31/2013</t>
  </si>
  <si>
    <t>03/31/2014</t>
  </si>
  <si>
    <t>06/30/2014</t>
  </si>
  <si>
    <t>09/30/2014</t>
  </si>
  <si>
    <t>12/31/2014</t>
  </si>
  <si>
    <t>03/31/2015</t>
  </si>
  <si>
    <t>06/30/2015</t>
  </si>
  <si>
    <t>09/30/2015</t>
  </si>
  <si>
    <t>12/31/2015</t>
  </si>
  <si>
    <t>03/31/2016</t>
  </si>
  <si>
    <t>06/30/2016</t>
  </si>
  <si>
    <t>09/30/2016</t>
  </si>
  <si>
    <t>12/30/2020</t>
  </si>
  <si>
    <t>https://forms.gle/y2Aw4eWtmrPfj4Pr8</t>
  </si>
  <si>
    <t>https://docs.google.com/forms/d/e/1FAIpQLSfl1bfwtk2KegnlSJZdwjC7ooGQ26kNcHOXBdaieN5dD8xT_A/viewform?usp=sf_link</t>
  </si>
  <si>
    <t>Levi</t>
  </si>
  <si>
    <t>New Fortress Energy Inc (NFE US) - Dupont 3 stage</t>
  </si>
  <si>
    <t>NFE US EQUITY</t>
  </si>
  <si>
    <t>NEW FORTRESS ENE</t>
  </si>
  <si>
    <t>Pacira BioSciences Inc (PCRX US) - Dupont 3 stage</t>
  </si>
  <si>
    <t>06/30/2024</t>
  </si>
  <si>
    <t xml:space="preserve">PCRX </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</si>
  <si>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</si>
  <si>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</si>
  <si>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</si>
  <si>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</si>
  <si>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</si>
  <si>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</si>
  <si>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</si>
  <si>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</si>
  <si>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</si>
  <si>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</si>
  <si>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</si>
  <si>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</si>
  <si>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</si>
  <si>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</si>
  <si>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</si>
  <si>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</si>
  <si>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</si>
  <si>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</si>
  <si>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</si>
  <si>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</si>
  <si>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</si>
  <si>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</si>
  <si>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</si>
  <si>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</si>
  <si>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Ask Price</t>
  </si>
  <si>
    <t>PX_ASK</t>
  </si>
  <si>
    <t>Bid Price</t>
  </si>
  <si>
    <t>PX_BID</t>
  </si>
  <si>
    <t>Total Liabilities</t>
  </si>
  <si>
    <t>see 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</si>
</sst>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
    <numFmt numFmtId="167" formatCode="#,##0.0000"/>
  </numFmts>
  <fonts count="15" x14ac:knownFonts="1">
    <font>
      <sz val="11"/>
      <color theme="1"/>
      <name val="Aptos Narrow"/>
      <family val="2"/>
      <scheme val="minor"/>
    </font>
    <font>
      <sz val="11"/>
      <color theme="1"/>
      <name val="Aptos Narrow"/>
      <family val="2"/>
      <scheme val="minor"/>
    </font>
    <font>
      <b/>
      <sz val="10"/>
      <color indexed="9"/>
      <name val="Arial"/>
      <family val="2"/>
    </font>
    <font>
      <b/>
      <sz val="16"/>
      <color indexed="9"/>
      <name val="Arial"/>
      <family val="2"/>
    </font>
    <font>
      <sz val="10"/>
      <name val="Calibri"/>
      <family val="2"/>
    </font>
    <font>
      <sz val="10"/>
      <color indexed="63"/>
      <name val="Arial"/>
      <family val="2"/>
    </font>
    <font>
      <sz val="10"/>
      <color indexed="8"/>
      <name val="Arial"/>
      <family val="2"/>
    </font>
    <font>
      <b/>
      <sz val="11"/>
      <color indexed="9"/>
      <name val="Calibri"/>
      <family val="2"/>
    </font>
    <font>
      <sz val="9"/>
      <name val="Calibri"/>
      <family val="2"/>
    </font>
    <font>
      <sz val="10"/>
      <name val="Arial"/>
      <family val="2"/>
    </font>
    <font>
      <b/>
      <sz val="9"/>
      <name val="Calibri"/>
      <family val="2"/>
    </font>
    <font>
      <b/>
      <sz val="10"/>
      <name val="Arial"/>
      <family val="2"/>
    </font>
    <font>
      <u/>
      <sz val="11"/>
      <color theme="10"/>
      <name val="Aptos Narrow"/>
      <family val="2"/>
      <scheme val="minor"/>
    </font>
    <font>
      <i/>
      <sz val="11"/>
      <color theme="1"/>
      <name val="Aptos Narrow"/>
      <family val="2"/>
      <scheme val="minor"/>
    </font>
    <font>
      <sz val="9"/>
      <color indexed="81"/>
      <name val="Tahoma"/>
      <family val="2"/>
    </font>
  </fonts>
  <fills count="8">
    <fill>
      <patternFill patternType="none"/>
    </fill>
    <fill>
      <patternFill patternType="gray125"/>
    </fill>
    <fill>
      <patternFill patternType="solid">
        <fgColor rgb="FF4F81BD"/>
        <bgColor indexed="64"/>
      </patternFill>
    </fill>
    <fill>
      <patternFill patternType="solid">
        <fgColor rgb="FFFFFFFF"/>
        <bgColor indexed="64"/>
      </patternFill>
    </fill>
    <fill>
      <patternFill patternType="solid">
        <fgColor rgb="FFFFFF00"/>
        <bgColor indexed="64"/>
      </patternFill>
    </fill>
    <fill>
      <patternFill patternType="solid">
        <fgColor rgb="FFB8C2AD"/>
      </patternFill>
    </fill>
    <fill>
      <patternFill patternType="solid">
        <fgColor theme="9"/>
        <bgColor indexed="64"/>
      </patternFill>
    </fill>
    <fill>
      <patternFill patternType="solid">
        <fgColor theme="5"/>
        <bgColor indexed="64"/>
      </patternFill>
    </fill>
  </fills>
  <borders count="8">
    <border>
      <left/>
      <right/>
      <top/>
      <bottom/>
      <diagonal/>
    </border>
    <border>
      <left style="thin">
        <color indexed="64"/>
      </left>
      <right style="thin">
        <color indexed="64"/>
      </right>
      <top style="thin">
        <color indexed="64"/>
      </top>
      <bottom/>
      <diagonal/>
    </border>
    <border>
      <left/>
      <right/>
      <top style="thin">
        <color auto="1"/>
      </top>
      <bottom style="thin">
        <color auto="1"/>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top/>
      <bottom style="medium">
        <color indexed="64"/>
      </bottom>
      <diagonal/>
    </border>
    <border>
      <left/>
      <right/>
      <top style="medium">
        <color indexed="64"/>
      </top>
      <bottom style="thin">
        <color auto="1"/>
      </bottom>
      <diagonal/>
    </border>
  </borders>
  <cellStyleXfs count="16">
    <xf numFmtId="0" fontId="0" fillId="0" borderId="0"/>
    <xf numFmtId="9" fontId="1" fillId="0" borderId="0" applyFont="0" applyFill="0" applyBorder="0" applyAlignment="0" applyProtection="0"/>
    <xf numFmtId="0" fontId="2" fillId="2" borderId="1">
      <alignment horizontal="left"/>
    </xf>
    <xf numFmtId="0" fontId="2" fillId="2" borderId="1">
      <alignment horizontal="right"/>
    </xf>
    <xf numFmtId="0" fontId="3" fillId="2" borderId="2" applyNumberFormat="0" applyProtection="0">
      <alignment horizontal="left" vertical="center" readingOrder="1"/>
    </xf>
    <xf numFmtId="0" fontId="4" fillId="3" borderId="0" applyNumberFormat="0" applyBorder="0" applyProtection="0">
      <alignment horizontal="center"/>
    </xf>
    <xf numFmtId="0" fontId="2" fillId="2" borderId="3">
      <alignment horizontal="left"/>
    </xf>
    <xf numFmtId="0" fontId="2" fillId="2" borderId="3">
      <alignment horizontal="right"/>
    </xf>
    <xf numFmtId="0" fontId="5" fillId="3" borderId="4"/>
    <xf numFmtId="164" fontId="6" fillId="3" borderId="5">
      <alignment horizontal="right"/>
    </xf>
    <xf numFmtId="4" fontId="6" fillId="3" borderId="5">
      <alignment horizontal="right"/>
    </xf>
    <xf numFmtId="0" fontId="7" fillId="2" borderId="0"/>
    <xf numFmtId="0" fontId="8" fillId="0" borderId="0"/>
    <xf numFmtId="0" fontId="8" fillId="0" borderId="0"/>
    <xf numFmtId="0" fontId="10" fillId="5" borderId="0">
      <alignment horizontal="center"/>
    </xf>
    <xf numFmtId="0" fontId="12" fillId="0" borderId="0" applyNumberFormat="0" applyFill="0" applyBorder="0" applyAlignment="0" applyProtection="0"/>
  </cellStyleXfs>
  <cellXfs count="41">
    <xf numFmtId="0" fontId="0" fillId="0" borderId="0" xfId="0"/>
    <xf numFmtId="0" fontId="2" fillId="2" borderId="1" xfId="2">
      <alignment horizontal="left"/>
    </xf>
    <xf numFmtId="0" fontId="2" fillId="2" borderId="1" xfId="3">
      <alignment horizontal="right"/>
    </xf>
    <xf numFmtId="164" fontId="0" fillId="0" borderId="0" xfId="0" applyNumberFormat="1"/>
    <xf numFmtId="0" fontId="3" fillId="2" borderId="2" xfId="4">
      <alignment horizontal="left" vertical="center" readingOrder="1"/>
    </xf>
    <xf numFmtId="0" fontId="4" fillId="3" borderId="0" xfId="5">
      <alignment horizontal="center"/>
    </xf>
    <xf numFmtId="0" fontId="2" fillId="2" borderId="3" xfId="6">
      <alignment horizontal="left"/>
    </xf>
    <xf numFmtId="0" fontId="2" fillId="2" borderId="3" xfId="7">
      <alignment horizontal="right"/>
    </xf>
    <xf numFmtId="0" fontId="5" fillId="3" borderId="4" xfId="8"/>
    <xf numFmtId="165" fontId="0" fillId="0" borderId="0" xfId="0" applyNumberFormat="1"/>
    <xf numFmtId="165" fontId="0" fillId="4" borderId="0" xfId="0" applyNumberFormat="1" applyFill="1"/>
    <xf numFmtId="10" fontId="0" fillId="0" borderId="0" xfId="1" applyNumberFormat="1" applyFont="1"/>
    <xf numFmtId="166" fontId="0" fillId="0" borderId="0" xfId="0" applyNumberFormat="1"/>
    <xf numFmtId="0" fontId="5" fillId="3" borderId="0" xfId="8" applyBorder="1"/>
    <xf numFmtId="0" fontId="7" fillId="2" borderId="0" xfId="11"/>
    <xf numFmtId="167" fontId="6" fillId="3" borderId="5" xfId="9" applyNumberFormat="1">
      <alignment horizontal="right"/>
    </xf>
    <xf numFmtId="167" fontId="6" fillId="3" borderId="5" xfId="10" applyNumberFormat="1">
      <alignment horizontal="right"/>
    </xf>
    <xf numFmtId="164" fontId="6" fillId="3" borderId="5" xfId="9">
      <alignment horizontal="right"/>
    </xf>
    <xf numFmtId="4" fontId="6" fillId="3" borderId="5" xfId="10">
      <alignment horizontal="right"/>
    </xf>
    <xf numFmtId="0" fontId="9" fillId="0" borderId="0" xfId="12" applyFont="1" applyAlignment="1">
      <alignment horizontal="left"/>
    </xf>
    <xf numFmtId="0" fontId="9" fillId="0" borderId="0" xfId="13" applyFont="1"/>
    <xf numFmtId="0" fontId="11" fillId="5" borderId="0" xfId="14" applyFont="1">
      <alignment horizontal="center"/>
    </xf>
    <xf numFmtId="0" fontId="8" fillId="0" borderId="0" xfId="13"/>
    <xf numFmtId="0" fontId="9" fillId="0" borderId="0" xfId="13" applyFont="1" applyAlignment="1">
      <alignment horizontal="left"/>
    </xf>
    <xf numFmtId="2" fontId="9" fillId="0" borderId="0" xfId="13" applyNumberFormat="1" applyFont="1" applyAlignment="1">
      <alignment horizontal="right"/>
    </xf>
    <xf numFmtId="0" fontId="9" fillId="4" borderId="0" xfId="13" applyFont="1" applyFill="1" applyAlignment="1">
      <alignment horizontal="left"/>
    </xf>
    <xf numFmtId="0" fontId="9" fillId="6" borderId="0" xfId="13" applyFont="1" applyFill="1" applyAlignment="1">
      <alignment horizontal="left"/>
    </xf>
    <xf numFmtId="16" fontId="9" fillId="0" borderId="0" xfId="13" applyNumberFormat="1" applyFont="1"/>
    <xf numFmtId="16" fontId="8" fillId="0" borderId="0" xfId="13" applyNumberFormat="1"/>
    <xf numFmtId="0" fontId="8" fillId="4" borderId="0" xfId="13" applyFill="1"/>
    <xf numFmtId="16" fontId="0" fillId="0" borderId="0" xfId="0" applyNumberFormat="1"/>
    <xf numFmtId="0" fontId="12" fillId="0" borderId="0" xfId="15"/>
    <xf numFmtId="0" fontId="0" fillId="6" borderId="0" xfId="0" applyFill="1"/>
    <xf numFmtId="0" fontId="0" fillId="0" borderId="6" xfId="0" applyBorder="1"/>
    <xf numFmtId="0" fontId="13" fillId="0" borderId="7" xfId="0" applyFont="1" applyBorder="1" applyAlignment="1">
      <alignment horizontal="center"/>
    </xf>
    <xf numFmtId="0" fontId="13" fillId="0" borderId="7" xfId="0" applyFont="1" applyBorder="1" applyAlignment="1">
      <alignment horizontal="centerContinuous"/>
    </xf>
    <xf numFmtId="0" fontId="5" fillId="6" borderId="4" xfId="8" applyFill="1"/>
    <xf numFmtId="164" fontId="6" fillId="7" borderId="5" xfId="9" applyFill="1">
      <alignment horizontal="right"/>
    </xf>
    <xf numFmtId="0" fontId="4" fillId="7" borderId="0" xfId="5" applyFill="1">
      <alignment horizontal="center"/>
    </xf>
    <xf numFmtId="165" fontId="0" fillId="7" borderId="0" xfId="0" applyNumberFormat="1" applyFill="1"/>
    <xf numFmtId="164" fontId="0" fillId="7" borderId="0" xfId="0" applyNumberFormat="1" applyFill="1"/>
  </cellXfs>
  <cellStyles count="16">
    <cellStyle name="blp_column_header" xfId="11" xr:uid="{72344D0E-26DC-486F-8A4E-D92626188C68}"/>
    <cellStyle name="blp_title_header_row_left" xfId="4" xr:uid="{EAD7B7BA-1BED-44AF-AACD-05C288A5FDF5}"/>
    <cellStyle name="defaultsheetstyle" xfId="13" xr:uid="{F14693BD-77E0-483C-AD40-9F1CBFEA0584}"/>
    <cellStyle name="fa_column_header_bottom" xfId="7" xr:uid="{90C8AD09-E40D-47DB-9330-2E4CA0D779BC}"/>
    <cellStyle name="fa_column_header_bottom_left" xfId="6" xr:uid="{867BB6A2-1CDD-49EE-A2A6-B426FD76173E}"/>
    <cellStyle name="fa_column_header_empty" xfId="5" xr:uid="{7F9C7EE7-5A3E-4F26-94D2-16B3BC89FA48}"/>
    <cellStyle name="fa_column_header_top" xfId="3" xr:uid="{1B677E6B-362D-4141-8224-733185AEAB13}"/>
    <cellStyle name="fa_column_header_top_left" xfId="2" xr:uid="{F058ECFB-21DB-4737-B994-C040667E31DC}"/>
    <cellStyle name="fa_data_standard_1_grouped" xfId="9" xr:uid="{EFDAED1E-80C8-42EE-9AE0-41FBA232B02F}"/>
    <cellStyle name="fa_data_standard_2_grouped" xfId="10" xr:uid="{A965160F-8227-4EB2-839C-BA053C295E14}"/>
    <cellStyle name="fa_row_header_standard" xfId="8" xr:uid="{F3E3CD06-D3E7-413D-B11F-D8ED22A4F3A4}"/>
    <cellStyle name="Hyperlink" xfId="15" builtinId="8"/>
    <cellStyle name="Normal" xfId="0" builtinId="0"/>
    <cellStyle name="Percent" xfId="1" builtinId="5"/>
    <cellStyle name="plainText" xfId="12" xr:uid="{F74C4E1F-382E-43CA-AB12-84F241A3F776}"/>
    <cellStyle name="tablesubHeader" xfId="14" xr:uid="{37D69E6D-9C95-4D1C-A7F7-51047236E6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Ramirez, Eduardo" id="{D1E8792A-5AF5-4E44-B23F-50CB39248BED}" userId="S::ramirez@byui.edu::a31e4d42-14c3-4f40-be9f-5728b3b9470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B4" dT="2024-08-01T17:54:19.69" personId="{D1E8792A-5AF5-4E44-B23F-50CB39248BED}" id="{4BF4DCE6-669C-4811-856F-BE7483C5B994}">
    <text>log for OLS project, but maybe just having the report in millions will work but adjusting the report will temporily solve the issue since larger and smaller firms will do best by not reporting in millions so maybe stick to using log</text>
  </threadedComment>
  <threadedComment ref="B4" dT="2024-08-01T17:55:14.76" personId="{D1E8792A-5AF5-4E44-B23F-50CB39248BED}" id="{2F1EECB0-23A9-468D-A737-692691836487}" parentId="{4BF4DCE6-669C-4811-856F-BE7483C5B994}">
    <text>I need to also make sure all values are printed in the same multiplier because this report is In the thousands but market cap is in millions and maybe others</text>
  </threadedComment>
  <threadedComment ref="B4" dT="2024-08-01T18:00:37.24" personId="{D1E8792A-5AF5-4E44-B23F-50CB39248BED}" id="{C2FAC9D7-4797-4C62-A4FB-578A50A2775B}" parentId="{4BF4DCE6-669C-4811-856F-BE7483C5B994}">
    <text>Others not in the same multiple
Common stock</text>
  </threadedComment>
  <threadedComment ref="B4" dT="2024-08-01T18:00:53.72" personId="{D1E8792A-5AF5-4E44-B23F-50CB39248BED}" id="{F5D6C185-EF04-4128-BE9A-B3E7FE03A12A}" parentId="{4BF4DCE6-669C-4811-856F-BE7483C5B994}">
    <text>Check to see if tax effiency is in millions or in percentage, I think it is in millions</text>
  </threadedComment>
  <threadedComment ref="A25" dT="2024-08-01T17:05:57.71" personId="{D1E8792A-5AF5-4E44-B23F-50CB39248BED}" id="{5D34BC56-2F78-4EE6-A605-43D369463F2D}">
    <text xml:space="preserve">I added this line, I need to make sure I change my other models and Bloomberg sheet
</text>
  </threadedComment>
  <threadedComment ref="A46" dT="2024-03-25T23:24:11.07" personId="{D1E8792A-5AF5-4E44-B23F-50CB39248BED}" id="{60A3040D-F087-4934-9419-A1A5E997A3A1}">
    <text>This was added due to the first part of term4
It change long term debt to total debt, and added the book leverage. I also change the market cap to be in thousands instead of millions</text>
  </threadedComment>
  <threadedComment ref="A50" dT="2024-01-31T04:27:56.07" personId="{D1E8792A-5AF5-4E44-B23F-50CB39248BED}" id="{E4F9C784-6BD6-4E9A-B994-587FCEA879A8}">
    <text xml:space="preserve">The current ratio is a liquidity ratio that measures a company's ability to cover its short-term obligations with its current assets.  If current ratio is 1.5 then RDUS has $1.5 in current assets for every $1 in current liabilities. 
a current ratio of 2 or higher is considered good, and anything lower than 2 is a cause for concern. </text>
  </threadedComment>
  <threadedComment ref="A51" dT="2024-01-31T04:30:17.13" personId="{D1E8792A-5AF5-4E44-B23F-50CB39248BED}" id="{7D1C0961-FC6D-4BDF-8F86-1A165B1E2583}">
    <text xml:space="preserve">A quick ratio above one is excellent because it shows an even match between your assets and liabilities. Anything less than one shows that your firm may struggle to meet its financial obligations. </text>
  </threadedComment>
  <threadedComment ref="A52" dT="2024-01-31T04:42:59.81" personId="{D1E8792A-5AF5-4E44-B23F-50CB39248BED}" id="{9294E7BE-D766-488C-A266-841D46507285}">
    <text xml:space="preserve"> A cash ratio of 0.2 would mean that for every dollar the company owes creditors in the next 12 months it has 0.2 in cash. </text>
  </threadedComment>
  <threadedComment ref="A55" dT="2024-01-31T04:52:13.14" personId="{D1E8792A-5AF5-4E44-B23F-50CB39248BED}" id="{ED3AB008-62CE-4D65-9FAA-FE537A3A7D51}">
    <text xml:space="preserve">A debt ratio of greater than 1.0 or 100% means a company has more debt than assets  </text>
  </threadedComment>
  <threadedComment ref="A57" dT="2024-02-16T17:42:00.72" personId="{D1E8792A-5AF5-4E44-B23F-50CB39248BED}" id="{3CE77077-5E1C-412E-BE52-8FB89A0028F1}">
    <text xml:space="preserve">An equity multiplier is a financial ratio that measures how much of a company's assets are financed through stockholders' equity.
A low equity multiplier indicates a company is using more equity and less debt to finance the purchase of assets.
Companies with a low equity multiplier are generally considered to be less risky investments because they have a lower debt burden.
In some cases, however, a high equity multiplier reflects a company's effective business strategy that allows it to purchase assets at a lower cost.
</text>
  </threadedComment>
  <threadedComment ref="A62" dT="2024-03-26T00:16:26.44" personId="{D1E8792A-5AF5-4E44-B23F-50CB39248BED}" id="{F0A97964-AC24-46F3-AB71-58D129B7CAFB}">
    <text xml:space="preserve">the average number of days it takes a retailer to convert a company's inventory into sold goods. </text>
  </threadedComment>
  <threadedComment ref="A63" dT="2024-03-26T00:16:02.37" personId="{D1E8792A-5AF5-4E44-B23F-50CB39248BED}" id="{960F293C-A9AF-4F1E-B724-99CA96A317FF}">
    <text xml:space="preserve">used to measure how effective a business is at collecting debt and extending credit. It is calculated by dividing net credit sales by average accounts receivable. The higher the ratio, the better the business is at managing customer credit. </text>
  </threadedComment>
  <threadedComment ref="A64" dT="2024-03-26T00:15:26.33" personId="{D1E8792A-5AF5-4E44-B23F-50CB39248BED}" id="{372C2BD2-0A2B-48C4-9019-72CF2BCD741A}">
    <text xml:space="preserve">measures the average number of days it takes for a company to collect payments from its customers after a sale has been made. It is calculated by dividing the total accounts receivable balance by the average daily sales. </text>
  </threadedComment>
  <threadedComment ref="A65" dT="2024-03-25T23:37:51.49" personId="{D1E8792A-5AF5-4E44-B23F-50CB39248BED}" id="{43560FFF-6A76-4D4E-AB06-C590F901B86F}">
    <text xml:space="preserve">the dollar amount of sales created for each dollar of working capital owned. High Turnover → Since a higher turnover ratio implies the company's working capital management is more efficient, most companies aim to increase the number of “turns.”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hyperlink" Target="https://docs.google.com/forms/d/e/1FAIpQLSfl1bfwtk2KegnlSJZdwjC7ooGQ26kNcHOXBdaieN5dD8xT_A/viewform?usp=sf_link" TargetMode="External"/><Relationship Id="rId2" Type="http://schemas.openxmlformats.org/officeDocument/2006/relationships/hyperlink" Target="https://docs.google.com/forms/d/e/1FAIpQLSfl1bfwtk2KegnlSJZdwjC7ooGQ26kNcHOXBdaieN5dD8xT_A/viewform?usp=sf_link" TargetMode="External"/><Relationship Id="rId1" Type="http://schemas.openxmlformats.org/officeDocument/2006/relationships/hyperlink" Target="https://forms.gle/y2Aw4eWtmrPfj4Pr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64B2C-2F63-4AF0-9BA8-A15365D824C9}">
  <dimension ref="A1:AE81"/>
  <sheetViews>
    <sheetView tabSelected="1" topLeftCell="A5" zoomScale="80" zoomScaleNormal="80" workbookViewId="0">
      <selection activeCell="D67" sqref="D67"/>
    </sheetView>
  </sheetViews>
  <sheetFormatPr defaultRowHeight="14.3" x14ac:dyDescent="0.25"/>
  <cols>
    <col min="1" max="1" width="21.75" customWidth="1"/>
    <col min="2" max="3" width="11.125" bestFit="1" customWidth="1"/>
    <col min="4" max="7" width="12.25" bestFit="1" customWidth="1"/>
    <col min="8" max="8" width="11.25" bestFit="1" customWidth="1"/>
    <col min="9" max="13" width="12.25" bestFit="1" customWidth="1"/>
    <col min="14" max="14" width="11.25" bestFit="1" customWidth="1"/>
    <col min="15" max="31" width="12.25" bestFit="1" customWidth="1"/>
  </cols>
  <sheetData>
    <row r="1" spans="1:31" ht="35.5" customHeight="1" x14ac:dyDescent="0.25">
      <c r="A1" s="1" t="s">
        <v>0</v>
      </c>
      <c r="B1" s="1"/>
      <c r="C1" s="1"/>
      <c r="D1" s="1"/>
      <c r="E1" s="1"/>
      <c r="F1" s="1"/>
      <c r="G1" s="1"/>
      <c r="H1" s="2" t="s">
        <v>1</v>
      </c>
      <c r="I1" s="2" t="s">
        <v>2</v>
      </c>
      <c r="J1" s="2" t="s">
        <v>3</v>
      </c>
      <c r="K1" s="2" t="s">
        <v>4</v>
      </c>
      <c r="L1" s="2" t="s">
        <v>5</v>
      </c>
      <c r="M1" s="2" t="s">
        <v>6</v>
      </c>
      <c r="N1" s="2" t="s">
        <v>7</v>
      </c>
      <c r="O1" s="2" t="s">
        <v>8</v>
      </c>
      <c r="P1" s="2" t="s">
        <v>9</v>
      </c>
      <c r="Q1" s="2" t="s">
        <v>10</v>
      </c>
      <c r="R1" s="2" t="s">
        <v>11</v>
      </c>
      <c r="S1" s="2" t="s">
        <v>12</v>
      </c>
      <c r="T1" s="2" t="s">
        <v>13</v>
      </c>
      <c r="U1" s="2" t="s">
        <v>14</v>
      </c>
      <c r="V1" s="2" t="s">
        <v>15</v>
      </c>
      <c r="W1" s="2" t="s">
        <v>16</v>
      </c>
      <c r="X1" s="2" t="s">
        <v>17</v>
      </c>
      <c r="Y1" s="2" t="s">
        <v>18</v>
      </c>
      <c r="Z1" s="2" t="s">
        <v>19</v>
      </c>
      <c r="AA1" s="2" t="s">
        <v>20</v>
      </c>
      <c r="AB1" s="2" t="s">
        <v>21</v>
      </c>
      <c r="AC1" s="2" t="s">
        <v>22</v>
      </c>
      <c r="AD1" s="2" t="s">
        <v>23</v>
      </c>
      <c r="AE1" s="2" t="s">
        <v>24</v>
      </c>
    </row>
    <row r="2" spans="1:31" ht="13.75" customHeight="1" x14ac:dyDescent="0.25">
      <c r="H2" s="3"/>
    </row>
    <row r="3" spans="1:31" ht="21.25" x14ac:dyDescent="0.25">
      <c r="A3" s="4" t="s">
        <v>181</v>
      </c>
      <c r="B3" s="4"/>
      <c r="C3" s="4"/>
      <c r="D3" s="4"/>
      <c r="E3" s="4"/>
      <c r="F3" s="4"/>
      <c r="G3" s="4"/>
      <c r="H3" s="4"/>
      <c r="I3" s="4"/>
      <c r="J3" s="4"/>
      <c r="K3" s="4"/>
      <c r="L3" s="4"/>
      <c r="M3" s="4"/>
      <c r="N3" s="4"/>
      <c r="O3" s="4"/>
      <c r="P3" s="4"/>
      <c r="Q3" s="4"/>
      <c r="R3" s="4"/>
      <c r="S3" s="4"/>
      <c r="T3" s="4"/>
      <c r="U3" s="4"/>
      <c r="V3" s="4"/>
      <c r="W3" s="4"/>
      <c r="X3" s="4"/>
      <c r="Y3" s="4"/>
      <c r="Z3" s="4"/>
      <c r="AA3" s="4"/>
      <c r="AB3" s="4"/>
      <c r="AC3" s="4"/>
      <c r="AD3" s="4"/>
      <c r="AE3" s="4"/>
    </row>
    <row r="4" spans="1:31" x14ac:dyDescent="0.25">
      <c r="A4" s="5"/>
      <c r="B4" s="38" t="s">
        <v>284</v>
      </c>
      <c r="D4" s="5"/>
      <c r="F4" s="5"/>
      <c r="H4" s="5"/>
      <c r="I4" s="5"/>
      <c r="J4" s="5"/>
      <c r="K4" s="5"/>
      <c r="L4" s="5"/>
      <c r="M4" s="5"/>
      <c r="N4" s="5"/>
      <c r="O4" s="5"/>
      <c r="P4" s="5"/>
      <c r="Q4" s="5"/>
      <c r="R4" s="5"/>
      <c r="S4" s="5"/>
      <c r="T4" s="5"/>
      <c r="U4" s="5"/>
      <c r="V4" s="5"/>
      <c r="W4" s="5"/>
      <c r="X4" s="5"/>
      <c r="Y4" s="5"/>
      <c r="Z4" s="5"/>
      <c r="AA4" s="5"/>
      <c r="AB4" s="5"/>
      <c r="AC4" s="5"/>
      <c r="AD4" s="5"/>
      <c r="AE4" s="5"/>
    </row>
    <row r="5" spans="1:31" x14ac:dyDescent="0.25">
      <c r="A5" s="1" t="s">
        <v>0</v>
      </c>
      <c r="B5" s="2" t="s">
        <v>26</v>
      </c>
      <c r="C5" s="2" t="s">
        <v>27</v>
      </c>
      <c r="D5" s="2" t="s">
        <v>28</v>
      </c>
      <c r="E5" s="2" t="s">
        <v>29</v>
      </c>
      <c r="F5" s="2" t="s">
        <v>30</v>
      </c>
      <c r="G5" s="2" t="s">
        <v>1</v>
      </c>
      <c r="H5" s="2" t="s">
        <v>2</v>
      </c>
      <c r="I5" s="2" t="s">
        <v>3</v>
      </c>
      <c r="J5" s="2" t="s">
        <v>4</v>
      </c>
      <c r="K5" s="2" t="s">
        <v>5</v>
      </c>
      <c r="L5" s="2" t="s">
        <v>6</v>
      </c>
      <c r="M5" s="2" t="s">
        <v>7</v>
      </c>
      <c r="N5" s="2" t="s">
        <v>8</v>
      </c>
      <c r="O5" s="2" t="s">
        <v>9</v>
      </c>
      <c r="P5" s="2" t="s">
        <v>10</v>
      </c>
      <c r="Q5" s="2" t="s">
        <v>11</v>
      </c>
      <c r="R5" s="2" t="s">
        <v>12</v>
      </c>
      <c r="S5" s="2" t="s">
        <v>13</v>
      </c>
      <c r="T5" s="2" t="s">
        <v>14</v>
      </c>
      <c r="U5" s="2" t="s">
        <v>15</v>
      </c>
      <c r="V5" s="2" t="s">
        <v>16</v>
      </c>
      <c r="W5" s="2" t="s">
        <v>17</v>
      </c>
      <c r="X5" s="2" t="s">
        <v>18</v>
      </c>
      <c r="Y5" s="2" t="s">
        <v>19</v>
      </c>
      <c r="Z5" s="2" t="s">
        <v>20</v>
      </c>
      <c r="AA5" s="2" t="s">
        <v>21</v>
      </c>
      <c r="AB5" s="2" t="s">
        <v>22</v>
      </c>
      <c r="AC5" s="2" t="s">
        <v>23</v>
      </c>
      <c r="AD5" s="2" t="s">
        <v>24</v>
      </c>
      <c r="AE5" s="2" t="s">
        <v>231</v>
      </c>
    </row>
    <row r="6" spans="1:31" x14ac:dyDescent="0.25">
      <c r="A6" s="6"/>
      <c r="B6" s="7" t="s">
        <v>102</v>
      </c>
      <c r="C6" s="7" t="s">
        <v>103</v>
      </c>
      <c r="D6" s="7" t="s">
        <v>104</v>
      </c>
      <c r="E6" s="7" t="s">
        <v>105</v>
      </c>
      <c r="F6" s="7" t="s">
        <v>106</v>
      </c>
      <c r="G6" s="7" t="s">
        <v>107</v>
      </c>
      <c r="H6" s="7" t="s">
        <v>108</v>
      </c>
      <c r="I6" s="7" t="s">
        <v>109</v>
      </c>
      <c r="J6" s="7" t="s">
        <v>110</v>
      </c>
      <c r="K6" s="7" t="s">
        <v>111</v>
      </c>
      <c r="L6" s="7" t="s">
        <v>112</v>
      </c>
      <c r="M6" s="7" t="s">
        <v>113</v>
      </c>
      <c r="N6" s="7" t="s">
        <v>114</v>
      </c>
      <c r="O6" s="7" t="s">
        <v>115</v>
      </c>
      <c r="P6" s="7" t="s">
        <v>116</v>
      </c>
      <c r="Q6" s="7" t="s">
        <v>117</v>
      </c>
      <c r="R6" s="7" t="s">
        <v>118</v>
      </c>
      <c r="S6" s="7" t="s">
        <v>119</v>
      </c>
      <c r="T6" s="7" t="s">
        <v>120</v>
      </c>
      <c r="U6" s="7" t="s">
        <v>121</v>
      </c>
      <c r="V6" s="7" t="s">
        <v>122</v>
      </c>
      <c r="W6" s="7" t="s">
        <v>123</v>
      </c>
      <c r="X6" s="7" t="s">
        <v>124</v>
      </c>
      <c r="Y6" s="7" t="s">
        <v>125</v>
      </c>
      <c r="Z6" s="7" t="s">
        <v>126</v>
      </c>
      <c r="AA6" s="7" t="s">
        <v>127</v>
      </c>
      <c r="AB6" s="7" t="s">
        <v>128</v>
      </c>
      <c r="AC6" s="7" t="s">
        <v>129</v>
      </c>
      <c r="AD6" s="7" t="s">
        <v>130</v>
      </c>
      <c r="AE6" s="7" t="s">
        <v>253</v>
      </c>
    </row>
    <row r="7" spans="1:31" x14ac:dyDescent="0.25">
      <c r="A7" s="8" t="s">
        <v>131</v>
      </c>
      <c r="B7" s="37">
        <v>69283</v>
      </c>
      <c r="C7" s="17">
        <v>70934</v>
      </c>
      <c r="D7" s="17">
        <v>67335</v>
      </c>
      <c r="E7" s="17">
        <v>79078</v>
      </c>
      <c r="F7" s="17">
        <v>74607</v>
      </c>
      <c r="G7" s="17">
        <v>84107</v>
      </c>
      <c r="H7" s="17">
        <v>83448</v>
      </c>
      <c r="I7" s="17">
        <v>95115</v>
      </c>
      <c r="J7" s="17">
        <v>91313</v>
      </c>
      <c r="K7" s="17">
        <v>102604</v>
      </c>
      <c r="L7" s="17">
        <v>104685</v>
      </c>
      <c r="M7" s="17">
        <v>122424</v>
      </c>
      <c r="N7" s="17">
        <v>105684</v>
      </c>
      <c r="O7" s="17">
        <v>75505</v>
      </c>
      <c r="P7" s="17">
        <v>117484</v>
      </c>
      <c r="Q7" s="17">
        <v>130974</v>
      </c>
      <c r="R7" s="17">
        <v>119027</v>
      </c>
      <c r="S7" s="17">
        <v>135590</v>
      </c>
      <c r="T7" s="17">
        <v>127722</v>
      </c>
      <c r="U7" s="17">
        <v>159194</v>
      </c>
      <c r="V7" s="17">
        <v>157991</v>
      </c>
      <c r="W7" s="17">
        <v>169411</v>
      </c>
      <c r="X7" s="17">
        <v>167466</v>
      </c>
      <c r="Y7" s="17">
        <v>171955</v>
      </c>
      <c r="Z7" s="17">
        <v>160341</v>
      </c>
      <c r="AA7" s="17">
        <v>169467</v>
      </c>
      <c r="AB7" s="17">
        <v>163926</v>
      </c>
      <c r="AC7" s="17">
        <v>181244</v>
      </c>
      <c r="AD7" s="17">
        <v>167117</v>
      </c>
      <c r="AE7" s="17">
        <v>178023</v>
      </c>
    </row>
    <row r="8" spans="1:31" x14ac:dyDescent="0.25">
      <c r="A8" s="8" t="s">
        <v>133</v>
      </c>
      <c r="B8" s="37">
        <v>24581</v>
      </c>
      <c r="C8" s="17">
        <v>23811</v>
      </c>
      <c r="D8" s="17">
        <v>18228</v>
      </c>
      <c r="E8" s="17">
        <v>21295</v>
      </c>
      <c r="F8" s="17">
        <v>22885</v>
      </c>
      <c r="G8" s="17">
        <v>20916</v>
      </c>
      <c r="H8" s="17">
        <v>19065</v>
      </c>
      <c r="I8" s="17">
        <v>23979</v>
      </c>
      <c r="J8" s="17">
        <v>27303</v>
      </c>
      <c r="K8" s="17">
        <v>25201</v>
      </c>
      <c r="L8" s="17">
        <v>22304</v>
      </c>
      <c r="M8" s="17">
        <v>31904</v>
      </c>
      <c r="N8" s="17">
        <v>29732</v>
      </c>
      <c r="O8" s="17">
        <v>22305</v>
      </c>
      <c r="P8" s="17">
        <v>29993</v>
      </c>
      <c r="Q8" s="17">
        <v>35298</v>
      </c>
      <c r="R8" s="17">
        <v>31349</v>
      </c>
      <c r="S8" s="17">
        <v>35248</v>
      </c>
      <c r="T8" s="17">
        <v>34651</v>
      </c>
      <c r="U8" s="17">
        <v>39007</v>
      </c>
      <c r="V8" s="17">
        <v>36074</v>
      </c>
      <c r="W8" s="17">
        <v>50627</v>
      </c>
      <c r="X8" s="17">
        <v>50678</v>
      </c>
      <c r="Y8" s="17">
        <v>61916</v>
      </c>
      <c r="Z8" s="17">
        <v>49020</v>
      </c>
      <c r="AA8" s="17">
        <v>48207</v>
      </c>
      <c r="AB8" s="17">
        <v>39750</v>
      </c>
      <c r="AC8" s="17">
        <v>47692</v>
      </c>
      <c r="AD8" s="17">
        <v>47416</v>
      </c>
      <c r="AE8" s="17">
        <v>44262</v>
      </c>
    </row>
    <row r="9" spans="1:31" x14ac:dyDescent="0.25">
      <c r="A9" s="8" t="s">
        <v>135</v>
      </c>
      <c r="B9" s="37">
        <v>44702</v>
      </c>
      <c r="C9" s="17">
        <v>47123</v>
      </c>
      <c r="D9" s="17">
        <v>49107</v>
      </c>
      <c r="E9" s="17">
        <v>57783</v>
      </c>
      <c r="F9" s="17">
        <v>51722</v>
      </c>
      <c r="G9" s="17">
        <v>63191</v>
      </c>
      <c r="H9" s="17">
        <v>64383</v>
      </c>
      <c r="I9" s="17">
        <v>71136</v>
      </c>
      <c r="J9" s="17">
        <v>64010</v>
      </c>
      <c r="K9" s="17">
        <v>77403</v>
      </c>
      <c r="L9" s="17">
        <v>82381</v>
      </c>
      <c r="M9" s="17">
        <v>90520</v>
      </c>
      <c r="N9" s="17">
        <v>75952</v>
      </c>
      <c r="O9" s="17">
        <v>53200</v>
      </c>
      <c r="P9" s="17">
        <v>87491</v>
      </c>
      <c r="Q9" s="17">
        <v>95676</v>
      </c>
      <c r="R9" s="17">
        <v>87678</v>
      </c>
      <c r="S9" s="17">
        <v>100342</v>
      </c>
      <c r="T9" s="17">
        <v>93071</v>
      </c>
      <c r="U9" s="17">
        <v>120187</v>
      </c>
      <c r="V9" s="17">
        <v>121917</v>
      </c>
      <c r="W9" s="17">
        <v>118784</v>
      </c>
      <c r="X9" s="17">
        <v>116788</v>
      </c>
      <c r="Y9" s="17">
        <v>110039</v>
      </c>
      <c r="Z9" s="17">
        <v>111321</v>
      </c>
      <c r="AA9" s="17">
        <v>121260</v>
      </c>
      <c r="AB9" s="17">
        <v>124176</v>
      </c>
      <c r="AC9" s="17">
        <v>133552</v>
      </c>
      <c r="AD9" s="17">
        <v>119701</v>
      </c>
      <c r="AE9" s="17">
        <v>133761</v>
      </c>
    </row>
    <row r="10" spans="1:31" x14ac:dyDescent="0.25">
      <c r="A10" s="8" t="s">
        <v>136</v>
      </c>
      <c r="B10" s="37">
        <v>42120</v>
      </c>
      <c r="C10" s="17">
        <v>39552</v>
      </c>
      <c r="D10" s="17">
        <v>40644</v>
      </c>
      <c r="E10" s="17">
        <v>39178</v>
      </c>
      <c r="F10" s="17">
        <v>44191</v>
      </c>
      <c r="G10" s="17">
        <v>44249</v>
      </c>
      <c r="H10" s="17">
        <v>44179</v>
      </c>
      <c r="I10" s="17">
        <v>44647</v>
      </c>
      <c r="J10" s="17">
        <v>48518</v>
      </c>
      <c r="K10" s="17">
        <v>49126</v>
      </c>
      <c r="L10" s="17">
        <v>50128</v>
      </c>
      <c r="M10" s="17">
        <v>54223</v>
      </c>
      <c r="N10" s="17">
        <v>44780</v>
      </c>
      <c r="O10" s="17">
        <v>43342</v>
      </c>
      <c r="P10" s="17">
        <v>52561</v>
      </c>
      <c r="Q10" s="17">
        <v>52831</v>
      </c>
      <c r="R10" s="17">
        <v>48522</v>
      </c>
      <c r="S10" s="17">
        <v>50813</v>
      </c>
      <c r="T10" s="17">
        <v>48807</v>
      </c>
      <c r="U10" s="17">
        <v>52154</v>
      </c>
      <c r="V10" s="17">
        <v>64260</v>
      </c>
      <c r="W10" s="17">
        <v>65003</v>
      </c>
      <c r="X10" s="17">
        <v>61283</v>
      </c>
      <c r="Y10" s="17">
        <v>63970</v>
      </c>
      <c r="Z10" s="17">
        <v>70843</v>
      </c>
      <c r="AA10" s="17">
        <v>64850</v>
      </c>
      <c r="AB10" s="17">
        <v>67947</v>
      </c>
      <c r="AC10" s="17">
        <v>65801</v>
      </c>
      <c r="AD10" s="17">
        <v>72026</v>
      </c>
      <c r="AE10" s="17">
        <v>68126</v>
      </c>
    </row>
    <row r="11" spans="1:31" x14ac:dyDescent="0.25">
      <c r="A11" s="8" t="s">
        <v>138</v>
      </c>
      <c r="B11" s="37">
        <v>-14050</v>
      </c>
      <c r="C11" s="17">
        <v>-15780</v>
      </c>
      <c r="D11" s="17">
        <v>-3572</v>
      </c>
      <c r="E11" s="17">
        <v>8464</v>
      </c>
      <c r="F11" s="17">
        <v>-6937</v>
      </c>
      <c r="G11" s="17">
        <v>6541</v>
      </c>
      <c r="H11" s="17">
        <v>4048</v>
      </c>
      <c r="I11" s="17">
        <v>12262</v>
      </c>
      <c r="J11" s="17">
        <v>1079</v>
      </c>
      <c r="K11" s="17">
        <v>5275</v>
      </c>
      <c r="L11" s="17">
        <v>2413</v>
      </c>
      <c r="M11" s="17">
        <v>1712</v>
      </c>
      <c r="N11" s="17">
        <v>17094</v>
      </c>
      <c r="O11" s="17">
        <v>-7147</v>
      </c>
      <c r="P11" s="17">
        <v>17620</v>
      </c>
      <c r="Q11" s="17">
        <v>18783</v>
      </c>
      <c r="R11" s="17">
        <v>19437</v>
      </c>
      <c r="S11" s="17">
        <v>34843</v>
      </c>
      <c r="T11" s="17">
        <v>31433</v>
      </c>
      <c r="U11" s="17">
        <v>4212</v>
      </c>
      <c r="V11" s="17">
        <v>17393</v>
      </c>
      <c r="W11" s="17">
        <v>31235</v>
      </c>
      <c r="X11" s="17">
        <v>21289</v>
      </c>
      <c r="Y11" s="17">
        <v>-9893</v>
      </c>
      <c r="Z11" s="17">
        <v>-3091</v>
      </c>
      <c r="AA11" s="17">
        <v>39877</v>
      </c>
      <c r="AB11" s="17">
        <v>17721</v>
      </c>
      <c r="AC11" s="17">
        <v>33168</v>
      </c>
      <c r="AD11" s="17">
        <v>13212</v>
      </c>
      <c r="AE11" s="17">
        <v>28240</v>
      </c>
    </row>
    <row r="12" spans="1:31" x14ac:dyDescent="0.25">
      <c r="A12" s="8" t="s">
        <v>32</v>
      </c>
      <c r="B12" s="37">
        <v>2589</v>
      </c>
      <c r="C12" s="17">
        <v>5226</v>
      </c>
      <c r="D12" s="17">
        <v>5127</v>
      </c>
      <c r="E12" s="17">
        <v>5105</v>
      </c>
      <c r="F12" s="17">
        <v>5157</v>
      </c>
      <c r="G12" s="17">
        <v>5397</v>
      </c>
      <c r="H12" s="17">
        <v>5642</v>
      </c>
      <c r="I12" s="17">
        <v>5753</v>
      </c>
      <c r="J12" s="17">
        <v>5814</v>
      </c>
      <c r="K12" s="17">
        <v>5878</v>
      </c>
      <c r="L12" s="17">
        <v>5940</v>
      </c>
      <c r="M12" s="17">
        <v>5997</v>
      </c>
      <c r="N12" s="17">
        <v>7989</v>
      </c>
      <c r="O12" s="17">
        <v>5456</v>
      </c>
      <c r="P12" s="17">
        <v>7132</v>
      </c>
      <c r="Q12" s="17">
        <v>1161</v>
      </c>
      <c r="R12" s="17">
        <v>6971</v>
      </c>
      <c r="S12" s="17">
        <v>7023</v>
      </c>
      <c r="T12" s="17">
        <v>7333</v>
      </c>
      <c r="U12" s="17">
        <v>10423</v>
      </c>
      <c r="V12" s="17">
        <v>10246</v>
      </c>
      <c r="W12" s="17">
        <v>8833</v>
      </c>
      <c r="X12" s="17">
        <v>9856</v>
      </c>
      <c r="Y12" s="17">
        <v>11041</v>
      </c>
      <c r="Z12" s="17">
        <v>9589</v>
      </c>
      <c r="AA12" s="17">
        <v>3865</v>
      </c>
      <c r="AB12" s="17">
        <v>3464</v>
      </c>
      <c r="AC12" s="17">
        <v>3388</v>
      </c>
      <c r="AD12" s="17">
        <v>3316</v>
      </c>
      <c r="AE12" s="17">
        <v>3884</v>
      </c>
    </row>
    <row r="13" spans="1:31" x14ac:dyDescent="0.25">
      <c r="A13" s="8" t="s">
        <v>141</v>
      </c>
      <c r="B13" s="37">
        <v>-14050</v>
      </c>
      <c r="C13" s="17">
        <v>-15780</v>
      </c>
      <c r="D13" s="17">
        <v>-3572</v>
      </c>
      <c r="E13" s="17">
        <v>8464</v>
      </c>
      <c r="F13" s="17">
        <v>-6937</v>
      </c>
      <c r="G13" s="17">
        <v>6541</v>
      </c>
      <c r="H13" s="17">
        <v>4048</v>
      </c>
      <c r="I13" s="17">
        <v>12262</v>
      </c>
      <c r="J13" s="17">
        <v>1079</v>
      </c>
      <c r="K13" s="17">
        <v>5275</v>
      </c>
      <c r="L13" s="17">
        <v>2413</v>
      </c>
      <c r="M13" s="17">
        <v>1712</v>
      </c>
      <c r="N13" s="17">
        <v>17094</v>
      </c>
      <c r="O13" s="17">
        <v>-7147</v>
      </c>
      <c r="P13" s="17">
        <v>17620</v>
      </c>
      <c r="Q13" s="17">
        <v>18783</v>
      </c>
      <c r="R13" s="17">
        <v>19437</v>
      </c>
      <c r="S13" s="17">
        <v>34843</v>
      </c>
      <c r="T13" s="17">
        <v>31433</v>
      </c>
      <c r="U13" s="17">
        <v>4212</v>
      </c>
      <c r="V13" s="17">
        <v>17393</v>
      </c>
      <c r="W13" s="17">
        <v>31235</v>
      </c>
      <c r="X13" s="17">
        <v>21289</v>
      </c>
      <c r="Y13" s="17">
        <v>-9893</v>
      </c>
      <c r="Z13" s="17">
        <v>-3091</v>
      </c>
      <c r="AA13" s="17">
        <v>39877</v>
      </c>
      <c r="AB13" s="17">
        <v>17721</v>
      </c>
      <c r="AC13" s="17">
        <v>33168</v>
      </c>
      <c r="AD13" s="17">
        <v>13212</v>
      </c>
      <c r="AE13" s="17">
        <v>28240</v>
      </c>
    </row>
    <row r="14" spans="1:31" x14ac:dyDescent="0.25">
      <c r="A14" s="8" t="s">
        <v>34</v>
      </c>
      <c r="B14" s="37">
        <v>30</v>
      </c>
      <c r="C14" s="17">
        <v>30</v>
      </c>
      <c r="D14" s="17">
        <v>45</v>
      </c>
      <c r="E14" s="17">
        <v>35</v>
      </c>
      <c r="F14" s="17">
        <v>35</v>
      </c>
      <c r="G14" s="17">
        <v>35</v>
      </c>
      <c r="H14" s="17">
        <v>-62</v>
      </c>
      <c r="I14" s="17">
        <v>37</v>
      </c>
      <c r="J14" s="17">
        <v>253</v>
      </c>
      <c r="K14" s="17">
        <v>-1603</v>
      </c>
      <c r="L14" s="17">
        <v>271</v>
      </c>
      <c r="M14" s="17">
        <v>1347</v>
      </c>
      <c r="N14" s="17">
        <v>398</v>
      </c>
      <c r="O14" s="17">
        <v>-42</v>
      </c>
      <c r="P14" s="17">
        <v>-123969</v>
      </c>
      <c r="Q14" s="17">
        <v>-1821</v>
      </c>
      <c r="R14" s="17">
        <v>2355</v>
      </c>
      <c r="S14" s="17">
        <v>6567</v>
      </c>
      <c r="T14" s="17">
        <v>6571</v>
      </c>
      <c r="U14" s="17">
        <v>-1068</v>
      </c>
      <c r="V14" s="17">
        <v>466</v>
      </c>
      <c r="W14" s="17">
        <v>2131</v>
      </c>
      <c r="X14" s="17">
        <v>2762</v>
      </c>
      <c r="Y14" s="17">
        <v>-7966</v>
      </c>
      <c r="Z14" s="17">
        <v>-6938</v>
      </c>
      <c r="AA14" s="17">
        <v>12091</v>
      </c>
      <c r="AB14" s="17">
        <v>5743</v>
      </c>
      <c r="AC14" s="17">
        <v>8850</v>
      </c>
      <c r="AD14" s="17">
        <v>4661</v>
      </c>
      <c r="AE14" s="17">
        <v>17698</v>
      </c>
    </row>
    <row r="15" spans="1:31" x14ac:dyDescent="0.25">
      <c r="A15" s="8" t="s">
        <v>35</v>
      </c>
      <c r="B15" s="37">
        <v>-19866</v>
      </c>
      <c r="C15" s="17">
        <v>-19743</v>
      </c>
      <c r="D15" s="17">
        <v>-7597</v>
      </c>
      <c r="E15" s="17">
        <v>4595</v>
      </c>
      <c r="F15" s="17">
        <v>-10680</v>
      </c>
      <c r="G15" s="17">
        <v>2564</v>
      </c>
      <c r="H15" s="17">
        <v>-640</v>
      </c>
      <c r="I15" s="17">
        <v>8285</v>
      </c>
      <c r="J15" s="17">
        <v>-2771</v>
      </c>
      <c r="K15" s="17">
        <v>2730</v>
      </c>
      <c r="L15" s="17">
        <v>-6087</v>
      </c>
      <c r="M15" s="17">
        <v>-4888</v>
      </c>
      <c r="N15" s="17">
        <v>8159</v>
      </c>
      <c r="O15" s="17">
        <v>-7269</v>
      </c>
      <c r="P15" s="17">
        <v>130119</v>
      </c>
      <c r="Q15" s="17">
        <v>14514</v>
      </c>
      <c r="R15" s="17">
        <v>10369</v>
      </c>
      <c r="S15" s="17">
        <v>19081</v>
      </c>
      <c r="T15" s="17">
        <v>17660</v>
      </c>
      <c r="U15" s="17">
        <v>-5129</v>
      </c>
      <c r="V15" s="17">
        <v>6828</v>
      </c>
      <c r="W15" s="17">
        <v>19876</v>
      </c>
      <c r="X15" s="17">
        <v>-693</v>
      </c>
      <c r="Y15" s="17">
        <v>-10102</v>
      </c>
      <c r="Z15" s="17">
        <v>-19536</v>
      </c>
      <c r="AA15" s="17">
        <v>25763</v>
      </c>
      <c r="AB15" s="17">
        <v>10858</v>
      </c>
      <c r="AC15" s="17">
        <v>24870</v>
      </c>
      <c r="AD15" s="17">
        <v>8979</v>
      </c>
      <c r="AE15" s="17">
        <v>18886</v>
      </c>
    </row>
    <row r="16" spans="1:31" x14ac:dyDescent="0.25">
      <c r="A16" s="8" t="s">
        <v>143</v>
      </c>
      <c r="B16" s="37">
        <v>108970</v>
      </c>
      <c r="C16" s="17">
        <v>53814</v>
      </c>
      <c r="D16" s="17">
        <v>26216</v>
      </c>
      <c r="E16" s="17">
        <v>54126</v>
      </c>
      <c r="F16" s="17">
        <v>41563</v>
      </c>
      <c r="G16" s="17">
        <v>116871</v>
      </c>
      <c r="H16" s="17">
        <v>230941</v>
      </c>
      <c r="I16" s="17">
        <v>132526</v>
      </c>
      <c r="J16" s="17">
        <v>215036</v>
      </c>
      <c r="K16" s="17">
        <v>59737</v>
      </c>
      <c r="L16" s="17">
        <v>85139</v>
      </c>
      <c r="M16" s="17">
        <v>78228</v>
      </c>
      <c r="N16" s="17">
        <v>54589</v>
      </c>
      <c r="O16" s="17">
        <v>78552</v>
      </c>
      <c r="P16" s="17">
        <v>125244</v>
      </c>
      <c r="Q16" s="17">
        <v>99957</v>
      </c>
      <c r="R16" s="17">
        <v>66699</v>
      </c>
      <c r="S16" s="17">
        <v>105774</v>
      </c>
      <c r="T16" s="17">
        <v>134036</v>
      </c>
      <c r="U16" s="17">
        <v>585578</v>
      </c>
      <c r="V16" s="17">
        <v>226751</v>
      </c>
      <c r="W16" s="17">
        <v>122061</v>
      </c>
      <c r="X16" s="17">
        <v>109424</v>
      </c>
      <c r="Y16" s="17">
        <v>104139</v>
      </c>
      <c r="Z16" s="17">
        <v>35545</v>
      </c>
      <c r="AA16" s="17">
        <v>86810</v>
      </c>
      <c r="AB16" s="17">
        <v>99119</v>
      </c>
      <c r="AC16" s="17">
        <v>153298</v>
      </c>
      <c r="AD16" s="17">
        <v>184052</v>
      </c>
      <c r="AE16" s="17">
        <v>247053</v>
      </c>
    </row>
    <row r="17" spans="1:31" x14ac:dyDescent="0.25">
      <c r="A17" s="8" t="s">
        <v>145</v>
      </c>
      <c r="B17" s="37">
        <v>27702</v>
      </c>
      <c r="C17" s="17">
        <v>27467</v>
      </c>
      <c r="D17" s="17">
        <v>27021</v>
      </c>
      <c r="E17" s="17">
        <v>31658</v>
      </c>
      <c r="F17" s="17">
        <v>31203</v>
      </c>
      <c r="G17" s="17">
        <v>35641</v>
      </c>
      <c r="H17" s="17">
        <v>34266</v>
      </c>
      <c r="I17" s="17">
        <v>38000</v>
      </c>
      <c r="J17" s="17">
        <v>39766</v>
      </c>
      <c r="K17" s="17">
        <v>41147</v>
      </c>
      <c r="L17" s="17">
        <v>42573</v>
      </c>
      <c r="M17" s="17">
        <v>47530</v>
      </c>
      <c r="N17" s="17">
        <v>38988</v>
      </c>
      <c r="O17" s="17">
        <v>44013</v>
      </c>
      <c r="P17" s="17">
        <v>46143</v>
      </c>
      <c r="Q17" s="17">
        <v>53046</v>
      </c>
      <c r="R17" s="17">
        <v>52583</v>
      </c>
      <c r="S17" s="17">
        <v>68357</v>
      </c>
      <c r="T17" s="17">
        <v>49975</v>
      </c>
      <c r="U17" s="17">
        <v>96318</v>
      </c>
      <c r="V17" s="17">
        <v>92103</v>
      </c>
      <c r="W17" s="17">
        <v>91105</v>
      </c>
      <c r="X17" s="17">
        <v>93471</v>
      </c>
      <c r="Y17" s="17">
        <v>98397</v>
      </c>
      <c r="Z17" s="17">
        <v>93205</v>
      </c>
      <c r="AA17" s="17">
        <v>99079</v>
      </c>
      <c r="AB17" s="17">
        <v>96956</v>
      </c>
      <c r="AC17" s="17">
        <v>105556</v>
      </c>
      <c r="AD17" s="17">
        <v>101639</v>
      </c>
      <c r="AE17" s="17">
        <v>104779</v>
      </c>
    </row>
    <row r="18" spans="1:31" x14ac:dyDescent="0.25">
      <c r="A18" s="8" t="s">
        <v>37</v>
      </c>
      <c r="B18" s="37">
        <v>30311</v>
      </c>
      <c r="C18" s="17">
        <v>33602</v>
      </c>
      <c r="D18" s="17">
        <v>39112</v>
      </c>
      <c r="E18" s="17">
        <v>41411</v>
      </c>
      <c r="F18" s="17">
        <v>40043</v>
      </c>
      <c r="G18" s="17">
        <v>42053</v>
      </c>
      <c r="H18" s="17">
        <v>44884</v>
      </c>
      <c r="I18" s="17">
        <v>48569</v>
      </c>
      <c r="J18" s="17">
        <v>47028</v>
      </c>
      <c r="K18" s="17">
        <v>52697</v>
      </c>
      <c r="L18" s="17">
        <v>60238</v>
      </c>
      <c r="M18" s="17">
        <v>58296</v>
      </c>
      <c r="N18" s="17">
        <v>59666</v>
      </c>
      <c r="O18" s="17">
        <v>66690</v>
      </c>
      <c r="P18" s="17">
        <v>68542</v>
      </c>
      <c r="Q18" s="17">
        <v>64650</v>
      </c>
      <c r="R18" s="17">
        <v>64606</v>
      </c>
      <c r="S18" s="17">
        <v>65264</v>
      </c>
      <c r="T18" s="17">
        <v>67209</v>
      </c>
      <c r="U18" s="17">
        <v>98550</v>
      </c>
      <c r="V18" s="17">
        <v>103662</v>
      </c>
      <c r="W18" s="17">
        <v>100588</v>
      </c>
      <c r="X18" s="17">
        <v>96799</v>
      </c>
      <c r="Y18" s="17">
        <v>96063</v>
      </c>
      <c r="Z18" s="17">
        <v>92977</v>
      </c>
      <c r="AA18" s="17">
        <v>92130</v>
      </c>
      <c r="AB18" s="17">
        <v>96520</v>
      </c>
      <c r="AC18" s="17">
        <v>104353</v>
      </c>
      <c r="AD18" s="17">
        <v>96782</v>
      </c>
      <c r="AE18" s="17" t="s">
        <v>33</v>
      </c>
    </row>
    <row r="19" spans="1:31" x14ac:dyDescent="0.25">
      <c r="A19" s="8" t="s">
        <v>38</v>
      </c>
      <c r="B19" s="37">
        <v>447964</v>
      </c>
      <c r="C19" s="17">
        <v>450991</v>
      </c>
      <c r="D19" s="17">
        <v>365835</v>
      </c>
      <c r="E19" s="17">
        <v>391110</v>
      </c>
      <c r="F19" s="17">
        <v>418734</v>
      </c>
      <c r="G19" s="17">
        <v>455054</v>
      </c>
      <c r="H19" s="17">
        <v>472049</v>
      </c>
      <c r="I19" s="17">
        <v>477969</v>
      </c>
      <c r="J19" s="17">
        <v>508673</v>
      </c>
      <c r="K19" s="17">
        <v>394609</v>
      </c>
      <c r="L19" s="17">
        <v>378847</v>
      </c>
      <c r="M19" s="17">
        <v>408557</v>
      </c>
      <c r="N19" s="17">
        <v>431594</v>
      </c>
      <c r="O19" s="17">
        <v>455823</v>
      </c>
      <c r="P19" s="17">
        <v>658520</v>
      </c>
      <c r="Q19" s="17">
        <v>651623</v>
      </c>
      <c r="R19" s="17">
        <v>720247</v>
      </c>
      <c r="S19" s="17">
        <v>792579</v>
      </c>
      <c r="T19" s="17">
        <v>822352</v>
      </c>
      <c r="U19" s="17">
        <v>866048</v>
      </c>
      <c r="V19" s="17">
        <v>667018</v>
      </c>
      <c r="W19" s="17">
        <v>526210</v>
      </c>
      <c r="X19" s="17">
        <v>533411</v>
      </c>
      <c r="Y19" s="17">
        <v>498334</v>
      </c>
      <c r="Z19" s="17">
        <v>376114</v>
      </c>
      <c r="AA19" s="17">
        <v>429324</v>
      </c>
      <c r="AB19" s="17">
        <v>447255</v>
      </c>
      <c r="AC19" s="17">
        <v>509994</v>
      </c>
      <c r="AD19" s="17">
        <v>543113</v>
      </c>
      <c r="AE19" s="17" t="s">
        <v>33</v>
      </c>
    </row>
    <row r="20" spans="1:31" x14ac:dyDescent="0.25">
      <c r="A20" s="8" t="s">
        <v>149</v>
      </c>
      <c r="B20" s="37">
        <v>102571</v>
      </c>
      <c r="C20" s="17">
        <v>103239</v>
      </c>
      <c r="D20" s="17">
        <v>105947</v>
      </c>
      <c r="E20" s="17">
        <v>107046</v>
      </c>
      <c r="F20" s="17">
        <v>109225</v>
      </c>
      <c r="G20" s="17">
        <v>111276</v>
      </c>
      <c r="H20" s="17">
        <v>110063</v>
      </c>
      <c r="I20" s="17">
        <v>108670</v>
      </c>
      <c r="J20" s="17">
        <v>133737</v>
      </c>
      <c r="K20" s="17">
        <v>141986</v>
      </c>
      <c r="L20" s="17">
        <v>140612</v>
      </c>
      <c r="M20" s="17">
        <v>142805</v>
      </c>
      <c r="N20" s="17">
        <v>145718</v>
      </c>
      <c r="O20" s="17">
        <v>191096</v>
      </c>
      <c r="P20" s="17">
        <v>201574</v>
      </c>
      <c r="Q20" s="17">
        <v>211180</v>
      </c>
      <c r="R20" s="17">
        <v>217710</v>
      </c>
      <c r="S20" s="17">
        <v>224554</v>
      </c>
      <c r="T20" s="17">
        <v>229025</v>
      </c>
      <c r="U20" s="17">
        <v>264811</v>
      </c>
      <c r="V20" s="17">
        <v>264038</v>
      </c>
      <c r="W20" s="17">
        <v>263361</v>
      </c>
      <c r="X20" s="17">
        <v>263308</v>
      </c>
      <c r="Y20" s="17">
        <v>254389</v>
      </c>
      <c r="Z20" s="17">
        <v>249701</v>
      </c>
      <c r="AA20" s="17">
        <v>246147</v>
      </c>
      <c r="AB20" s="17">
        <v>239177</v>
      </c>
      <c r="AC20" s="17">
        <v>234947</v>
      </c>
      <c r="AD20" s="17">
        <v>230430</v>
      </c>
      <c r="AE20" s="17" t="s">
        <v>33</v>
      </c>
    </row>
    <row r="21" spans="1:31" x14ac:dyDescent="0.25">
      <c r="A21" s="8" t="s">
        <v>39</v>
      </c>
      <c r="B21" s="37">
        <v>599962</v>
      </c>
      <c r="C21" s="17">
        <v>605745</v>
      </c>
      <c r="D21" s="17">
        <v>606090</v>
      </c>
      <c r="E21" s="17">
        <v>628371</v>
      </c>
      <c r="F21" s="17">
        <v>622037</v>
      </c>
      <c r="G21" s="17">
        <v>642681</v>
      </c>
      <c r="H21" s="17">
        <v>659045</v>
      </c>
      <c r="I21" s="17">
        <v>689353</v>
      </c>
      <c r="J21" s="17">
        <v>719156</v>
      </c>
      <c r="K21" s="17">
        <v>787843</v>
      </c>
      <c r="L21" s="17">
        <v>807489</v>
      </c>
      <c r="M21" s="17">
        <v>831065</v>
      </c>
      <c r="N21" s="17">
        <v>821379</v>
      </c>
      <c r="O21" s="17">
        <v>866111</v>
      </c>
      <c r="P21" s="17">
        <v>1220269</v>
      </c>
      <c r="Q21" s="17">
        <v>1274513</v>
      </c>
      <c r="R21" s="17">
        <v>1287549</v>
      </c>
      <c r="S21" s="17">
        <v>1325833</v>
      </c>
      <c r="T21" s="17">
        <v>1356002</v>
      </c>
      <c r="U21" s="17">
        <v>2075353</v>
      </c>
      <c r="V21" s="17">
        <v>1891476</v>
      </c>
      <c r="W21" s="17">
        <v>1733988</v>
      </c>
      <c r="X21" s="17">
        <v>1734365</v>
      </c>
      <c r="Y21" s="17">
        <v>1681200</v>
      </c>
      <c r="Z21" s="17">
        <v>1523418</v>
      </c>
      <c r="AA21" s="17">
        <v>1542381</v>
      </c>
      <c r="AB21" s="17">
        <v>1534462</v>
      </c>
      <c r="AC21" s="17">
        <v>1574386</v>
      </c>
      <c r="AD21" s="17">
        <v>1583321</v>
      </c>
      <c r="AE21" s="17" t="s">
        <v>33</v>
      </c>
    </row>
    <row r="22" spans="1:31" x14ac:dyDescent="0.25">
      <c r="A22" s="8" t="s">
        <v>152</v>
      </c>
      <c r="B22" s="37">
        <v>9373</v>
      </c>
      <c r="C22" s="17">
        <v>10392</v>
      </c>
      <c r="D22" s="17">
        <v>12278</v>
      </c>
      <c r="E22" s="17">
        <v>14658</v>
      </c>
      <c r="F22" s="17">
        <v>14913</v>
      </c>
      <c r="G22" s="17">
        <v>14260</v>
      </c>
      <c r="H22" s="17">
        <v>13795</v>
      </c>
      <c r="I22" s="17">
        <v>14368</v>
      </c>
      <c r="J22" s="17">
        <v>13369</v>
      </c>
      <c r="K22" s="17">
        <v>13347</v>
      </c>
      <c r="L22" s="17">
        <v>16064</v>
      </c>
      <c r="M22" s="17">
        <v>12799</v>
      </c>
      <c r="N22" s="17">
        <v>15850</v>
      </c>
      <c r="O22" s="17">
        <v>9160</v>
      </c>
      <c r="P22" s="17">
        <v>13008</v>
      </c>
      <c r="Q22" s="17">
        <v>10431</v>
      </c>
      <c r="R22" s="17">
        <v>9110</v>
      </c>
      <c r="S22" s="17">
        <v>12179</v>
      </c>
      <c r="T22" s="17">
        <v>7895</v>
      </c>
      <c r="U22" s="17">
        <v>10543</v>
      </c>
      <c r="V22" s="17">
        <v>14843</v>
      </c>
      <c r="W22" s="17">
        <v>13983</v>
      </c>
      <c r="X22" s="17">
        <v>12933</v>
      </c>
      <c r="Y22" s="17">
        <v>15220</v>
      </c>
      <c r="Z22" s="17">
        <v>17261</v>
      </c>
      <c r="AA22" s="17">
        <v>24206</v>
      </c>
      <c r="AB22" s="17">
        <v>16511</v>
      </c>
      <c r="AC22" s="17">
        <v>15698</v>
      </c>
      <c r="AD22" s="17">
        <v>8982</v>
      </c>
      <c r="AE22" s="17">
        <v>18730</v>
      </c>
    </row>
    <row r="23" spans="1:31" x14ac:dyDescent="0.25">
      <c r="A23" s="8" t="s">
        <v>154</v>
      </c>
      <c r="B23" s="37">
        <v>0</v>
      </c>
      <c r="C23" s="17">
        <v>0</v>
      </c>
      <c r="D23" s="17">
        <v>0</v>
      </c>
      <c r="E23" s="17">
        <v>0</v>
      </c>
      <c r="F23" s="17">
        <v>0</v>
      </c>
      <c r="G23" s="17">
        <v>0</v>
      </c>
      <c r="H23" s="17">
        <v>0</v>
      </c>
      <c r="I23" s="17">
        <v>338</v>
      </c>
      <c r="J23" s="17">
        <v>0</v>
      </c>
      <c r="K23" s="17">
        <v>0</v>
      </c>
      <c r="L23" s="17">
        <v>0</v>
      </c>
      <c r="M23" s="17">
        <v>0</v>
      </c>
      <c r="N23" s="17">
        <v>0</v>
      </c>
      <c r="O23" s="17">
        <v>0</v>
      </c>
      <c r="P23" s="17">
        <v>0</v>
      </c>
      <c r="Q23" s="17">
        <v>0</v>
      </c>
      <c r="R23" s="17">
        <v>0</v>
      </c>
      <c r="S23" s="17">
        <v>0</v>
      </c>
      <c r="T23" s="17">
        <v>0</v>
      </c>
      <c r="U23" s="17">
        <v>0</v>
      </c>
      <c r="V23" s="17">
        <v>0</v>
      </c>
      <c r="W23" s="17">
        <v>0</v>
      </c>
      <c r="X23" s="17">
        <v>0</v>
      </c>
      <c r="Y23" s="17">
        <v>0</v>
      </c>
      <c r="Z23" s="17">
        <v>0</v>
      </c>
      <c r="AA23" s="17">
        <v>8641</v>
      </c>
      <c r="AB23" s="17">
        <v>8641</v>
      </c>
      <c r="AC23" s="17">
        <v>8641</v>
      </c>
      <c r="AD23" s="17">
        <v>8641</v>
      </c>
      <c r="AE23" s="17">
        <v>0</v>
      </c>
    </row>
    <row r="24" spans="1:31" x14ac:dyDescent="0.25">
      <c r="A24" s="8" t="s">
        <v>40</v>
      </c>
      <c r="B24" s="37">
        <v>45648</v>
      </c>
      <c r="C24" s="17">
        <v>57510</v>
      </c>
      <c r="D24" s="17">
        <v>52337</v>
      </c>
      <c r="E24" s="17">
        <v>56217</v>
      </c>
      <c r="F24" s="17">
        <v>48368</v>
      </c>
      <c r="G24" s="17">
        <v>53024</v>
      </c>
      <c r="H24" s="17">
        <v>54523</v>
      </c>
      <c r="I24" s="17">
        <v>60661</v>
      </c>
      <c r="J24" s="17">
        <v>58991</v>
      </c>
      <c r="K24" s="17">
        <v>83004</v>
      </c>
      <c r="L24" s="17">
        <v>95838</v>
      </c>
      <c r="M24" s="17">
        <v>107673</v>
      </c>
      <c r="N24" s="17">
        <v>80313</v>
      </c>
      <c r="O24" s="17">
        <v>70583</v>
      </c>
      <c r="P24" s="17">
        <v>86272</v>
      </c>
      <c r="Q24" s="17">
        <v>253328</v>
      </c>
      <c r="R24" s="17">
        <v>232084</v>
      </c>
      <c r="S24" s="17">
        <v>228693</v>
      </c>
      <c r="T24" s="17">
        <v>225788</v>
      </c>
      <c r="U24" s="17">
        <v>521118</v>
      </c>
      <c r="V24" s="17">
        <v>305073</v>
      </c>
      <c r="W24" s="17">
        <v>133179</v>
      </c>
      <c r="X24" s="17">
        <v>131526</v>
      </c>
      <c r="Y24" s="17">
        <v>147774</v>
      </c>
      <c r="Z24" s="17">
        <v>98698</v>
      </c>
      <c r="AA24" s="17">
        <v>108912</v>
      </c>
      <c r="AB24" s="17">
        <v>93661</v>
      </c>
      <c r="AC24" s="17">
        <v>97383</v>
      </c>
      <c r="AD24" s="17">
        <v>93444</v>
      </c>
      <c r="AE24" s="17" t="s">
        <v>33</v>
      </c>
    </row>
    <row r="25" spans="1:31" x14ac:dyDescent="0.25">
      <c r="A25" s="36" t="s">
        <v>283</v>
      </c>
      <c r="B25" s="37">
        <v>329329</v>
      </c>
      <c r="C25" s="17">
        <v>344697</v>
      </c>
      <c r="D25" s="17">
        <v>341290</v>
      </c>
      <c r="E25" s="17">
        <v>348888</v>
      </c>
      <c r="F25" s="17">
        <v>343516</v>
      </c>
      <c r="G25" s="17">
        <v>352168</v>
      </c>
      <c r="H25" s="17">
        <v>357779</v>
      </c>
      <c r="I25" s="17">
        <v>368127</v>
      </c>
      <c r="J25" s="17">
        <v>391637</v>
      </c>
      <c r="K25" s="17">
        <v>446193</v>
      </c>
      <c r="L25" s="17">
        <v>461327</v>
      </c>
      <c r="M25" s="17">
        <v>476121</v>
      </c>
      <c r="N25" s="17">
        <v>447342</v>
      </c>
      <c r="O25" s="17">
        <v>477963</v>
      </c>
      <c r="P25" s="17">
        <v>635579</v>
      </c>
      <c r="Q25" s="17">
        <v>654825</v>
      </c>
      <c r="R25" s="17">
        <v>636731</v>
      </c>
      <c r="S25" s="17">
        <v>638665</v>
      </c>
      <c r="T25" s="17">
        <v>637400</v>
      </c>
      <c r="U25" s="17">
        <v>1344945</v>
      </c>
      <c r="V25" s="17">
        <v>1181900</v>
      </c>
      <c r="W25" s="17">
        <v>977352</v>
      </c>
      <c r="X25" s="17">
        <v>964242</v>
      </c>
      <c r="Y25" s="17">
        <v>906190</v>
      </c>
      <c r="Z25" s="17">
        <v>755377</v>
      </c>
      <c r="AA25" s="17">
        <v>734406</v>
      </c>
      <c r="AB25" s="17">
        <v>702911</v>
      </c>
      <c r="AC25" s="17">
        <v>704256</v>
      </c>
      <c r="AD25" s="17">
        <v>691159</v>
      </c>
      <c r="AE25" s="17" t="s">
        <v>33</v>
      </c>
    </row>
    <row r="26" spans="1:31" x14ac:dyDescent="0.25">
      <c r="A26" s="8" t="s">
        <v>157</v>
      </c>
      <c r="B26" s="37">
        <v>270633</v>
      </c>
      <c r="C26" s="17">
        <v>261048</v>
      </c>
      <c r="D26" s="17">
        <v>264800</v>
      </c>
      <c r="E26" s="17">
        <v>279483</v>
      </c>
      <c r="F26" s="17">
        <v>278521</v>
      </c>
      <c r="G26" s="17">
        <v>290513</v>
      </c>
      <c r="H26" s="17">
        <v>301266</v>
      </c>
      <c r="I26" s="17">
        <v>321226</v>
      </c>
      <c r="J26" s="17">
        <v>327519</v>
      </c>
      <c r="K26" s="17">
        <v>341650</v>
      </c>
      <c r="L26" s="17">
        <v>346162</v>
      </c>
      <c r="M26" s="17">
        <v>354944</v>
      </c>
      <c r="N26" s="17">
        <v>374037</v>
      </c>
      <c r="O26" s="17">
        <v>388148</v>
      </c>
      <c r="P26" s="17">
        <v>584690</v>
      </c>
      <c r="Q26" s="17">
        <v>619688</v>
      </c>
      <c r="R26" s="17">
        <v>650818</v>
      </c>
      <c r="S26" s="17">
        <v>687168</v>
      </c>
      <c r="T26" s="17">
        <v>718602</v>
      </c>
      <c r="U26" s="17">
        <v>730408</v>
      </c>
      <c r="V26" s="17">
        <v>709576</v>
      </c>
      <c r="W26" s="17">
        <v>756636</v>
      </c>
      <c r="X26" s="17">
        <v>770123</v>
      </c>
      <c r="Y26" s="17">
        <v>775010</v>
      </c>
      <c r="Z26" s="17">
        <v>768041</v>
      </c>
      <c r="AA26" s="17">
        <v>807975</v>
      </c>
      <c r="AB26" s="17">
        <v>831551</v>
      </c>
      <c r="AC26" s="17">
        <v>870130</v>
      </c>
      <c r="AD26" s="17">
        <v>892162</v>
      </c>
      <c r="AE26" s="17" t="s">
        <v>33</v>
      </c>
    </row>
    <row r="27" spans="1:31" x14ac:dyDescent="0.25">
      <c r="A27" s="8" t="s">
        <v>159</v>
      </c>
      <c r="B27" s="37">
        <v>599962</v>
      </c>
      <c r="C27" s="17">
        <v>605745</v>
      </c>
      <c r="D27" s="17">
        <v>606090</v>
      </c>
      <c r="E27" s="17">
        <v>628371</v>
      </c>
      <c r="F27" s="17">
        <v>622037</v>
      </c>
      <c r="G27" s="17">
        <v>642681</v>
      </c>
      <c r="H27" s="17">
        <v>659045</v>
      </c>
      <c r="I27" s="17">
        <v>689353</v>
      </c>
      <c r="J27" s="17">
        <v>719156</v>
      </c>
      <c r="K27" s="17">
        <v>787843</v>
      </c>
      <c r="L27" s="17">
        <v>807489</v>
      </c>
      <c r="M27" s="17">
        <v>831065</v>
      </c>
      <c r="N27" s="17">
        <v>821379</v>
      </c>
      <c r="O27" s="17">
        <v>866111</v>
      </c>
      <c r="P27" s="17">
        <v>1220269</v>
      </c>
      <c r="Q27" s="17">
        <v>1274513</v>
      </c>
      <c r="R27" s="17">
        <v>1287549</v>
      </c>
      <c r="S27" s="17">
        <v>1325833</v>
      </c>
      <c r="T27" s="17">
        <v>1356002</v>
      </c>
      <c r="U27" s="17">
        <v>2075353</v>
      </c>
      <c r="V27" s="17">
        <v>1891476</v>
      </c>
      <c r="W27" s="17">
        <v>1733988</v>
      </c>
      <c r="X27" s="17">
        <v>1734365</v>
      </c>
      <c r="Y27" s="17">
        <v>1681200</v>
      </c>
      <c r="Z27" s="17">
        <v>1523418</v>
      </c>
      <c r="AA27" s="17">
        <v>1542381</v>
      </c>
      <c r="AB27" s="17">
        <v>1534462</v>
      </c>
      <c r="AC27" s="17">
        <v>1574386</v>
      </c>
      <c r="AD27" s="17">
        <v>1583321</v>
      </c>
      <c r="AE27" s="17" t="s">
        <v>33</v>
      </c>
    </row>
    <row r="28" spans="1:31" x14ac:dyDescent="0.25">
      <c r="A28" s="8" t="s">
        <v>161</v>
      </c>
      <c r="B28" s="37">
        <v>265992</v>
      </c>
      <c r="C28" s="17">
        <v>269328</v>
      </c>
      <c r="D28" s="17">
        <v>272721</v>
      </c>
      <c r="E28" s="17">
        <v>276173</v>
      </c>
      <c r="F28" s="17">
        <v>279685</v>
      </c>
      <c r="G28" s="17">
        <v>283258</v>
      </c>
      <c r="H28" s="17">
        <v>286893</v>
      </c>
      <c r="I28" s="17">
        <v>290592</v>
      </c>
      <c r="J28" s="17">
        <v>323653</v>
      </c>
      <c r="K28" s="17">
        <v>337226</v>
      </c>
      <c r="L28" s="17">
        <v>340963</v>
      </c>
      <c r="M28" s="17">
        <v>346983</v>
      </c>
      <c r="N28" s="17">
        <v>350267</v>
      </c>
      <c r="O28" s="17">
        <v>388070</v>
      </c>
      <c r="P28" s="17">
        <v>528912</v>
      </c>
      <c r="Q28" s="17">
        <v>384055</v>
      </c>
      <c r="R28" s="17">
        <v>387004</v>
      </c>
      <c r="S28" s="17">
        <v>389943</v>
      </c>
      <c r="T28" s="17">
        <v>392930</v>
      </c>
      <c r="U28" s="17">
        <v>746257</v>
      </c>
      <c r="V28" s="17">
        <v>799453</v>
      </c>
      <c r="W28" s="17">
        <v>789453</v>
      </c>
      <c r="X28" s="17">
        <v>779400</v>
      </c>
      <c r="Y28" s="17">
        <v>720625</v>
      </c>
      <c r="Z28" s="17">
        <v>605360</v>
      </c>
      <c r="AA28" s="17">
        <v>592229</v>
      </c>
      <c r="AB28" s="17">
        <v>573030</v>
      </c>
      <c r="AC28" s="17">
        <v>568602</v>
      </c>
      <c r="AD28" s="17">
        <v>564133</v>
      </c>
      <c r="AE28" s="17" t="s">
        <v>33</v>
      </c>
    </row>
    <row r="29" spans="1:31" x14ac:dyDescent="0.25">
      <c r="A29" s="8" t="s">
        <v>41</v>
      </c>
      <c r="B29" s="18">
        <v>8.0161999999999995</v>
      </c>
      <c r="C29" s="18">
        <v>8.1198999999999995</v>
      </c>
      <c r="D29" s="18">
        <v>7.5235000000000003</v>
      </c>
      <c r="E29" s="18">
        <v>16.8507</v>
      </c>
      <c r="F29" s="18">
        <v>9.3378999999999994</v>
      </c>
      <c r="G29" s="18">
        <v>8.9768000000000008</v>
      </c>
      <c r="H29" s="18">
        <v>9.5276999999999994</v>
      </c>
      <c r="I29" s="18">
        <v>2.0958999999999999</v>
      </c>
      <c r="J29" s="18">
        <v>1.3732</v>
      </c>
      <c r="K29" s="18">
        <v>1.1830000000000001</v>
      </c>
      <c r="L29" s="18">
        <v>1.1677</v>
      </c>
      <c r="M29" s="18">
        <v>1.0089999999999999</v>
      </c>
      <c r="N29" s="18">
        <v>1.2459</v>
      </c>
      <c r="O29" s="18">
        <v>1.4817</v>
      </c>
      <c r="P29" s="18">
        <v>1.6234</v>
      </c>
      <c r="Q29" s="18">
        <v>1.5109999999999999</v>
      </c>
      <c r="R29" s="18">
        <v>1.7830999999999999</v>
      </c>
      <c r="S29" s="18">
        <v>1.6369</v>
      </c>
      <c r="T29" s="18">
        <v>1.6787000000000001</v>
      </c>
      <c r="U29" s="18">
        <v>1.6357999999999999</v>
      </c>
      <c r="V29" s="18">
        <v>1.2804</v>
      </c>
      <c r="W29" s="18">
        <v>1.3199000000000001</v>
      </c>
      <c r="X29" s="18">
        <v>0.6532</v>
      </c>
      <c r="Y29" s="18">
        <v>0.32590000000000002</v>
      </c>
      <c r="Z29" s="18">
        <v>0.3987</v>
      </c>
      <c r="AA29" s="18">
        <v>0.26390000000000002</v>
      </c>
      <c r="AB29" s="18">
        <v>0.50749999999999995</v>
      </c>
      <c r="AC29" s="18">
        <v>0.64229999999999998</v>
      </c>
      <c r="AD29" s="18">
        <v>0.38940000000000002</v>
      </c>
      <c r="AE29" s="18">
        <v>0.79110000000000003</v>
      </c>
    </row>
    <row r="30" spans="1:31" x14ac:dyDescent="0.25">
      <c r="A30" s="8" t="s">
        <v>42</v>
      </c>
      <c r="B30" s="37">
        <v>1711.1449</v>
      </c>
      <c r="C30" s="17">
        <v>1912.4782</v>
      </c>
      <c r="D30" s="17">
        <v>1514.8252</v>
      </c>
      <c r="E30" s="17">
        <v>1852.0206000000001</v>
      </c>
      <c r="F30" s="17">
        <v>1268.1696999999999</v>
      </c>
      <c r="G30" s="17">
        <v>1305.4688000000001</v>
      </c>
      <c r="H30" s="17">
        <v>2013.2044000000001</v>
      </c>
      <c r="I30" s="17">
        <v>1768.7336</v>
      </c>
      <c r="J30" s="17">
        <v>1569.2049</v>
      </c>
      <c r="K30" s="17">
        <v>1796.0038</v>
      </c>
      <c r="L30" s="17">
        <v>1585.0482</v>
      </c>
      <c r="M30" s="17">
        <v>1890.4056</v>
      </c>
      <c r="N30" s="17">
        <v>1409.3678</v>
      </c>
      <c r="O30" s="17">
        <v>2210.0756999999999</v>
      </c>
      <c r="P30" s="17">
        <v>2569.6596</v>
      </c>
      <c r="Q30" s="17">
        <v>2599.6709000000001</v>
      </c>
      <c r="R30" s="17">
        <v>3074.3904000000002</v>
      </c>
      <c r="S30" s="17">
        <v>2671.4647</v>
      </c>
      <c r="T30" s="17">
        <v>2489.4684000000002</v>
      </c>
      <c r="U30" s="17">
        <v>2680.2419</v>
      </c>
      <c r="V30" s="17">
        <v>3422.7786000000001</v>
      </c>
      <c r="W30" s="17">
        <v>2648.9625999999998</v>
      </c>
      <c r="X30" s="17">
        <v>2437.3897000000002</v>
      </c>
      <c r="Y30" s="17">
        <v>1771.5074</v>
      </c>
      <c r="Z30" s="17">
        <v>1875.3195000000001</v>
      </c>
      <c r="AA30" s="17">
        <v>1842.7797</v>
      </c>
      <c r="AB30" s="17">
        <v>1424.0743</v>
      </c>
      <c r="AC30" s="17">
        <v>1566.8081</v>
      </c>
      <c r="AD30" s="17">
        <v>1358.7527</v>
      </c>
      <c r="AE30" s="17">
        <v>1331.6853000000001</v>
      </c>
    </row>
    <row r="31" spans="1:31" x14ac:dyDescent="0.25">
      <c r="A31" s="8" t="s">
        <v>43</v>
      </c>
      <c r="B31" s="18">
        <v>45.6</v>
      </c>
      <c r="C31" s="18">
        <v>47.7</v>
      </c>
      <c r="D31" s="18">
        <v>37.549999999999997</v>
      </c>
      <c r="E31" s="18">
        <v>45.65</v>
      </c>
      <c r="F31" s="18">
        <v>31.15</v>
      </c>
      <c r="G31" s="18">
        <v>32.049999999999997</v>
      </c>
      <c r="H31" s="18">
        <v>49.15</v>
      </c>
      <c r="I31" s="18">
        <v>43.02</v>
      </c>
      <c r="J31" s="18">
        <v>38.06</v>
      </c>
      <c r="K31" s="18">
        <v>43.49</v>
      </c>
      <c r="L31" s="18">
        <v>38.07</v>
      </c>
      <c r="M31" s="18">
        <v>45.3</v>
      </c>
      <c r="N31" s="18">
        <v>33.53</v>
      </c>
      <c r="O31" s="18">
        <v>52.47</v>
      </c>
      <c r="P31" s="18">
        <v>60.12</v>
      </c>
      <c r="Q31" s="18">
        <v>59.84</v>
      </c>
      <c r="R31" s="18">
        <v>70.09</v>
      </c>
      <c r="S31" s="18">
        <v>60.68</v>
      </c>
      <c r="T31" s="18">
        <v>56</v>
      </c>
      <c r="U31" s="18">
        <v>60.17</v>
      </c>
      <c r="V31" s="18">
        <v>76.319999999999993</v>
      </c>
      <c r="W31" s="18">
        <v>58.3</v>
      </c>
      <c r="X31" s="18">
        <v>53.19</v>
      </c>
      <c r="Y31" s="18">
        <v>38.61</v>
      </c>
      <c r="Z31" s="18">
        <v>40.81</v>
      </c>
      <c r="AA31" s="18">
        <v>40.07</v>
      </c>
      <c r="AB31" s="18">
        <v>30.68</v>
      </c>
      <c r="AC31" s="18">
        <v>33.74</v>
      </c>
      <c r="AD31" s="18">
        <v>29.22</v>
      </c>
      <c r="AE31" s="18">
        <v>28.61</v>
      </c>
    </row>
    <row r="32" spans="1:31" x14ac:dyDescent="0.25">
      <c r="A32" s="8" t="s">
        <v>44</v>
      </c>
      <c r="B32" s="17">
        <v>40</v>
      </c>
      <c r="C32" s="17">
        <v>40</v>
      </c>
      <c r="D32" s="17">
        <v>41</v>
      </c>
      <c r="E32" s="17">
        <v>41</v>
      </c>
      <c r="F32" s="17">
        <v>41</v>
      </c>
      <c r="G32" s="17">
        <v>41</v>
      </c>
      <c r="H32" s="17">
        <v>41</v>
      </c>
      <c r="I32" s="17">
        <v>41</v>
      </c>
      <c r="J32" s="17">
        <v>41</v>
      </c>
      <c r="K32" s="17">
        <v>42</v>
      </c>
      <c r="L32" s="17">
        <v>42</v>
      </c>
      <c r="M32" s="17">
        <v>42</v>
      </c>
      <c r="N32" s="17">
        <v>42</v>
      </c>
      <c r="O32" s="17">
        <v>43</v>
      </c>
      <c r="P32" s="17">
        <v>43</v>
      </c>
      <c r="Q32" s="17">
        <v>44</v>
      </c>
      <c r="R32" s="17">
        <v>44</v>
      </c>
      <c r="S32" s="17">
        <v>44</v>
      </c>
      <c r="T32" s="17">
        <v>45</v>
      </c>
      <c r="U32" s="17">
        <v>45</v>
      </c>
      <c r="V32" s="17">
        <v>45</v>
      </c>
      <c r="W32" s="17">
        <v>46</v>
      </c>
      <c r="X32" s="17">
        <v>46</v>
      </c>
      <c r="Y32" s="17">
        <v>46</v>
      </c>
      <c r="Z32" s="17">
        <v>46</v>
      </c>
      <c r="AA32" s="17">
        <v>46</v>
      </c>
      <c r="AB32" s="17">
        <v>46</v>
      </c>
      <c r="AC32" s="17">
        <v>46</v>
      </c>
      <c r="AD32" s="17">
        <v>47</v>
      </c>
      <c r="AE32" s="17" t="s">
        <v>33</v>
      </c>
    </row>
    <row r="33" spans="1:31" x14ac:dyDescent="0.25">
      <c r="A33" s="8" t="s">
        <v>170</v>
      </c>
      <c r="B33" s="18">
        <v>-0.52</v>
      </c>
      <c r="C33" s="18">
        <v>-0.49</v>
      </c>
      <c r="D33" s="18">
        <v>-0.19</v>
      </c>
      <c r="E33" s="18">
        <v>0.11</v>
      </c>
      <c r="F33" s="18">
        <v>-0.26</v>
      </c>
      <c r="G33" s="18">
        <v>0.06</v>
      </c>
      <c r="H33" s="18">
        <v>-0.02</v>
      </c>
      <c r="I33" s="18">
        <v>0.2</v>
      </c>
      <c r="J33" s="18">
        <v>-7.0000000000000007E-2</v>
      </c>
      <c r="K33" s="18">
        <v>0.06</v>
      </c>
      <c r="L33" s="18">
        <v>-0.15</v>
      </c>
      <c r="M33" s="18">
        <v>-0.12</v>
      </c>
      <c r="N33" s="18">
        <v>0.19</v>
      </c>
      <c r="O33" s="18">
        <v>-0.17</v>
      </c>
      <c r="P33" s="18">
        <v>2.94</v>
      </c>
      <c r="Q33" s="18">
        <v>0.32</v>
      </c>
      <c r="R33" s="18">
        <v>0.23</v>
      </c>
      <c r="S33" s="18">
        <v>0.42</v>
      </c>
      <c r="T33" s="18">
        <v>0.39</v>
      </c>
      <c r="U33" s="18">
        <v>-0.12</v>
      </c>
      <c r="V33" s="18">
        <v>0.15</v>
      </c>
      <c r="W33" s="18">
        <v>0.4</v>
      </c>
      <c r="X33" s="18">
        <v>-0.02</v>
      </c>
      <c r="Y33" s="18">
        <v>-0.22</v>
      </c>
      <c r="Z33" s="18">
        <v>-0.43</v>
      </c>
      <c r="AA33" s="18">
        <v>0.51</v>
      </c>
      <c r="AB33" s="18">
        <v>0.23</v>
      </c>
      <c r="AC33" s="18">
        <v>0.5</v>
      </c>
      <c r="AD33" s="18">
        <v>0.19</v>
      </c>
      <c r="AE33" s="18">
        <v>0.39</v>
      </c>
    </row>
    <row r="34" spans="1:31" x14ac:dyDescent="0.25">
      <c r="A34" s="8" t="s">
        <v>45</v>
      </c>
      <c r="B34" s="37">
        <v>-10946</v>
      </c>
      <c r="C34" s="17">
        <v>-11547</v>
      </c>
      <c r="D34" s="17">
        <v>149</v>
      </c>
      <c r="E34" s="17">
        <v>12487</v>
      </c>
      <c r="F34" s="17">
        <v>-4175</v>
      </c>
      <c r="G34" s="17">
        <v>10175</v>
      </c>
      <c r="H34" s="17">
        <v>7952</v>
      </c>
      <c r="I34" s="17">
        <v>16717</v>
      </c>
      <c r="J34" s="17">
        <v>6122</v>
      </c>
      <c r="K34" s="17">
        <v>12072</v>
      </c>
      <c r="L34" s="17">
        <v>10876</v>
      </c>
      <c r="M34" s="17">
        <v>8917</v>
      </c>
      <c r="N34" s="17">
        <v>23479</v>
      </c>
      <c r="O34" s="17">
        <v>264</v>
      </c>
      <c r="P34" s="17">
        <v>25756</v>
      </c>
      <c r="Q34" s="17">
        <v>26814</v>
      </c>
      <c r="R34" s="17">
        <v>27210</v>
      </c>
      <c r="S34" s="17">
        <v>42662</v>
      </c>
      <c r="T34" s="17">
        <v>40082</v>
      </c>
      <c r="U34" s="17">
        <v>20495</v>
      </c>
      <c r="V34" s="17">
        <v>40953</v>
      </c>
      <c r="W34" s="17">
        <v>55641</v>
      </c>
      <c r="X34" s="17">
        <v>41487</v>
      </c>
      <c r="Y34" s="17">
        <v>27140</v>
      </c>
      <c r="Z34" s="17">
        <v>19986</v>
      </c>
      <c r="AA34" s="17">
        <v>62393</v>
      </c>
      <c r="AB34" s="17">
        <v>39546</v>
      </c>
      <c r="AC34" s="17">
        <v>55011</v>
      </c>
      <c r="AD34" s="17">
        <v>35004</v>
      </c>
      <c r="AE34" s="17">
        <v>47103</v>
      </c>
    </row>
    <row r="35" spans="1:31" x14ac:dyDescent="0.25">
      <c r="A35" s="8" t="s">
        <v>46</v>
      </c>
      <c r="B35" s="37">
        <v>3100</v>
      </c>
      <c r="C35" s="17">
        <v>3700</v>
      </c>
      <c r="D35" s="17">
        <v>3400</v>
      </c>
      <c r="E35" s="17">
        <v>3600</v>
      </c>
      <c r="F35" s="17">
        <v>2762</v>
      </c>
      <c r="G35" s="17">
        <v>2800</v>
      </c>
      <c r="H35" s="17">
        <v>3500</v>
      </c>
      <c r="I35" s="17">
        <v>4100</v>
      </c>
      <c r="J35" s="17">
        <v>3600</v>
      </c>
      <c r="K35" s="17">
        <v>3511</v>
      </c>
      <c r="L35" s="17">
        <v>3638</v>
      </c>
      <c r="M35" s="17">
        <v>3123</v>
      </c>
      <c r="N35" s="17">
        <v>2854</v>
      </c>
      <c r="O35" s="17">
        <v>3022</v>
      </c>
      <c r="P35" s="17">
        <v>2710</v>
      </c>
      <c r="Q35" s="17">
        <v>3456</v>
      </c>
      <c r="R35" s="17">
        <v>2884</v>
      </c>
      <c r="S35" s="17">
        <v>2930</v>
      </c>
      <c r="T35" s="17">
        <v>3763</v>
      </c>
      <c r="U35" s="17">
        <v>5417</v>
      </c>
      <c r="V35" s="17">
        <v>5711</v>
      </c>
      <c r="W35" s="17">
        <v>6542</v>
      </c>
      <c r="X35" s="17">
        <v>5878</v>
      </c>
      <c r="Y35" s="17">
        <v>16083</v>
      </c>
      <c r="Z35" s="17">
        <v>5280</v>
      </c>
      <c r="AA35" s="17">
        <v>4732</v>
      </c>
      <c r="AB35" s="17">
        <v>4111</v>
      </c>
      <c r="AC35" s="17">
        <v>4163</v>
      </c>
      <c r="AD35" s="17">
        <v>4104</v>
      </c>
      <c r="AE35" s="17">
        <v>4541</v>
      </c>
    </row>
    <row r="36" spans="1:31" x14ac:dyDescent="0.25">
      <c r="A36" s="8" t="s">
        <v>47</v>
      </c>
      <c r="B36" s="17">
        <v>0</v>
      </c>
      <c r="C36" s="17">
        <v>0</v>
      </c>
      <c r="D36" s="17">
        <v>0</v>
      </c>
      <c r="E36" s="17">
        <v>0</v>
      </c>
      <c r="F36" s="17">
        <v>0</v>
      </c>
      <c r="G36" s="17">
        <v>0</v>
      </c>
      <c r="H36" s="17">
        <v>0</v>
      </c>
      <c r="I36" s="17">
        <v>0</v>
      </c>
      <c r="J36" s="17">
        <v>0</v>
      </c>
      <c r="K36" s="17">
        <v>0</v>
      </c>
      <c r="L36" s="17">
        <v>0</v>
      </c>
      <c r="M36" s="17">
        <v>0</v>
      </c>
      <c r="N36" s="17">
        <v>0</v>
      </c>
      <c r="O36" s="17">
        <v>0</v>
      </c>
      <c r="P36" s="17">
        <v>0</v>
      </c>
      <c r="Q36" s="17">
        <v>0</v>
      </c>
      <c r="R36" s="17">
        <v>0</v>
      </c>
      <c r="S36" s="17">
        <v>0</v>
      </c>
      <c r="T36" s="17">
        <v>0</v>
      </c>
      <c r="U36" s="17">
        <v>0</v>
      </c>
      <c r="V36" s="17">
        <v>0</v>
      </c>
      <c r="W36" s="17">
        <v>0</v>
      </c>
      <c r="X36" s="17">
        <v>0</v>
      </c>
      <c r="Y36" s="17">
        <v>0</v>
      </c>
      <c r="Z36" s="17">
        <v>0</v>
      </c>
      <c r="AA36" s="17">
        <v>0</v>
      </c>
      <c r="AB36" s="17">
        <v>0</v>
      </c>
      <c r="AC36" s="17">
        <v>0</v>
      </c>
      <c r="AD36" s="17">
        <v>0</v>
      </c>
      <c r="AE36" s="17" t="s">
        <v>33</v>
      </c>
    </row>
    <row r="37" spans="1:31" x14ac:dyDescent="0.25">
      <c r="A37" s="8" t="s">
        <v>168</v>
      </c>
      <c r="B37" s="37">
        <v>-366391</v>
      </c>
      <c r="C37" s="17">
        <v>-386134</v>
      </c>
      <c r="D37" s="17">
        <v>-393731</v>
      </c>
      <c r="E37" s="17">
        <v>-389136</v>
      </c>
      <c r="F37" s="17">
        <v>-398455</v>
      </c>
      <c r="G37" s="17">
        <v>-395871</v>
      </c>
      <c r="H37" s="17">
        <v>-396511</v>
      </c>
      <c r="I37" s="17">
        <v>-388226</v>
      </c>
      <c r="J37" s="17">
        <v>-391153</v>
      </c>
      <c r="K37" s="17">
        <v>-388423</v>
      </c>
      <c r="L37" s="17">
        <v>-394510</v>
      </c>
      <c r="M37" s="17">
        <v>-399398</v>
      </c>
      <c r="N37" s="17">
        <v>-391239</v>
      </c>
      <c r="O37" s="17">
        <v>-398509</v>
      </c>
      <c r="P37" s="17">
        <v>-268390</v>
      </c>
      <c r="Q37" s="17">
        <v>-253875</v>
      </c>
      <c r="R37" s="17">
        <v>-243506</v>
      </c>
      <c r="S37" s="17">
        <v>-224425</v>
      </c>
      <c r="T37" s="17">
        <v>-206765</v>
      </c>
      <c r="U37" s="17">
        <v>-211895</v>
      </c>
      <c r="V37" s="17">
        <v>-157832</v>
      </c>
      <c r="W37" s="17">
        <v>-137956</v>
      </c>
      <c r="X37" s="17">
        <v>-138649</v>
      </c>
      <c r="Y37" s="17">
        <v>-148751</v>
      </c>
      <c r="Z37" s="17">
        <v>-168287</v>
      </c>
      <c r="AA37" s="17">
        <v>-142524</v>
      </c>
      <c r="AB37" s="17">
        <v>-131666</v>
      </c>
      <c r="AC37" s="17">
        <v>-106796</v>
      </c>
      <c r="AD37" s="17">
        <v>-97817</v>
      </c>
      <c r="AE37" s="17">
        <v>-78931</v>
      </c>
    </row>
    <row r="38" spans="1:31" x14ac:dyDescent="0.25">
      <c r="A38" s="8" t="s">
        <v>48</v>
      </c>
      <c r="B38" s="18">
        <v>0</v>
      </c>
      <c r="C38" s="18">
        <v>0</v>
      </c>
      <c r="D38" s="18">
        <v>0</v>
      </c>
      <c r="E38" s="18">
        <v>0</v>
      </c>
      <c r="F38" s="18">
        <v>0</v>
      </c>
      <c r="G38" s="18">
        <v>0</v>
      </c>
      <c r="H38" s="18">
        <v>0</v>
      </c>
      <c r="I38" s="18">
        <v>0</v>
      </c>
      <c r="J38" s="18">
        <v>0</v>
      </c>
      <c r="K38" s="18">
        <v>0</v>
      </c>
      <c r="L38" s="18">
        <v>0</v>
      </c>
      <c r="M38" s="18">
        <v>0</v>
      </c>
      <c r="N38" s="18">
        <v>0</v>
      </c>
      <c r="O38" s="18">
        <v>0</v>
      </c>
      <c r="P38" s="18">
        <v>0</v>
      </c>
      <c r="Q38" s="18">
        <v>0</v>
      </c>
      <c r="R38" s="18">
        <v>0</v>
      </c>
      <c r="S38" s="18">
        <v>0</v>
      </c>
      <c r="T38" s="18">
        <v>0</v>
      </c>
      <c r="U38" s="18">
        <v>0</v>
      </c>
      <c r="V38" s="18">
        <v>0</v>
      </c>
      <c r="W38" s="18">
        <v>0</v>
      </c>
      <c r="X38" s="18">
        <v>0</v>
      </c>
      <c r="Y38" s="18">
        <v>0</v>
      </c>
      <c r="Z38" s="18">
        <v>0</v>
      </c>
      <c r="AA38" s="18">
        <v>0</v>
      </c>
      <c r="AB38" s="18">
        <v>0</v>
      </c>
      <c r="AC38" s="18">
        <v>0</v>
      </c>
      <c r="AD38" s="18">
        <v>0</v>
      </c>
      <c r="AE38" s="18" t="s">
        <v>33</v>
      </c>
    </row>
    <row r="39" spans="1:31" x14ac:dyDescent="0.25">
      <c r="A39" s="8" t="s">
        <v>49</v>
      </c>
      <c r="B39" s="18">
        <v>10.3095</v>
      </c>
      <c r="C39" s="18">
        <v>10.183400000000001</v>
      </c>
      <c r="D39" s="18">
        <v>10.4979</v>
      </c>
      <c r="E39" s="18">
        <v>10.1663</v>
      </c>
      <c r="F39" s="18">
        <v>6.2556000000000003</v>
      </c>
      <c r="G39" s="18">
        <v>6.9461000000000004</v>
      </c>
      <c r="H39" s="18">
        <v>7.3048999999999999</v>
      </c>
      <c r="I39" s="18">
        <v>7.3532000000000002</v>
      </c>
      <c r="J39" s="18">
        <v>7.1494999999999997</v>
      </c>
      <c r="K39" s="18">
        <v>6.9604999999999997</v>
      </c>
      <c r="L39" s="18">
        <v>6.7321</v>
      </c>
      <c r="M39" s="18">
        <v>6.7305999999999999</v>
      </c>
      <c r="N39" s="18">
        <v>9.3795999999999999</v>
      </c>
      <c r="O39" s="18">
        <v>8.9712999999999994</v>
      </c>
      <c r="P39" s="18">
        <v>9.0786999999999995</v>
      </c>
      <c r="Q39" s="18">
        <v>8.7551000000000005</v>
      </c>
      <c r="R39" s="18">
        <v>9.6113999999999997</v>
      </c>
      <c r="S39" s="18">
        <v>10.284700000000001</v>
      </c>
      <c r="T39" s="18">
        <v>10.7263</v>
      </c>
      <c r="U39" s="18">
        <v>10.175599999999999</v>
      </c>
      <c r="V39" s="18">
        <v>9.9882000000000009</v>
      </c>
      <c r="W39" s="18">
        <v>9.2034000000000002</v>
      </c>
      <c r="X39" s="18">
        <v>8.4840999999999998</v>
      </c>
      <c r="Y39" s="18">
        <v>8.2783999999999995</v>
      </c>
      <c r="Z39" s="18">
        <v>8.6682000000000006</v>
      </c>
      <c r="AA39" s="18">
        <v>9.9863999999999997</v>
      </c>
      <c r="AB39" s="18">
        <v>9.7710000000000008</v>
      </c>
      <c r="AC39" s="18">
        <v>10.0511</v>
      </c>
      <c r="AD39" s="18">
        <v>9.1617999999999995</v>
      </c>
      <c r="AE39" s="18" t="s">
        <v>33</v>
      </c>
    </row>
    <row r="40" spans="1:31" x14ac:dyDescent="0.25">
      <c r="A40" s="8" t="s">
        <v>50</v>
      </c>
      <c r="B40" s="18">
        <v>3.2924000000000002</v>
      </c>
      <c r="C40" s="18">
        <v>3.1798000000000002</v>
      </c>
      <c r="D40" s="18">
        <v>3.2212000000000001</v>
      </c>
      <c r="E40" s="18">
        <v>3.2957999999999998</v>
      </c>
      <c r="F40" s="18">
        <v>3.7814999999999999</v>
      </c>
      <c r="G40" s="18">
        <v>3.8959999999999999</v>
      </c>
      <c r="H40" s="18">
        <v>4.2270000000000003</v>
      </c>
      <c r="I40" s="18">
        <v>3.69</v>
      </c>
      <c r="J40" s="18">
        <v>3.2044999999999999</v>
      </c>
      <c r="K40" s="18">
        <v>2.7627999999999999</v>
      </c>
      <c r="L40" s="18">
        <v>2.2978000000000001</v>
      </c>
      <c r="M40" s="18">
        <v>2.6412</v>
      </c>
      <c r="N40" s="18">
        <v>0.36720000000000003</v>
      </c>
      <c r="O40" s="18">
        <v>0.89249999999999996</v>
      </c>
      <c r="P40" s="18">
        <v>0.93389999999999995</v>
      </c>
      <c r="Q40" s="18">
        <v>0.94350000000000001</v>
      </c>
      <c r="R40" s="18">
        <v>1.4451000000000001</v>
      </c>
      <c r="S40" s="18">
        <v>1.1448</v>
      </c>
      <c r="T40" s="18">
        <v>1.2818000000000001</v>
      </c>
      <c r="U40" s="18">
        <v>1.2927</v>
      </c>
      <c r="V40" s="18">
        <v>2.4340000000000002</v>
      </c>
      <c r="W40" s="18">
        <v>3.4451999999999998</v>
      </c>
      <c r="X40" s="18">
        <v>4.4123999999999999</v>
      </c>
      <c r="Y40" s="18">
        <v>5.3935000000000004</v>
      </c>
      <c r="Z40" s="18">
        <v>4.8129999999999997</v>
      </c>
      <c r="AA40" s="18">
        <v>3.6516000000000002</v>
      </c>
      <c r="AB40" s="18">
        <v>4.4600999999999997</v>
      </c>
      <c r="AC40" s="18">
        <v>3.6528</v>
      </c>
      <c r="AD40" s="18">
        <v>4.0269000000000004</v>
      </c>
      <c r="AE40" s="18" t="s">
        <v>33</v>
      </c>
    </row>
    <row r="41" spans="1:31" x14ac:dyDescent="0.25">
      <c r="A41" s="8" t="s">
        <v>51</v>
      </c>
      <c r="B41" s="18">
        <v>9.4146999999999998</v>
      </c>
      <c r="C41" s="18">
        <v>9.3221000000000007</v>
      </c>
      <c r="D41" s="18">
        <v>9.3917999999999999</v>
      </c>
      <c r="E41" s="18">
        <v>9.2757000000000005</v>
      </c>
      <c r="F41" s="18">
        <v>5.8082000000000003</v>
      </c>
      <c r="G41" s="18">
        <v>6.4042000000000003</v>
      </c>
      <c r="H41" s="18">
        <v>6.9181999999999997</v>
      </c>
      <c r="I41" s="18">
        <v>6.8369</v>
      </c>
      <c r="J41" s="18">
        <v>6.4661999999999997</v>
      </c>
      <c r="K41" s="18">
        <v>6.2908999999999997</v>
      </c>
      <c r="L41" s="18">
        <v>5.9386000000000001</v>
      </c>
      <c r="M41" s="18">
        <v>6.0911</v>
      </c>
      <c r="N41" s="18">
        <v>7.5723000000000003</v>
      </c>
      <c r="O41" s="18">
        <v>7.7565</v>
      </c>
      <c r="P41" s="18">
        <v>7.6875</v>
      </c>
      <c r="Q41" s="18">
        <v>7.4142000000000001</v>
      </c>
      <c r="R41" s="18">
        <v>8.3856000000000002</v>
      </c>
      <c r="S41" s="18">
        <v>8.7379999999999995</v>
      </c>
      <c r="T41" s="18">
        <v>9.0078999999999994</v>
      </c>
      <c r="U41" s="18">
        <v>7.5909000000000004</v>
      </c>
      <c r="V41" s="18">
        <v>8.3298000000000005</v>
      </c>
      <c r="W41" s="18">
        <v>7.8362999999999996</v>
      </c>
      <c r="X41" s="18">
        <v>7.4390000000000001</v>
      </c>
      <c r="Y41" s="18">
        <v>7.4101999999999997</v>
      </c>
      <c r="Z41" s="18">
        <v>7.7039</v>
      </c>
      <c r="AA41" s="18">
        <v>8.4009999999999998</v>
      </c>
      <c r="AB41" s="18">
        <v>8.2149000000000001</v>
      </c>
      <c r="AC41" s="18">
        <v>8.3106000000000009</v>
      </c>
      <c r="AD41" s="18">
        <v>7.6227</v>
      </c>
      <c r="AE41" s="18" t="s">
        <v>33</v>
      </c>
    </row>
    <row r="42" spans="1:31" x14ac:dyDescent="0.25">
      <c r="A42" s="8" t="s">
        <v>52</v>
      </c>
      <c r="B42" s="18" t="s">
        <v>33</v>
      </c>
      <c r="C42" s="18" t="s">
        <v>33</v>
      </c>
      <c r="D42" s="18" t="s">
        <v>33</v>
      </c>
      <c r="E42" s="18">
        <v>0.75590000000000002</v>
      </c>
      <c r="F42" s="18" t="s">
        <v>33</v>
      </c>
      <c r="G42" s="18">
        <v>1.3467</v>
      </c>
      <c r="H42" s="18" t="s">
        <v>33</v>
      </c>
      <c r="I42" s="18">
        <v>0.4446</v>
      </c>
      <c r="J42" s="18" t="s">
        <v>33</v>
      </c>
      <c r="K42" s="18" t="s">
        <v>33</v>
      </c>
      <c r="L42" s="18" t="s">
        <v>33</v>
      </c>
      <c r="M42" s="18" t="s">
        <v>33</v>
      </c>
      <c r="N42" s="18">
        <v>4.6512000000000002</v>
      </c>
      <c r="O42" s="18" t="s">
        <v>33</v>
      </c>
      <c r="P42" s="18" t="s">
        <v>33</v>
      </c>
      <c r="Q42" s="18" t="s">
        <v>33</v>
      </c>
      <c r="R42" s="18">
        <v>18.508299999999998</v>
      </c>
      <c r="S42" s="18">
        <v>25.604299999999999</v>
      </c>
      <c r="T42" s="18">
        <v>27.118200000000002</v>
      </c>
      <c r="U42" s="18" t="s">
        <v>33</v>
      </c>
      <c r="V42" s="18">
        <v>6.3887999999999998</v>
      </c>
      <c r="W42" s="18">
        <v>9.6832999999999991</v>
      </c>
      <c r="X42" s="18">
        <v>133.49440000000001</v>
      </c>
      <c r="Y42" s="18" t="s">
        <v>33</v>
      </c>
      <c r="Z42" s="18" t="s">
        <v>33</v>
      </c>
      <c r="AA42" s="18">
        <v>31.941099999999999</v>
      </c>
      <c r="AB42" s="18">
        <v>34.594299999999997</v>
      </c>
      <c r="AC42" s="18">
        <v>26.2456</v>
      </c>
      <c r="AD42" s="18">
        <v>34.171599999999998</v>
      </c>
      <c r="AE42" s="18">
        <v>48.376300000000001</v>
      </c>
    </row>
    <row r="43" spans="1:31" x14ac:dyDescent="0.25">
      <c r="A43" s="8" t="s">
        <v>53</v>
      </c>
      <c r="B43" s="18">
        <v>100.19119999999999</v>
      </c>
      <c r="C43" s="18">
        <v>100.1142</v>
      </c>
      <c r="D43" s="18">
        <v>100.1644</v>
      </c>
      <c r="E43" s="18">
        <v>100.3296</v>
      </c>
      <c r="F43" s="18">
        <v>100.4357</v>
      </c>
      <c r="G43" s="18">
        <v>101.3676</v>
      </c>
      <c r="H43" s="18">
        <v>101.0442</v>
      </c>
      <c r="I43" s="18">
        <v>110.5634</v>
      </c>
      <c r="J43" s="18">
        <v>96.584900000000005</v>
      </c>
      <c r="K43" s="18">
        <v>122.0742</v>
      </c>
      <c r="L43" s="18">
        <v>193.4529</v>
      </c>
      <c r="M43" s="18">
        <v>102.4935</v>
      </c>
      <c r="N43" s="18">
        <v>-26.299700000000001</v>
      </c>
      <c r="O43" s="18">
        <v>124.3373</v>
      </c>
      <c r="P43" s="18">
        <v>3271.6212999999998</v>
      </c>
      <c r="Q43" s="18">
        <v>724.39149999999995</v>
      </c>
      <c r="R43" s="18">
        <v>609.05759999999998</v>
      </c>
      <c r="S43" s="18">
        <v>304.2611</v>
      </c>
      <c r="T43" s="18">
        <v>81.842299999999994</v>
      </c>
      <c r="U43" s="18">
        <v>74.426500000000004</v>
      </c>
      <c r="V43" s="18">
        <v>75.408000000000001</v>
      </c>
      <c r="W43" s="18">
        <v>82.887900000000002</v>
      </c>
      <c r="X43" s="18">
        <v>82.953999999999994</v>
      </c>
      <c r="Y43" s="18">
        <v>119.5986</v>
      </c>
      <c r="Z43" s="18">
        <v>51.084699999999998</v>
      </c>
      <c r="AA43" s="18">
        <v>98.895899999999997</v>
      </c>
      <c r="AB43" s="18">
        <v>70.442899999999995</v>
      </c>
      <c r="AC43" s="18">
        <v>67.997299999999996</v>
      </c>
      <c r="AD43" s="18">
        <v>69.213800000000006</v>
      </c>
      <c r="AE43" s="18">
        <v>63.2483</v>
      </c>
    </row>
    <row r="46" spans="1:31" x14ac:dyDescent="0.25">
      <c r="A46" s="13" t="s">
        <v>96</v>
      </c>
      <c r="B46" s="3">
        <f>B30*1000</f>
        <v>1711144.9</v>
      </c>
      <c r="C46" s="3">
        <f>C30*1000</f>
        <v>1912478.2</v>
      </c>
      <c r="D46" s="3">
        <f>D30*1000</f>
        <v>1514825.2</v>
      </c>
      <c r="E46" s="3">
        <f>E30*1000</f>
        <v>1852020.6</v>
      </c>
      <c r="F46" s="3">
        <f>F30*1000</f>
        <v>1268169.7</v>
      </c>
      <c r="G46" s="3">
        <f>G30*1000</f>
        <v>1305468.8</v>
      </c>
      <c r="H46" s="3">
        <f>H30*1000</f>
        <v>2013204.4000000001</v>
      </c>
      <c r="I46" s="3">
        <f>I30*1000</f>
        <v>1768733.6</v>
      </c>
      <c r="J46" s="3">
        <f>J30*1000</f>
        <v>1569204.9</v>
      </c>
      <c r="K46" s="3">
        <f>K30*1000</f>
        <v>1796003.8</v>
      </c>
      <c r="L46" s="3">
        <f>L30*1000</f>
        <v>1585048.2</v>
      </c>
      <c r="M46" s="3">
        <f>M30*1000</f>
        <v>1890405.6</v>
      </c>
      <c r="N46" s="3">
        <f>N30*1000</f>
        <v>1409367.8</v>
      </c>
      <c r="O46" s="3">
        <f>O30*1000</f>
        <v>2210075.6999999997</v>
      </c>
      <c r="P46" s="3">
        <f>P30*1000</f>
        <v>2569659.6</v>
      </c>
      <c r="Q46" s="3">
        <f>Q30*1000</f>
        <v>2599670.9</v>
      </c>
      <c r="R46" s="3">
        <f>R30*1000</f>
        <v>3074390.4000000004</v>
      </c>
      <c r="S46" s="3">
        <f>S30*1000</f>
        <v>2671464.7000000002</v>
      </c>
      <c r="T46" s="3">
        <f>T30*1000</f>
        <v>2489468.4000000004</v>
      </c>
      <c r="U46" s="3">
        <f>U30*1000</f>
        <v>2680241.9</v>
      </c>
      <c r="V46" s="3">
        <f>V30*1000</f>
        <v>3422778.6</v>
      </c>
      <c r="W46" s="3">
        <f>W30*1000</f>
        <v>2648962.5999999996</v>
      </c>
      <c r="X46" s="3">
        <f>X30*1000</f>
        <v>2437389.7000000002</v>
      </c>
      <c r="Y46" s="3">
        <f>Y30*1000</f>
        <v>1771507.4</v>
      </c>
      <c r="Z46" s="3">
        <f>Z30*1000</f>
        <v>1875319.5</v>
      </c>
      <c r="AA46" s="3">
        <f>AA30*1000</f>
        <v>1842779.7</v>
      </c>
      <c r="AB46" s="3">
        <f>AB30*1000</f>
        <v>1424074.3</v>
      </c>
      <c r="AC46" s="3">
        <f>AC30*1000</f>
        <v>1566808.0999999999</v>
      </c>
      <c r="AD46" s="3">
        <f>AD30*1000</f>
        <v>1358752.7</v>
      </c>
      <c r="AE46" s="3">
        <f>AE30*1000</f>
        <v>1331685.3</v>
      </c>
    </row>
    <row r="47" spans="1:31" x14ac:dyDescent="0.25">
      <c r="A47" s="13" t="s">
        <v>97</v>
      </c>
      <c r="B47">
        <f>B28/B46</f>
        <v>0.15544680056025648</v>
      </c>
      <c r="C47">
        <f>C28/C46</f>
        <v>0.14082670327954588</v>
      </c>
      <c r="D47">
        <f>D28/D46</f>
        <v>0.18003463369899048</v>
      </c>
      <c r="E47">
        <f>E28/E46</f>
        <v>0.14911983160446488</v>
      </c>
      <c r="F47">
        <f>F28/F46</f>
        <v>0.22054225077290524</v>
      </c>
      <c r="G47">
        <f>G28/G46</f>
        <v>0.21697799288654007</v>
      </c>
      <c r="H47">
        <f>H28/H46</f>
        <v>0.14250564920283304</v>
      </c>
      <c r="I47">
        <f>I28/I46</f>
        <v>0.16429382016602159</v>
      </c>
      <c r="J47">
        <f>J28/J46</f>
        <v>0.20625286092338865</v>
      </c>
      <c r="K47">
        <f>K28/K46</f>
        <v>0.18776463613272978</v>
      </c>
      <c r="L47">
        <f>L28/L46</f>
        <v>0.21511207040896296</v>
      </c>
      <c r="M47">
        <f>M28/M46</f>
        <v>0.18354949858379599</v>
      </c>
      <c r="N47">
        <f>N28/N46</f>
        <v>0.24852774414173504</v>
      </c>
      <c r="O47">
        <f>O28/O46</f>
        <v>0.17559127047096171</v>
      </c>
      <c r="P47">
        <f>P28/P46</f>
        <v>0.20582959704079093</v>
      </c>
      <c r="Q47">
        <f>Q28/Q46</f>
        <v>0.14773216102084308</v>
      </c>
      <c r="R47">
        <f>R28/R46</f>
        <v>0.12587991427503806</v>
      </c>
      <c r="S47">
        <f>S28/S46</f>
        <v>0.14596599386097073</v>
      </c>
      <c r="T47">
        <f>T28/T46</f>
        <v>0.1578369100808831</v>
      </c>
      <c r="U47">
        <f>U28/U46</f>
        <v>0.27842897314604326</v>
      </c>
      <c r="V47">
        <f>V28/V46</f>
        <v>0.23356842303501604</v>
      </c>
      <c r="W47">
        <f>W28/W46</f>
        <v>0.2980234602028734</v>
      </c>
      <c r="X47">
        <f>X28/X46</f>
        <v>0.31976831608010814</v>
      </c>
      <c r="Y47">
        <f>Y28/Y46</f>
        <v>0.40678633349203058</v>
      </c>
      <c r="Z47">
        <f>Z28/Z46</f>
        <v>0.3228036609228454</v>
      </c>
      <c r="AA47">
        <f>AA28/AA46</f>
        <v>0.32137807899663751</v>
      </c>
      <c r="AB47">
        <f>AB28/AB46</f>
        <v>0.40238771249505728</v>
      </c>
      <c r="AC47">
        <f>AC28/AC46</f>
        <v>0.36290468500896828</v>
      </c>
      <c r="AD47">
        <f>AD28/AD46</f>
        <v>0.41518445556722722</v>
      </c>
      <c r="AE47" t="e">
        <f>AE28/AE46</f>
        <v>#VALUE!</v>
      </c>
    </row>
    <row r="48" spans="1:31" x14ac:dyDescent="0.25">
      <c r="B48" s="2" t="s">
        <v>25</v>
      </c>
      <c r="C48" s="2" t="s">
        <v>26</v>
      </c>
      <c r="D48" s="2" t="s">
        <v>27</v>
      </c>
      <c r="E48" s="2" t="s">
        <v>28</v>
      </c>
      <c r="F48" s="2" t="s">
        <v>29</v>
      </c>
      <c r="G48" s="2" t="s">
        <v>30</v>
      </c>
      <c r="H48" s="2" t="s">
        <v>1</v>
      </c>
      <c r="I48" s="2" t="s">
        <v>2</v>
      </c>
      <c r="J48" s="2" t="s">
        <v>3</v>
      </c>
      <c r="K48" s="2" t="s">
        <v>4</v>
      </c>
      <c r="L48" s="2" t="s">
        <v>5</v>
      </c>
      <c r="M48" s="2" t="s">
        <v>6</v>
      </c>
      <c r="N48" s="2" t="s">
        <v>7</v>
      </c>
      <c r="O48" s="2" t="s">
        <v>8</v>
      </c>
      <c r="P48" s="2" t="s">
        <v>9</v>
      </c>
      <c r="Q48" s="2" t="s">
        <v>10</v>
      </c>
      <c r="R48" s="2" t="s">
        <v>11</v>
      </c>
      <c r="S48" s="2" t="s">
        <v>12</v>
      </c>
      <c r="T48" s="2" t="s">
        <v>13</v>
      </c>
      <c r="U48" s="2" t="s">
        <v>14</v>
      </c>
      <c r="V48" s="2" t="s">
        <v>15</v>
      </c>
      <c r="W48" s="2" t="s">
        <v>16</v>
      </c>
      <c r="X48" s="2" t="s">
        <v>17</v>
      </c>
      <c r="Y48" s="2" t="s">
        <v>18</v>
      </c>
      <c r="Z48" s="2" t="s">
        <v>19</v>
      </c>
      <c r="AA48" s="2" t="s">
        <v>20</v>
      </c>
      <c r="AB48" s="2" t="s">
        <v>21</v>
      </c>
      <c r="AC48" s="2" t="s">
        <v>22</v>
      </c>
      <c r="AD48" s="2" t="s">
        <v>23</v>
      </c>
      <c r="AE48" s="2" t="s">
        <v>24</v>
      </c>
    </row>
    <row r="49" spans="1:31" x14ac:dyDescent="0.25">
      <c r="H49" s="7"/>
      <c r="I49" s="7"/>
      <c r="J49" s="7"/>
      <c r="K49" s="7"/>
      <c r="L49" s="7"/>
      <c r="M49" s="7"/>
      <c r="N49" s="7"/>
      <c r="O49" s="7"/>
      <c r="P49" s="7"/>
      <c r="Q49" s="7"/>
      <c r="R49" s="7"/>
      <c r="S49" s="7"/>
      <c r="T49" s="7"/>
      <c r="U49" s="7"/>
      <c r="V49" s="7"/>
      <c r="W49" s="7"/>
      <c r="X49" s="7"/>
      <c r="Y49" s="7"/>
      <c r="Z49" s="7"/>
      <c r="AA49" s="7"/>
      <c r="AB49" s="7"/>
      <c r="AC49" s="7"/>
      <c r="AD49" s="7"/>
      <c r="AE49" s="7"/>
    </row>
    <row r="50" spans="1:31" x14ac:dyDescent="0.25">
      <c r="A50" t="s">
        <v>54</v>
      </c>
      <c r="B50" s="9">
        <f>B19/B24</f>
        <v>9.8134419908867851</v>
      </c>
      <c r="C50" s="9">
        <f>C19/C24</f>
        <v>7.8419579203616765</v>
      </c>
      <c r="D50" s="9">
        <f>D19/D24</f>
        <v>6.989987962626822</v>
      </c>
      <c r="E50" s="9">
        <f>E19/E24</f>
        <v>6.9571481936069164</v>
      </c>
      <c r="F50" s="9">
        <f>F19/F24</f>
        <v>8.6572527290770758</v>
      </c>
      <c r="G50" s="9">
        <f>G19/G24</f>
        <v>8.5820383222691614</v>
      </c>
      <c r="H50" s="9">
        <f>H19/H24</f>
        <v>8.6577957926012878</v>
      </c>
      <c r="I50" s="9">
        <f>I19/I24</f>
        <v>7.8793458729661561</v>
      </c>
      <c r="J50" s="9">
        <f>J19/J24</f>
        <v>8.6228916275364043</v>
      </c>
      <c r="K50" s="9">
        <f>K19/K24</f>
        <v>4.7540961881355113</v>
      </c>
      <c r="L50" s="9">
        <f>L19/L24</f>
        <v>3.9529935933554539</v>
      </c>
      <c r="M50" s="9">
        <f>M19/M24</f>
        <v>3.7944238574201519</v>
      </c>
      <c r="N50" s="9">
        <f>N19/N24</f>
        <v>5.37389961774557</v>
      </c>
      <c r="O50" s="9">
        <f>O19/O24</f>
        <v>6.457971466217078</v>
      </c>
      <c r="P50" s="9">
        <f>P19/P24</f>
        <v>7.6330675074183976</v>
      </c>
      <c r="Q50" s="9">
        <f>Q19/Q24</f>
        <v>2.5722502052674794</v>
      </c>
      <c r="R50" s="9">
        <f>R19/R24</f>
        <v>3.1033892900846247</v>
      </c>
      <c r="S50" s="9">
        <f>S19/S24</f>
        <v>3.465689811231651</v>
      </c>
      <c r="T50" s="9">
        <f>T19/T24</f>
        <v>3.6421421864758092</v>
      </c>
      <c r="U50" s="9">
        <f>U19/U24</f>
        <v>1.6619038298427611</v>
      </c>
      <c r="V50" s="9">
        <f>V19/V24</f>
        <v>2.1864209549845448</v>
      </c>
      <c r="W50" s="9">
        <f>W19/W24</f>
        <v>3.9511484543358937</v>
      </c>
      <c r="X50" s="9">
        <f>X19/X24</f>
        <v>4.0555555555555554</v>
      </c>
      <c r="Y50" s="9">
        <f>Y19/Y24</f>
        <v>3.3722711708419615</v>
      </c>
      <c r="Z50" s="9">
        <f>Z19/Z24</f>
        <v>3.8107560436888286</v>
      </c>
      <c r="AA50" s="9">
        <f>AA19/AA24</f>
        <v>3.9419347730277656</v>
      </c>
      <c r="AB50" s="9">
        <f>AB19/AB24</f>
        <v>4.775253307139578</v>
      </c>
      <c r="AC50" s="9">
        <f>AC19/AC24</f>
        <v>5.2369920828070606</v>
      </c>
      <c r="AD50" s="9">
        <f>AD19/AD24</f>
        <v>5.8121762767004839</v>
      </c>
      <c r="AE50" s="9" t="e">
        <f>AE19/AE24</f>
        <v>#VALUE!</v>
      </c>
    </row>
    <row r="51" spans="1:31" x14ac:dyDescent="0.25">
      <c r="A51" t="s">
        <v>55</v>
      </c>
      <c r="B51" s="9">
        <f>(B19-B18)/B24</f>
        <v>9.1494260427620056</v>
      </c>
      <c r="C51" s="9">
        <f>(C19-C18)/C24</f>
        <v>7.257676925752043</v>
      </c>
      <c r="D51" s="9">
        <f>(D19-D18)/D24</f>
        <v>6.2426772646502471</v>
      </c>
      <c r="E51" s="9">
        <f>(E19-E18)/E24</f>
        <v>6.2205204831278795</v>
      </c>
      <c r="F51" s="9">
        <f>(F19-F18)/F24</f>
        <v>7.8293706582864706</v>
      </c>
      <c r="G51" s="9">
        <f>(G19-G18)/G24</f>
        <v>7.7889446288473145</v>
      </c>
      <c r="H51" s="9">
        <f>(H19-H18)/H24</f>
        <v>7.8345835702364139</v>
      </c>
      <c r="I51" s="9">
        <f>(I19-I18)/I24</f>
        <v>7.0786831737030385</v>
      </c>
      <c r="J51" s="9">
        <f>(J19-J18)/J24</f>
        <v>7.8256852740248508</v>
      </c>
      <c r="K51" s="9">
        <f>(K19-K18)/K24</f>
        <v>4.1192231699677126</v>
      </c>
      <c r="L51" s="9">
        <f>(L19-L18)/L24</f>
        <v>3.3244537657296687</v>
      </c>
      <c r="M51" s="9">
        <f>(M19-M18)/M24</f>
        <v>3.2530067890743268</v>
      </c>
      <c r="N51" s="9">
        <f>(N19-N18)/N24</f>
        <v>4.6309812857196224</v>
      </c>
      <c r="O51" s="9">
        <f>(O19-O18)/O24</f>
        <v>5.5131263902072734</v>
      </c>
      <c r="P51" s="9">
        <f>(P19-P18)/P24</f>
        <v>6.838580304154303</v>
      </c>
      <c r="Q51" s="9">
        <f>(Q19-Q18)/Q24</f>
        <v>2.3170474641571404</v>
      </c>
      <c r="R51" s="9">
        <f>(R19-R18)/R24</f>
        <v>2.8250159425035761</v>
      </c>
      <c r="S51" s="9">
        <f>(S19-S18)/S24</f>
        <v>3.1803115967694682</v>
      </c>
      <c r="T51" s="9">
        <f>(T19-T18)/T24</f>
        <v>3.3444780059170549</v>
      </c>
      <c r="U51" s="9">
        <f>(U19-U18)/U24</f>
        <v>1.4727911912465124</v>
      </c>
      <c r="V51" s="9">
        <f>(V19-V18)/V24</f>
        <v>1.8466268729123849</v>
      </c>
      <c r="W51" s="9">
        <f>(W19-W18)/W24</f>
        <v>3.1958642128263466</v>
      </c>
      <c r="X51" s="9">
        <f>(X19-X18)/X24</f>
        <v>3.3195870018095284</v>
      </c>
      <c r="Y51" s="9">
        <f>(Y19-Y18)/Y24</f>
        <v>2.7222041766481246</v>
      </c>
      <c r="Z51" s="9">
        <f>(Z19-Z18)/Z24</f>
        <v>2.868720744088026</v>
      </c>
      <c r="AA51" s="9">
        <f>(AA19-AA18)/AA24</f>
        <v>3.0960224768620539</v>
      </c>
      <c r="AB51" s="9">
        <f>(AB19-AB18)/AB24</f>
        <v>3.744728328760103</v>
      </c>
      <c r="AC51" s="9">
        <f>(AC19-AC18)/AC24</f>
        <v>4.1654190156392801</v>
      </c>
      <c r="AD51" s="9">
        <f>(AD19-AD18)/AD24</f>
        <v>4.7764543469885705</v>
      </c>
      <c r="AE51" s="9" t="e">
        <f>(AE19-AE18)/AE24</f>
        <v>#VALUE!</v>
      </c>
    </row>
    <row r="52" spans="1:31" x14ac:dyDescent="0.25">
      <c r="A52" t="s">
        <v>56</v>
      </c>
      <c r="B52" s="9">
        <f>B16/B24</f>
        <v>2.3871801612337888</v>
      </c>
      <c r="C52" s="9">
        <f>C16/C24</f>
        <v>0.93573291601460618</v>
      </c>
      <c r="D52" s="9">
        <f>D16/D24</f>
        <v>0.50090757972371358</v>
      </c>
      <c r="E52" s="9">
        <f>E16/E24</f>
        <v>0.96280484550936551</v>
      </c>
      <c r="F52" s="9">
        <f>F16/F24</f>
        <v>0.85930780681442276</v>
      </c>
      <c r="G52" s="9">
        <f>G16/G24</f>
        <v>2.2041151176825586</v>
      </c>
      <c r="H52" s="9">
        <f>H16/H24</f>
        <v>4.2356620141958441</v>
      </c>
      <c r="I52" s="9">
        <f>I16/I24</f>
        <v>2.1846985707456192</v>
      </c>
      <c r="J52" s="9">
        <f>J16/J24</f>
        <v>3.6452340187486225</v>
      </c>
      <c r="K52" s="9">
        <f>K16/K24</f>
        <v>0.71968820779721454</v>
      </c>
      <c r="L52" s="9">
        <f>L16/L24</f>
        <v>0.88836369707214258</v>
      </c>
      <c r="M52" s="9">
        <f>M16/M24</f>
        <v>0.72653311415117994</v>
      </c>
      <c r="N52" s="9">
        <f>N16/N24</f>
        <v>0.67970316138109643</v>
      </c>
      <c r="O52" s="9">
        <f>O16/O24</f>
        <v>1.1129025402717367</v>
      </c>
      <c r="P52" s="9">
        <f>P16/P24</f>
        <v>1.451734050445104</v>
      </c>
      <c r="Q52" s="9">
        <f>Q16/Q24</f>
        <v>0.39457541211393926</v>
      </c>
      <c r="R52" s="9">
        <f>R16/R24</f>
        <v>0.28739163406352874</v>
      </c>
      <c r="S52" s="9">
        <f>S16/S24</f>
        <v>0.46251524970156499</v>
      </c>
      <c r="T52" s="9">
        <f>T16/T24</f>
        <v>0.59363650858327277</v>
      </c>
      <c r="U52" s="9">
        <f>U16/U24</f>
        <v>1.1236955929367245</v>
      </c>
      <c r="V52" s="9">
        <f>V16/V24</f>
        <v>0.74326800470707011</v>
      </c>
      <c r="W52" s="9">
        <f>W16/W24</f>
        <v>0.9165183700132904</v>
      </c>
      <c r="X52" s="9">
        <f>X16/X24</f>
        <v>0.83195717956905857</v>
      </c>
      <c r="Y52" s="9">
        <f>Y16/Y24</f>
        <v>0.7047180153477608</v>
      </c>
      <c r="Z52" s="9">
        <f>Z16/Z24</f>
        <v>0.36013900990901537</v>
      </c>
      <c r="AA52" s="9">
        <f>AA16/AA24</f>
        <v>0.79706552078742476</v>
      </c>
      <c r="AB52" s="9">
        <f>AB16/AB24</f>
        <v>1.0582739881060419</v>
      </c>
      <c r="AC52" s="9">
        <f>AC16/AC24</f>
        <v>1.574176190916279</v>
      </c>
      <c r="AD52" s="9">
        <f>AD16/AD24</f>
        <v>1.9696502718205555</v>
      </c>
      <c r="AE52" s="9" t="e">
        <f>AE16/AE24</f>
        <v>#VALUE!</v>
      </c>
    </row>
    <row r="53" spans="1:31" x14ac:dyDescent="0.25">
      <c r="A53" t="s">
        <v>57</v>
      </c>
      <c r="B53" s="9">
        <f>(B19-B24)/B21</f>
        <v>0.6705691360452829</v>
      </c>
      <c r="C53" s="9">
        <f>(C19-C24)/C21</f>
        <v>0.6495819197847279</v>
      </c>
      <c r="D53" s="9">
        <f>(D19-D24)/D21</f>
        <v>0.51724661353924339</v>
      </c>
      <c r="E53" s="9">
        <f>(E19-E24)/E21</f>
        <v>0.53295425791451234</v>
      </c>
      <c r="F53" s="9">
        <f>(F19-F24)/F21</f>
        <v>0.59540831172422215</v>
      </c>
      <c r="G53" s="9">
        <f>(G19-G24)/G21</f>
        <v>0.62555140108389695</v>
      </c>
      <c r="H53" s="9">
        <f>(H19-H24)/H21</f>
        <v>0.63353185290837499</v>
      </c>
      <c r="I53" s="9">
        <f>(I19-I24)/I21</f>
        <v>0.60536183928988485</v>
      </c>
      <c r="J53" s="9">
        <f>(J19-J24)/J21</f>
        <v>0.62529131370662272</v>
      </c>
      <c r="K53" s="9">
        <f>(K19-K24)/K21</f>
        <v>0.3955166194279825</v>
      </c>
      <c r="L53" s="9">
        <f>(L19-L24)/L21</f>
        <v>0.35048031614052949</v>
      </c>
      <c r="M53" s="9">
        <f>(M19-M24)/M21</f>
        <v>0.36204629000138377</v>
      </c>
      <c r="N53" s="9">
        <f>(N19-N24)/N21</f>
        <v>0.42767224387280417</v>
      </c>
      <c r="O53" s="9">
        <f>(O19-O24)/O21</f>
        <v>0.44479287296893816</v>
      </c>
      <c r="P53" s="9">
        <f>(P19-P24)/P21</f>
        <v>0.46895233755835802</v>
      </c>
      <c r="Q53" s="9">
        <f>(Q19-Q24)/Q21</f>
        <v>0.31250760094247765</v>
      </c>
      <c r="R53" s="9">
        <f>(R19-R24)/R21</f>
        <v>0.37914129870008828</v>
      </c>
      <c r="S53" s="9">
        <f>(S19-S24)/S21</f>
        <v>0.42530695796529427</v>
      </c>
      <c r="T53" s="9">
        <f>(T19-T24)/T21</f>
        <v>0.43994330391843078</v>
      </c>
      <c r="U53" s="9">
        <f>(U19-U24)/U21</f>
        <v>0.16620305075811198</v>
      </c>
      <c r="V53" s="9">
        <f>(V19-V24)/V21</f>
        <v>0.191355851197689</v>
      </c>
      <c r="W53" s="9">
        <f>(W19-W24)/W21</f>
        <v>0.22666304495763523</v>
      </c>
      <c r="X53" s="9">
        <f>(X19-X24)/X21</f>
        <v>0.23171881351387971</v>
      </c>
      <c r="Y53" s="9">
        <f>(Y19-Y24)/Y21</f>
        <v>0.20851772543421365</v>
      </c>
      <c r="Z53" s="9">
        <f>(Z19-Z24)/Z21</f>
        <v>0.18210103858560159</v>
      </c>
      <c r="AA53" s="9">
        <f>(AA19-AA24)/AA21</f>
        <v>0.20773855487068371</v>
      </c>
      <c r="AB53" s="9">
        <f>(AB19-AB24)/AB21</f>
        <v>0.23043516229140898</v>
      </c>
      <c r="AC53" s="9">
        <f>(AC19-AC24)/AC21</f>
        <v>0.26207740668425661</v>
      </c>
      <c r="AD53" s="9">
        <f>(AD19-AD24)/AD21</f>
        <v>0.28400368592344827</v>
      </c>
      <c r="AE53" s="9" t="e">
        <f>(AE19-AE24)/AE21</f>
        <v>#VALUE!</v>
      </c>
    </row>
    <row r="54" spans="1:31" x14ac:dyDescent="0.25">
      <c r="A54" t="s">
        <v>58</v>
      </c>
      <c r="B54" s="39">
        <f>(SUM(B19-B18)/((SUM(B8,B10))/365))</f>
        <v>2285.4731563244927</v>
      </c>
      <c r="C54" s="9">
        <f>(SUM(C19-C18)/((SUM(C8,C10))/365))</f>
        <v>2404.3524612155356</v>
      </c>
      <c r="D54" s="9">
        <f>(SUM(D19-D18)/((SUM(D8,D10))/365))</f>
        <v>2025.647081804593</v>
      </c>
      <c r="E54" s="9">
        <f>(SUM(E19-E18)/((SUM(E8,E10))/365))</f>
        <v>2110.696261141336</v>
      </c>
      <c r="F54" s="9">
        <f>(SUM(F19-F18)/((SUM(F8,F10))/365))</f>
        <v>2060.6806458345759</v>
      </c>
      <c r="G54" s="9">
        <f>(SUM(G19-G18)/((SUM(G8,G10))/365))</f>
        <v>2313.2872707741885</v>
      </c>
      <c r="H54" s="9">
        <f>(SUM(H19-H18)/((SUM(H8,H10))/365))</f>
        <v>2465.2967079881096</v>
      </c>
      <c r="I54" s="9">
        <f>(SUM(I19-I18)/((SUM(I8,I10))/365))</f>
        <v>2283.8428583918635</v>
      </c>
      <c r="J54" s="9">
        <f>(SUM(J19-J18)/((SUM(J8,J10))/365))</f>
        <v>2222.3450627134962</v>
      </c>
      <c r="K54" s="9">
        <f>(SUM(K19-K18)/((SUM(K8,K10))/365))</f>
        <v>1679.0383037119755</v>
      </c>
      <c r="L54" s="9">
        <f>(SUM(L19-L18)/((SUM(L8,L10))/365))</f>
        <v>1605.5374005964215</v>
      </c>
      <c r="M54" s="9">
        <f>(SUM(M19-M18)/((SUM(M8,M10))/365))</f>
        <v>1484.380798123701</v>
      </c>
      <c r="N54" s="9">
        <f>(SUM(N19-N18)/((SUM(N8,N10))/365))</f>
        <v>1821.9041228258536</v>
      </c>
      <c r="O54" s="9">
        <f>(SUM(O19-O18)/((SUM(O8,O10))/365))</f>
        <v>2163.59536612488</v>
      </c>
      <c r="P54" s="9">
        <f>(SUM(P19-P18)/((SUM(P8,P10))/365))</f>
        <v>2608.4983162536037</v>
      </c>
      <c r="Q54" s="9">
        <f>(SUM(Q19-Q18)/((SUM(Q8,Q10))/365))</f>
        <v>2431.040236471536</v>
      </c>
      <c r="R54" s="9">
        <f>(SUM(R19-R18)/((SUM(R8,R10))/365))</f>
        <v>2996.1934243968399</v>
      </c>
      <c r="S54" s="9">
        <f>(SUM(S19-S18)/((SUM(S8,S10))/365))</f>
        <v>3084.6722092469295</v>
      </c>
      <c r="T54" s="9">
        <f>(SUM(T19-T18)/((SUM(T8,T10))/365))</f>
        <v>3302.5856718349351</v>
      </c>
      <c r="U54" s="9">
        <f>(SUM(U19-U18)/((SUM(U8,U10))/365))</f>
        <v>3072.9892168800257</v>
      </c>
      <c r="V54" s="9">
        <f>(SUM(V19-V18)/((SUM(V8,V10))/365))</f>
        <v>2049.404389339606</v>
      </c>
      <c r="W54" s="9">
        <f>(SUM(W19-W18)/((SUM(W8,W10))/365))</f>
        <v>1343.5270258583414</v>
      </c>
      <c r="X54" s="9">
        <f>(SUM(X19-X18)/((SUM(X8,X10))/365))</f>
        <v>1423.3829637105778</v>
      </c>
      <c r="Y54" s="9">
        <f>(SUM(Y19-Y18)/((SUM(Y8,Y10))/365))</f>
        <v>1166.364131039194</v>
      </c>
      <c r="Z54" s="9">
        <f>(SUM(Z19-Z18)/((SUM(Z8,Z10))/365))</f>
        <v>862.19271167916713</v>
      </c>
      <c r="AA54" s="9">
        <f>(SUM(AA19-AA18)/((SUM(AA8,AA10))/365))</f>
        <v>1088.6173346188205</v>
      </c>
      <c r="AB54" s="9">
        <f>(SUM(AB19-AB18)/((SUM(AB8,AB10))/365))</f>
        <v>1188.6893321076725</v>
      </c>
      <c r="AC54" s="9">
        <f>(SUM(AC19-AC18)/((SUM(AC8,AC10))/365))</f>
        <v>1304.5647308644584</v>
      </c>
      <c r="AD54" s="9">
        <f>(SUM(AD19-AD18)/((SUM(AD8,AD10))/365))</f>
        <v>1363.9324107098005</v>
      </c>
      <c r="AE54" s="9" t="e">
        <f>(SUM(AE19-AE18)/((SUM(AE8,AE10))/365))</f>
        <v>#VALUE!</v>
      </c>
    </row>
    <row r="55" spans="1:31" x14ac:dyDescent="0.25">
      <c r="A55" t="s">
        <v>59</v>
      </c>
      <c r="B55" s="9">
        <f>(B21-B26)/B21</f>
        <v>0.54891643137398705</v>
      </c>
      <c r="C55" s="9">
        <f>(C21-C26)/C21</f>
        <v>0.5690463809028552</v>
      </c>
      <c r="D55" s="9">
        <f>(D21-D26)/D21</f>
        <v>0.56310118959230482</v>
      </c>
      <c r="E55" s="9">
        <f>(E21-E26)/E21</f>
        <v>0.55522613233265061</v>
      </c>
      <c r="F55" s="9">
        <f>(F21-F26)/F21</f>
        <v>0.55224367682308284</v>
      </c>
      <c r="G55" s="9">
        <f>(G21-G26)/G21</f>
        <v>0.54796703185561735</v>
      </c>
      <c r="H55" s="9">
        <f>(H21-H26)/H21</f>
        <v>0.5428749174942531</v>
      </c>
      <c r="I55" s="9">
        <f>(I21-I26)/I21</f>
        <v>0.5340181300436786</v>
      </c>
      <c r="J55" s="9">
        <f>(J21-J26)/J21</f>
        <v>0.54457864496715591</v>
      </c>
      <c r="K55" s="9">
        <f>(K21-K26)/K21</f>
        <v>0.56634760986643273</v>
      </c>
      <c r="L55" s="9">
        <f>(L21-L26)/L21</f>
        <v>0.57131056893654275</v>
      </c>
      <c r="M55" s="10">
        <f>(M21-M26)/M21</f>
        <v>0.57290464644763039</v>
      </c>
      <c r="N55" s="9">
        <f>(N21-N26)/N21</f>
        <v>0.54462312769135812</v>
      </c>
      <c r="O55" s="9">
        <f>(O21-O26)/O21</f>
        <v>0.55184958971771514</v>
      </c>
      <c r="P55" s="9">
        <f>(P21-P26)/P21</f>
        <v>0.52085154994513505</v>
      </c>
      <c r="Q55" s="9">
        <f>(Q21-Q26)/Q21</f>
        <v>0.51378448081737882</v>
      </c>
      <c r="R55" s="9">
        <f>(R21-R26)/R21</f>
        <v>0.49452952858493154</v>
      </c>
      <c r="S55" s="9">
        <f>(S21-S26)/S21</f>
        <v>0.48170848063066768</v>
      </c>
      <c r="T55" s="9">
        <f>(T21-T26)/T21</f>
        <v>0.47005830374881452</v>
      </c>
      <c r="U55" s="9">
        <f>(U21-U26)/U21</f>
        <v>0.64805601745823482</v>
      </c>
      <c r="V55" s="9">
        <f>(V21-V26)/V21</f>
        <v>0.62485593261558703</v>
      </c>
      <c r="W55" s="9">
        <f>(W21-W26)/W21</f>
        <v>0.56364403905909388</v>
      </c>
      <c r="X55" s="9">
        <f>(X21-X26)/X21</f>
        <v>0.55596255690122898</v>
      </c>
      <c r="Y55" s="9">
        <f>(Y21-Y26)/Y21</f>
        <v>0.53901379966690455</v>
      </c>
      <c r="Z55" s="9">
        <f>(Z21-Z26)/Z21</f>
        <v>0.49584355705394056</v>
      </c>
      <c r="AA55" s="9">
        <f>(AA21-AA26)/AA21</f>
        <v>0.47615083432692701</v>
      </c>
      <c r="AB55" s="9">
        <f>(AB21-AB26)/AB21</f>
        <v>0.45808302844905902</v>
      </c>
      <c r="AC55" s="9">
        <f>(AC21-AC26)/AC21</f>
        <v>0.44732105087316582</v>
      </c>
      <c r="AD55" s="9">
        <f>(AD21-AD26)/AD21</f>
        <v>0.43652487398322892</v>
      </c>
      <c r="AE55" s="9" t="e">
        <f>(AE21-AE26)/AE21</f>
        <v>#VALUE!</v>
      </c>
    </row>
    <row r="56" spans="1:31" x14ac:dyDescent="0.25">
      <c r="A56" t="s">
        <v>60</v>
      </c>
      <c r="B56" s="9">
        <f>(B27-B26)/B26</f>
        <v>1.2168841198227858</v>
      </c>
      <c r="C56" s="9">
        <f>(C27-C26)/C26</f>
        <v>1.3204353222395881</v>
      </c>
      <c r="D56" s="9">
        <f>(D27-D26)/D26</f>
        <v>1.2888595166163141</v>
      </c>
      <c r="E56" s="9">
        <f>(E27-E26)/E26</f>
        <v>1.2483335301252669</v>
      </c>
      <c r="F56" s="9">
        <f>(F27-F26)/F26</f>
        <v>1.2333576283296412</v>
      </c>
      <c r="G56" s="9">
        <f>(G27-G26)/G26</f>
        <v>1.212228024219226</v>
      </c>
      <c r="H56" s="9">
        <f>(H27-H26)/H26</f>
        <v>1.1875850577230753</v>
      </c>
      <c r="I56" s="9">
        <f>(I27-I26)/I26</f>
        <v>1.14600623859837</v>
      </c>
      <c r="J56" s="9">
        <f>(J27-J26)/J26</f>
        <v>1.1957687950928038</v>
      </c>
      <c r="K56" s="9">
        <f>(K27-K26)/K26</f>
        <v>1.3059944387531099</v>
      </c>
      <c r="L56" s="9">
        <f>(L27-L26)/L26</f>
        <v>1.3326910521663267</v>
      </c>
      <c r="M56" s="9">
        <f>(M27-M26)/M26</f>
        <v>1.3413975162279119</v>
      </c>
      <c r="N56" s="9">
        <f>(N27-N26)/N26</f>
        <v>1.1959832850760754</v>
      </c>
      <c r="O56" s="9">
        <f>(O27-O26)/O26</f>
        <v>1.2313936951884332</v>
      </c>
      <c r="P56" s="9">
        <f>(P27-P26)/P26</f>
        <v>1.0870358651593153</v>
      </c>
      <c r="Q56" s="9">
        <f>(Q27-Q26)/Q26</f>
        <v>1.0567011141090354</v>
      </c>
      <c r="R56" s="9">
        <f>(R27-R26)/R26</f>
        <v>0.9783549317935275</v>
      </c>
      <c r="S56" s="9">
        <f>(S27-S26)/S26</f>
        <v>0.92941609620936949</v>
      </c>
      <c r="T56" s="9">
        <f>(T27-T26)/T26</f>
        <v>0.88700003618136325</v>
      </c>
      <c r="U56" s="9">
        <f>(U27-U26)/U26</f>
        <v>1.8413612665797745</v>
      </c>
      <c r="V56" s="9">
        <f>(V27-V26)/V26</f>
        <v>1.6656425809215645</v>
      </c>
      <c r="W56" s="9">
        <f>(W27-W26)/W26</f>
        <v>1.2917069766704201</v>
      </c>
      <c r="X56" s="9">
        <f>(X27-X26)/X26</f>
        <v>1.2520623329000693</v>
      </c>
      <c r="Y56" s="9">
        <f>(Y27-Y26)/Y26</f>
        <v>1.1692623320989406</v>
      </c>
      <c r="Z56" s="9">
        <f>(Z27-Z26)/Z26</f>
        <v>0.9835112969229507</v>
      </c>
      <c r="AA56" s="9">
        <f>(AA27-AA26)/AA26</f>
        <v>0.90894644017451032</v>
      </c>
      <c r="AB56" s="9">
        <f>(AB27-AB26)/AB26</f>
        <v>0.84530113005696583</v>
      </c>
      <c r="AC56" s="9">
        <f>(AC27-AC26)/AC26</f>
        <v>0.80936871501959473</v>
      </c>
      <c r="AD56" s="9">
        <f>(AD27-AD26)/AD26</f>
        <v>0.77470123139071156</v>
      </c>
      <c r="AE56" s="9" t="e">
        <f>(AE27-AE26)/AE26</f>
        <v>#VALUE!</v>
      </c>
    </row>
    <row r="57" spans="1:31" x14ac:dyDescent="0.25">
      <c r="A57" t="s">
        <v>61</v>
      </c>
      <c r="B57" s="9">
        <f>B21/B26</f>
        <v>2.2168841198227858</v>
      </c>
      <c r="C57" s="9">
        <f>C21/C26</f>
        <v>2.3204353222395881</v>
      </c>
      <c r="D57" s="9">
        <f>D21/D26</f>
        <v>2.2888595166163141</v>
      </c>
      <c r="E57" s="9">
        <f>E21/E26</f>
        <v>2.2483335301252669</v>
      </c>
      <c r="F57" s="9">
        <f>F21/F26</f>
        <v>2.233357628329641</v>
      </c>
      <c r="G57" s="9">
        <f>G21/G26</f>
        <v>2.2122280242192258</v>
      </c>
      <c r="H57" s="9">
        <f>H21/H26</f>
        <v>2.1875850577230751</v>
      </c>
      <c r="I57" s="9">
        <f>I21/I26</f>
        <v>2.1460062385983698</v>
      </c>
      <c r="J57" s="9">
        <f>J21/J26</f>
        <v>2.1957687950928038</v>
      </c>
      <c r="K57" s="9">
        <f>K21/K26</f>
        <v>2.3059944387531099</v>
      </c>
      <c r="L57" s="9">
        <f>L21/L26</f>
        <v>2.3326910521663269</v>
      </c>
      <c r="M57" s="9">
        <f>M21/M26</f>
        <v>2.3413975162279121</v>
      </c>
      <c r="N57" s="9">
        <f>N21/N26</f>
        <v>2.1959832850760752</v>
      </c>
      <c r="O57" s="9">
        <f>O21/O26</f>
        <v>2.2313936951884332</v>
      </c>
      <c r="P57" s="9">
        <f>P21/P26</f>
        <v>2.0870358651593151</v>
      </c>
      <c r="Q57" s="9">
        <f>Q21/Q26</f>
        <v>2.0567011141090354</v>
      </c>
      <c r="R57" s="9">
        <f>R21/R26</f>
        <v>1.9783549317935276</v>
      </c>
      <c r="S57" s="9">
        <f>S21/S26</f>
        <v>1.9294160962093694</v>
      </c>
      <c r="T57" s="9">
        <f>T21/T26</f>
        <v>1.8870000361813632</v>
      </c>
      <c r="U57" s="9">
        <f>U21/U26</f>
        <v>2.8413612665797747</v>
      </c>
      <c r="V57" s="9">
        <f>V21/V26</f>
        <v>2.6656425809215643</v>
      </c>
      <c r="W57" s="9">
        <f>W21/W26</f>
        <v>2.2917069766704201</v>
      </c>
      <c r="X57" s="9">
        <f>X21/X26</f>
        <v>2.2520623329000693</v>
      </c>
      <c r="Y57" s="9">
        <f>Y21/Y26</f>
        <v>2.1692623320989406</v>
      </c>
      <c r="Z57" s="9">
        <f>Z21/Z26</f>
        <v>1.9835112969229507</v>
      </c>
      <c r="AA57" s="9">
        <f>AA21/AA26</f>
        <v>1.9089464401745104</v>
      </c>
      <c r="AB57" s="9">
        <f>AB21/AB26</f>
        <v>1.8453011300569659</v>
      </c>
      <c r="AC57" s="9">
        <f>AC21/AC26</f>
        <v>1.8093687150195947</v>
      </c>
      <c r="AD57" s="9">
        <f>AD21/AD26</f>
        <v>1.7747012313907116</v>
      </c>
      <c r="AE57" s="9" t="e">
        <f>AE21/AE26</f>
        <v>#VALUE!</v>
      </c>
    </row>
    <row r="58" spans="1:31" x14ac:dyDescent="0.25">
      <c r="A58" t="s">
        <v>62</v>
      </c>
      <c r="B58" s="9">
        <f>(B27-B26-B24)/((B27-B26-B24)+B26)</f>
        <v>0.51176950248415154</v>
      </c>
      <c r="C58" s="9">
        <f>(C27-C26-C24)/((C27-C26-C24)+C26)</f>
        <v>0.52383922952748363</v>
      </c>
      <c r="D58" s="9">
        <f>(D27-D26-D24)/((D27-D26-D24)+D26)</f>
        <v>0.52180845972843493</v>
      </c>
      <c r="E58" s="9">
        <f>(E27-E26-E24)/((E27-E26-E24)+E26)</f>
        <v>0.51152486917857776</v>
      </c>
      <c r="F58" s="9">
        <f>(F27-F26-F24)/((F27-F26-F24)+F26)</f>
        <v>0.51449180625064284</v>
      </c>
      <c r="G58" s="9">
        <f>(G27-G26-G24)/((G27-G26-G24)+G26)</f>
        <v>0.50731866152695548</v>
      </c>
      <c r="H58" s="9">
        <f>(H27-H26-H24)/((H27-H26-H24)+H26)</f>
        <v>0.50164592851873047</v>
      </c>
      <c r="I58" s="9">
        <f>(I27-I26-I24)/((I27-I26-I24)+I26)</f>
        <v>0.48905664458908338</v>
      </c>
      <c r="J58" s="9">
        <f>(J27-J26-J24)/((J27-J26-J24)+J26)</f>
        <v>0.50388312012905867</v>
      </c>
      <c r="K58" s="9">
        <f>(K27-K26-K24)/((K27-K26-K24)+K26)</f>
        <v>0.5152793758574653</v>
      </c>
      <c r="L58" s="9">
        <f>(L27-L26-L24)/((L27-L26-L24)+L26)</f>
        <v>0.51357898745311958</v>
      </c>
      <c r="M58" s="9">
        <f>(M27-M26-M24)/((M27-M26-M24)+M26)</f>
        <v>0.50933380518446425</v>
      </c>
      <c r="N58" s="9">
        <f>(N27-N26-N24)/((N27-N26-N24)+N26)</f>
        <v>0.49527167620697754</v>
      </c>
      <c r="O58" s="9">
        <f>(O27-O26-O24)/((O27-O26-O24)+O26)</f>
        <v>0.51208756951358092</v>
      </c>
      <c r="P58" s="9">
        <f>(P27-P26-P24)/((P27-P26-P24)+P26)</f>
        <v>0.48439898870984666</v>
      </c>
      <c r="Q58" s="9">
        <f>(Q27-Q26-Q24)/((Q27-Q26-Q24)+Q26)</f>
        <v>0.39316774139847332</v>
      </c>
      <c r="R58" s="9">
        <f>(R27-R26-R24)/((R27-R26-R24)+R26)</f>
        <v>0.38338267967199291</v>
      </c>
      <c r="S58" s="9">
        <f>(S27-S26-S24)/((S27-S26-S24)+S26)</f>
        <v>0.37367336894106495</v>
      </c>
      <c r="T58" s="9">
        <f>(T27-T26-T24)/((T27-T26-T24)+T26)</f>
        <v>0.3641894366907506</v>
      </c>
      <c r="U58" s="9">
        <f>(U27-U26-U24)/((U27-U26-U24)+U26)</f>
        <v>0.53005304860590585</v>
      </c>
      <c r="V58" s="9">
        <f>(V27-V26-V24)/((V27-V26-V24)+V26)</f>
        <v>0.55271390686981803</v>
      </c>
      <c r="W58" s="9">
        <f>(W27-W26-W24)/((W27-W26-W24)+W26)</f>
        <v>0.52734148796015012</v>
      </c>
      <c r="X58" s="9">
        <f>(X27-X26-X24)/((X27-X26-X24)+X26)</f>
        <v>0.51952566664524635</v>
      </c>
      <c r="Y58" s="9">
        <f>(Y27-Y26-Y24)/((Y27-Y26-Y24)+Y26)</f>
        <v>0.49458924004158011</v>
      </c>
      <c r="Z58" s="9">
        <f>(Z27-Z26-Z24)/((Z27-Z26-Z24)+Z26)</f>
        <v>0.46091793475209164</v>
      </c>
      <c r="AA58" s="9">
        <f>(AA27-AA26-AA24)/((AA27-AA26-AA24)+AA26)</f>
        <v>0.43634986176889767</v>
      </c>
      <c r="AB58" s="9">
        <f>(AB27-AB26-AB24)/((AB27-AB26-AB24)+AB26)</f>
        <v>0.42285506464806727</v>
      </c>
      <c r="AC58" s="9">
        <f>(AC27-AC26-AC24)/((AC27-AC26-AC24)+AC26)</f>
        <v>0.41088135907645412</v>
      </c>
      <c r="AD58" s="9">
        <f>(AD27-AD26-AD24)/((AD27-AD26-AD24)+AD26)</f>
        <v>0.40118412459552028</v>
      </c>
      <c r="AE58" s="9" t="e">
        <f>(AE27-AE26-AE24)/((AE27-AE26-AE24)+AE26)</f>
        <v>#VALUE!</v>
      </c>
    </row>
    <row r="59" spans="1:31" x14ac:dyDescent="0.25">
      <c r="A59" t="s">
        <v>63</v>
      </c>
      <c r="B59" s="9">
        <f>B34/B12</f>
        <v>-4.2278872151409814</v>
      </c>
      <c r="C59" s="9">
        <f>C34/C12</f>
        <v>-2.209529276693456</v>
      </c>
      <c r="D59" s="9">
        <f>D34/D12</f>
        <v>2.9061829529939534E-2</v>
      </c>
      <c r="E59" s="9">
        <f>E34/E12</f>
        <v>2.4460333006856025</v>
      </c>
      <c r="F59" s="9">
        <f>F34/F12</f>
        <v>-0.80957921272057398</v>
      </c>
      <c r="G59" s="9">
        <f>G34/G12</f>
        <v>1.8853066518436168</v>
      </c>
      <c r="H59" s="9">
        <f>H34/H12</f>
        <v>1.4094292803970223</v>
      </c>
      <c r="I59" s="9">
        <f>I34/I12</f>
        <v>2.9057882843733704</v>
      </c>
      <c r="J59" s="9">
        <f>J34/J12</f>
        <v>1.0529755761953905</v>
      </c>
      <c r="K59" s="9">
        <f>K34/K12</f>
        <v>2.0537597822388567</v>
      </c>
      <c r="L59" s="9">
        <f>L34/L12</f>
        <v>1.8309764309764309</v>
      </c>
      <c r="M59" s="9">
        <f>M34/M12</f>
        <v>1.4869101217275305</v>
      </c>
      <c r="N59" s="9">
        <f>N34/N12</f>
        <v>2.9389160095130804</v>
      </c>
      <c r="O59" s="9">
        <f>O34/O12</f>
        <v>4.8387096774193547E-2</v>
      </c>
      <c r="P59" s="9">
        <f>P34/P12</f>
        <v>3.6113292204150307</v>
      </c>
      <c r="Q59" s="9">
        <f>Q34/Q12</f>
        <v>23.095607235142118</v>
      </c>
      <c r="R59" s="9">
        <f>R34/R12</f>
        <v>3.9033137283029693</v>
      </c>
      <c r="S59" s="9">
        <f>S34/S12</f>
        <v>6.0746119891784138</v>
      </c>
      <c r="T59" s="9">
        <f>T34/T12</f>
        <v>5.4659757261693711</v>
      </c>
      <c r="U59" s="9">
        <f>U34/U12</f>
        <v>1.9663244747193707</v>
      </c>
      <c r="V59" s="9">
        <f>V34/V12</f>
        <v>3.9969744290454812</v>
      </c>
      <c r="W59" s="9">
        <f>W34/W12</f>
        <v>6.299218838446734</v>
      </c>
      <c r="X59" s="9">
        <f>X34/X12</f>
        <v>4.2093141233766236</v>
      </c>
      <c r="Y59" s="9">
        <f>Y34/Y12</f>
        <v>2.4581106783805815</v>
      </c>
      <c r="Z59" s="9">
        <f>Z34/Z12</f>
        <v>2.0842632182709355</v>
      </c>
      <c r="AA59" s="9">
        <f>AA34/AA12</f>
        <v>16.143078913324707</v>
      </c>
      <c r="AB59" s="9">
        <f>AB34/AB12</f>
        <v>11.416281755196305</v>
      </c>
      <c r="AC59" s="9">
        <f>AC34/AC12</f>
        <v>16.237012987012989</v>
      </c>
      <c r="AD59" s="9">
        <f>AD34/AD12</f>
        <v>10.556091676718939</v>
      </c>
      <c r="AE59" s="9">
        <f>AE34/AE12</f>
        <v>12.127445932028836</v>
      </c>
    </row>
    <row r="60" spans="1:31" x14ac:dyDescent="0.25">
      <c r="A60" t="s">
        <v>64</v>
      </c>
      <c r="H60" s="9"/>
      <c r="I60" s="9"/>
      <c r="J60" s="9"/>
      <c r="K60" s="9"/>
      <c r="L60" s="9"/>
      <c r="M60" s="9"/>
      <c r="N60" s="9"/>
      <c r="O60" s="9"/>
      <c r="P60" s="9"/>
      <c r="Q60" s="9"/>
      <c r="R60" s="9"/>
      <c r="S60" s="9"/>
      <c r="T60" s="9"/>
      <c r="U60" s="9"/>
      <c r="V60" s="9"/>
      <c r="W60" s="9"/>
      <c r="X60" s="9"/>
      <c r="Y60" s="9"/>
      <c r="Z60" s="9"/>
      <c r="AA60" s="9"/>
      <c r="AB60" s="9"/>
      <c r="AC60" s="9"/>
      <c r="AD60" s="9"/>
      <c r="AE60" s="9"/>
    </row>
    <row r="61" spans="1:31" x14ac:dyDescent="0.25">
      <c r="A61" t="s">
        <v>65</v>
      </c>
      <c r="B61" s="9">
        <f>B8/B18</f>
        <v>0.81095971759427266</v>
      </c>
      <c r="C61" s="9">
        <f>C8/C18</f>
        <v>0.70861853461103508</v>
      </c>
      <c r="D61" s="9">
        <f>D8/D18</f>
        <v>0.46604622622213132</v>
      </c>
      <c r="E61" s="9">
        <f>E8/E18</f>
        <v>0.51423534809591653</v>
      </c>
      <c r="F61" s="9">
        <f>F8/F18</f>
        <v>0.57151062607696723</v>
      </c>
      <c r="G61" s="9">
        <f>G8/G18</f>
        <v>0.49737236344612751</v>
      </c>
      <c r="H61" s="9">
        <f>H8/H18</f>
        <v>0.4247616076998485</v>
      </c>
      <c r="I61" s="9">
        <f>I8/I18</f>
        <v>0.49370997961662788</v>
      </c>
      <c r="J61" s="9">
        <f>J8/J18</f>
        <v>0.58056902270987498</v>
      </c>
      <c r="K61" s="9">
        <f>K8/K18</f>
        <v>0.47822456686338882</v>
      </c>
      <c r="L61" s="9">
        <f>L8/L18</f>
        <v>0.37026461701915736</v>
      </c>
      <c r="M61" s="9">
        <f>M8/M18</f>
        <v>0.54727597090709479</v>
      </c>
      <c r="N61" s="9">
        <f>N8/N18</f>
        <v>0.4983072436563537</v>
      </c>
      <c r="O61" s="9">
        <f>O8/O18</f>
        <v>0.33445793972109761</v>
      </c>
      <c r="P61" s="9">
        <f>P8/P18</f>
        <v>0.43758571386886874</v>
      </c>
      <c r="Q61" s="9">
        <f>Q8/Q18</f>
        <v>0.5459860788863109</v>
      </c>
      <c r="R61" s="9">
        <f>R8/R18</f>
        <v>0.48523356963749498</v>
      </c>
      <c r="S61" s="9">
        <f>S8/S18</f>
        <v>0.54008335376317729</v>
      </c>
      <c r="T61" s="9">
        <f>T8/T18</f>
        <v>0.51557083128747638</v>
      </c>
      <c r="U61" s="9">
        <f>U8/U18</f>
        <v>0.39580923389142569</v>
      </c>
      <c r="V61" s="9">
        <f>V8/V18</f>
        <v>0.34799637282707258</v>
      </c>
      <c r="W61" s="9">
        <f>W8/W18</f>
        <v>0.50331053405972881</v>
      </c>
      <c r="X61" s="9">
        <f>X8/X18</f>
        <v>0.52353846630647016</v>
      </c>
      <c r="Y61" s="9">
        <f>Y8/Y18</f>
        <v>0.64453535700529863</v>
      </c>
      <c r="Z61" s="9">
        <f>Z8/Z18</f>
        <v>0.52722716370715339</v>
      </c>
      <c r="AA61" s="9">
        <f>AA8/AA18</f>
        <v>0.52324975577987631</v>
      </c>
      <c r="AB61" s="9">
        <f>AB8/AB18</f>
        <v>0.411831744716121</v>
      </c>
      <c r="AC61" s="9">
        <f>AC8/AC18</f>
        <v>0.45702567247707299</v>
      </c>
      <c r="AD61" s="9">
        <f>AD8/AD18</f>
        <v>0.48992581265111279</v>
      </c>
      <c r="AE61" s="9" t="e">
        <f>AE8/AE18</f>
        <v>#VALUE!</v>
      </c>
    </row>
    <row r="62" spans="1:31" x14ac:dyDescent="0.25">
      <c r="A62" t="s">
        <v>66</v>
      </c>
      <c r="B62" s="9">
        <f t="shared" ref="B62:G62" si="0">365/B61</f>
        <v>450.08400797363822</v>
      </c>
      <c r="C62" s="9">
        <f t="shared" si="0"/>
        <v>515.08672462307334</v>
      </c>
      <c r="D62" s="9">
        <f t="shared" si="0"/>
        <v>783.18411235461929</v>
      </c>
      <c r="E62" s="9">
        <f t="shared" si="0"/>
        <v>709.7917351490961</v>
      </c>
      <c r="F62" s="9">
        <f t="shared" si="0"/>
        <v>638.65829145728651</v>
      </c>
      <c r="G62" s="9">
        <f t="shared" si="0"/>
        <v>733.85661694396629</v>
      </c>
      <c r="H62" s="9">
        <f>365/H61</f>
        <v>859.30553370049824</v>
      </c>
      <c r="I62" s="9">
        <f t="shared" ref="I62:AD62" si="1">365/I61</f>
        <v>739.30042954251633</v>
      </c>
      <c r="J62" s="9">
        <f t="shared" si="1"/>
        <v>628.69355015932308</v>
      </c>
      <c r="K62" s="9">
        <f t="shared" si="1"/>
        <v>763.23975239077811</v>
      </c>
      <c r="L62" s="9">
        <f t="shared" si="1"/>
        <v>985.78147417503578</v>
      </c>
      <c r="M62" s="9">
        <f t="shared" si="1"/>
        <v>666.93956870611839</v>
      </c>
      <c r="N62" s="9">
        <f t="shared" si="1"/>
        <v>732.47981972285754</v>
      </c>
      <c r="O62" s="9">
        <f t="shared" si="1"/>
        <v>1091.3180901143241</v>
      </c>
      <c r="P62" s="9">
        <f t="shared" si="1"/>
        <v>834.12229520221376</v>
      </c>
      <c r="Q62" s="9">
        <f t="shared" si="1"/>
        <v>668.51521332653408</v>
      </c>
      <c r="R62" s="9">
        <f t="shared" si="1"/>
        <v>752.21506268142525</v>
      </c>
      <c r="S62" s="9">
        <f t="shared" si="1"/>
        <v>675.82160689968225</v>
      </c>
      <c r="T62" s="9">
        <f t="shared" si="1"/>
        <v>707.95316152491989</v>
      </c>
      <c r="U62" s="9">
        <f t="shared" si="1"/>
        <v>922.16140692696183</v>
      </c>
      <c r="V62" s="9">
        <f t="shared" si="1"/>
        <v>1048.8615069024784</v>
      </c>
      <c r="W62" s="9">
        <f t="shared" si="1"/>
        <v>725.19841191459102</v>
      </c>
      <c r="X62" s="9">
        <f t="shared" si="1"/>
        <v>697.17895339200436</v>
      </c>
      <c r="Y62" s="9">
        <f t="shared" si="1"/>
        <v>566.29942179727368</v>
      </c>
      <c r="Z62" s="9">
        <f t="shared" si="1"/>
        <v>692.3012035903713</v>
      </c>
      <c r="AA62" s="9">
        <f t="shared" si="1"/>
        <v>697.56363183769986</v>
      </c>
      <c r="AB62" s="9">
        <f t="shared" si="1"/>
        <v>886.28427672955979</v>
      </c>
      <c r="AC62" s="9">
        <f t="shared" si="1"/>
        <v>798.64222511112985</v>
      </c>
      <c r="AD62" s="9">
        <f t="shared" si="1"/>
        <v>745.01075586299987</v>
      </c>
      <c r="AE62" s="9" t="e">
        <f>365/AE61</f>
        <v>#VALUE!</v>
      </c>
    </row>
    <row r="63" spans="1:31" x14ac:dyDescent="0.25">
      <c r="A63" t="s">
        <v>67</v>
      </c>
      <c r="B63" s="9">
        <f>B7/B17</f>
        <v>2.5010107573460401</v>
      </c>
      <c r="C63" s="9">
        <f>C7/C17</f>
        <v>2.5825172024611351</v>
      </c>
      <c r="D63" s="9">
        <f>D7/D17</f>
        <v>2.4919507050072167</v>
      </c>
      <c r="E63" s="9">
        <f>E7/E17</f>
        <v>2.4978836313096218</v>
      </c>
      <c r="F63" s="9">
        <f>F7/F17</f>
        <v>2.3910200942217092</v>
      </c>
      <c r="G63" s="9">
        <f>G7/G17</f>
        <v>2.3598383883729412</v>
      </c>
      <c r="H63" s="9">
        <f>H7/H17</f>
        <v>2.4353002976711609</v>
      </c>
      <c r="I63" s="9">
        <f>I7/I17</f>
        <v>2.5030263157894739</v>
      </c>
      <c r="J63" s="9">
        <f>J7/J17</f>
        <v>2.2962581099431674</v>
      </c>
      <c r="K63" s="9">
        <f>K7/K17</f>
        <v>2.4935961309451478</v>
      </c>
      <c r="L63" s="9">
        <f>L7/L17</f>
        <v>2.4589528574448596</v>
      </c>
      <c r="M63" s="9">
        <f>M7/M17</f>
        <v>2.5757205975173574</v>
      </c>
      <c r="N63" s="9">
        <f>N7/N17</f>
        <v>2.7106802092951678</v>
      </c>
      <c r="O63" s="9">
        <f>O7/O17</f>
        <v>1.7155158703110445</v>
      </c>
      <c r="P63" s="9">
        <f>P7/P17</f>
        <v>2.5460849966408774</v>
      </c>
      <c r="Q63" s="9">
        <f>Q7/Q17</f>
        <v>2.469064585454134</v>
      </c>
      <c r="R63" s="9">
        <f>R7/R17</f>
        <v>2.2636023049274479</v>
      </c>
      <c r="S63" s="9">
        <f>S7/S17</f>
        <v>1.9835569144345129</v>
      </c>
      <c r="T63" s="9">
        <f>T7/T17</f>
        <v>2.5557178589294649</v>
      </c>
      <c r="U63" s="9">
        <f>U7/U17</f>
        <v>1.6527959467596918</v>
      </c>
      <c r="V63" s="9">
        <f>V7/V17</f>
        <v>1.7153730063081549</v>
      </c>
      <c r="W63" s="9">
        <f>W7/W17</f>
        <v>1.859513747873333</v>
      </c>
      <c r="X63" s="9">
        <f>X7/X17</f>
        <v>1.7916359084635876</v>
      </c>
      <c r="Y63" s="9">
        <f>Y7/Y17</f>
        <v>1.7475634419748569</v>
      </c>
      <c r="Z63" s="9">
        <f>Z7/Z17</f>
        <v>1.7203047046832252</v>
      </c>
      <c r="AA63" s="9">
        <f>AA7/AA17</f>
        <v>1.7104229957912374</v>
      </c>
      <c r="AB63" s="9">
        <f>AB7/AB17</f>
        <v>1.6907256900037131</v>
      </c>
      <c r="AC63" s="9">
        <f>AC7/AC17</f>
        <v>1.7170411914055099</v>
      </c>
      <c r="AD63" s="9">
        <f>AD7/AD17</f>
        <v>1.6442212142976613</v>
      </c>
      <c r="AE63" s="9">
        <f>AE7/AE17</f>
        <v>1.6990332032182021</v>
      </c>
    </row>
    <row r="64" spans="1:31" x14ac:dyDescent="0.25">
      <c r="A64" t="s">
        <v>68</v>
      </c>
      <c r="B64" s="9">
        <f t="shared" ref="B64:G64" si="2">365/B63</f>
        <v>145.9409956266328</v>
      </c>
      <c r="C64" s="9">
        <f t="shared" si="2"/>
        <v>141.33497335551357</v>
      </c>
      <c r="D64" s="9">
        <f>365/D63</f>
        <v>146.47159723769212</v>
      </c>
      <c r="E64" s="9">
        <f t="shared" si="2"/>
        <v>146.12370064999115</v>
      </c>
      <c r="F64" s="9">
        <f t="shared" si="2"/>
        <v>152.65450963046365</v>
      </c>
      <c r="G64" s="9">
        <f t="shared" si="2"/>
        <v>154.67160878404889</v>
      </c>
      <c r="H64" s="9">
        <f>365/H63</f>
        <v>149.87884670693126</v>
      </c>
      <c r="I64" s="9">
        <f t="shared" ref="I64:AE64" si="3">365/I63</f>
        <v>145.82347684382063</v>
      </c>
      <c r="J64" s="9">
        <f t="shared" si="3"/>
        <v>158.95425623952778</v>
      </c>
      <c r="K64" s="9">
        <f t="shared" si="3"/>
        <v>146.37494639585202</v>
      </c>
      <c r="L64" s="9">
        <f t="shared" si="3"/>
        <v>148.43716864880355</v>
      </c>
      <c r="M64" s="9">
        <f t="shared" si="3"/>
        <v>141.70791674834999</v>
      </c>
      <c r="N64" s="9">
        <f t="shared" si="3"/>
        <v>134.65254910866355</v>
      </c>
      <c r="O64" s="9">
        <f t="shared" si="3"/>
        <v>212.76398913979207</v>
      </c>
      <c r="P64" s="9">
        <f t="shared" si="3"/>
        <v>143.35735078819243</v>
      </c>
      <c r="Q64" s="9">
        <f t="shared" si="3"/>
        <v>147.82926382335427</v>
      </c>
      <c r="R64" s="9">
        <f t="shared" si="3"/>
        <v>161.24740605072799</v>
      </c>
      <c r="S64" s="9">
        <f t="shared" si="3"/>
        <v>184.01286968065492</v>
      </c>
      <c r="T64" s="9">
        <f t="shared" si="3"/>
        <v>142.81701664552699</v>
      </c>
      <c r="U64" s="9">
        <f t="shared" si="3"/>
        <v>220.83790846388683</v>
      </c>
      <c r="V64" s="9">
        <f t="shared" si="3"/>
        <v>212.78170908469471</v>
      </c>
      <c r="W64" s="9">
        <f t="shared" si="3"/>
        <v>196.2878738688751</v>
      </c>
      <c r="X64" s="9">
        <f t="shared" si="3"/>
        <v>203.72442764501452</v>
      </c>
      <c r="Y64" s="9">
        <f t="shared" si="3"/>
        <v>208.86223139774941</v>
      </c>
      <c r="Z64" s="9">
        <f t="shared" si="3"/>
        <v>212.17171528180566</v>
      </c>
      <c r="AA64" s="9">
        <f t="shared" si="3"/>
        <v>213.39750511899072</v>
      </c>
      <c r="AB64" s="9">
        <f t="shared" si="3"/>
        <v>215.8836304186035</v>
      </c>
      <c r="AC64" s="9">
        <f t="shared" si="3"/>
        <v>212.57498179250072</v>
      </c>
      <c r="AD64" s="9">
        <f t="shared" si="3"/>
        <v>221.98959411669668</v>
      </c>
      <c r="AE64" s="9">
        <f t="shared" si="3"/>
        <v>214.82805592535797</v>
      </c>
    </row>
    <row r="65" spans="1:31" x14ac:dyDescent="0.25">
      <c r="A65" t="s">
        <v>69</v>
      </c>
      <c r="B65" s="9">
        <f>B7/(B19-B24)</f>
        <v>0.17221040177373009</v>
      </c>
      <c r="C65" s="9">
        <f>C7/(C19-C24)</f>
        <v>0.18027299920453593</v>
      </c>
      <c r="D65" s="9">
        <f>D7/(D19-D24)</f>
        <v>0.21478605924120728</v>
      </c>
      <c r="E65" s="9">
        <f>E7/(E19-E24)</f>
        <v>0.23612915169919946</v>
      </c>
      <c r="F65" s="9">
        <f>F7/(F19-F24)</f>
        <v>0.20144127700706868</v>
      </c>
      <c r="G65" s="9">
        <f>G7/(G19-G24)</f>
        <v>0.20920578066313458</v>
      </c>
      <c r="H65" s="9">
        <f>H7/(H19-H24)</f>
        <v>0.19986300254355419</v>
      </c>
      <c r="I65" s="9">
        <f>I7/(I19-I24)</f>
        <v>0.22792517756668934</v>
      </c>
      <c r="J65" s="9">
        <f>J7/(J19-J24)</f>
        <v>0.20306127441169539</v>
      </c>
      <c r="K65" s="9">
        <f>K7/(K19-K24)</f>
        <v>0.32927584602300991</v>
      </c>
      <c r="L65" s="9">
        <f>L7/(L19-L24)</f>
        <v>0.36989989717641486</v>
      </c>
      <c r="M65" s="9">
        <f>M7/(M19-M24)</f>
        <v>0.40688105715159328</v>
      </c>
      <c r="N65" s="9">
        <f>N7/(N19-N24)</f>
        <v>0.30085316313720356</v>
      </c>
      <c r="O65" s="9">
        <f>O7/(O19-O24)</f>
        <v>0.19599470459973004</v>
      </c>
      <c r="P65" s="9">
        <f>P7/(P19-P24)</f>
        <v>0.20530259607722526</v>
      </c>
      <c r="Q65" s="9">
        <f>Q7/(Q19-Q24)</f>
        <v>0.32883666629006136</v>
      </c>
      <c r="R65" s="9">
        <f>R7/(R19-R24)</f>
        <v>0.24382634488889982</v>
      </c>
      <c r="S65" s="9">
        <f>S7/(S19-S24)</f>
        <v>0.24045640430867232</v>
      </c>
      <c r="T65" s="9">
        <f>T7/(T19-T24)</f>
        <v>0.21409605675166454</v>
      </c>
      <c r="U65" s="9">
        <f>U7/(U19-U24)</f>
        <v>0.46152552691850518</v>
      </c>
      <c r="V65" s="9">
        <f>V7/(V19-V24)</f>
        <v>0.43650554642279904</v>
      </c>
      <c r="W65" s="9">
        <f>W7/(W19-W24)</f>
        <v>0.43103724642585445</v>
      </c>
      <c r="X65" s="9">
        <f>X7/(X19-X24)</f>
        <v>0.41670129514662152</v>
      </c>
      <c r="Y65" s="9">
        <f>Y7/(Y19-Y24)</f>
        <v>0.49051517571884984</v>
      </c>
      <c r="Z65" s="9">
        <f>Z7/(Z19-Z24)</f>
        <v>0.57798036162297772</v>
      </c>
      <c r="AA65" s="9">
        <f>AA7/(AA19-AA24)</f>
        <v>0.52890341185723377</v>
      </c>
      <c r="AB65" s="9">
        <f>AB7/(AB19-AB24)</f>
        <v>0.46359949546655205</v>
      </c>
      <c r="AC65" s="9">
        <f>AC7/(AC19-AC24)</f>
        <v>0.43926119274570963</v>
      </c>
      <c r="AD65" s="9">
        <f>AD7/(AD19-AD24)</f>
        <v>0.37164447627032327</v>
      </c>
      <c r="AE65" s="9" t="e">
        <f>AE7/(AE19-AE24)</f>
        <v>#VALUE!</v>
      </c>
    </row>
    <row r="66" spans="1:31" x14ac:dyDescent="0.25">
      <c r="A66" t="s">
        <v>98</v>
      </c>
      <c r="D66">
        <f>D22*(365/D8)</f>
        <v>245.85637480798772</v>
      </c>
      <c r="E66">
        <f>E22*(365/E8)</f>
        <v>251.24066682319793</v>
      </c>
      <c r="F66">
        <f>F22*(365/F8)</f>
        <v>237.85208651955429</v>
      </c>
      <c r="G66">
        <f>G22*(365/G8)</f>
        <v>248.84777204054311</v>
      </c>
      <c r="H66">
        <f>H22*(365/H8)</f>
        <v>264.10569105691059</v>
      </c>
      <c r="I66">
        <f>I22*(365/I8)</f>
        <v>218.70469994578588</v>
      </c>
      <c r="J66">
        <f>J22*(365/J8)</f>
        <v>178.7234003589349</v>
      </c>
      <c r="K66">
        <f>K22*(365/K8)</f>
        <v>193.31197174715291</v>
      </c>
      <c r="L66">
        <f>L22*(365/L8)</f>
        <v>262.88378766140602</v>
      </c>
      <c r="M66">
        <f>M22*(365/M8)</f>
        <v>146.42787738214645</v>
      </c>
      <c r="N66">
        <f>N22*(365/N8)</f>
        <v>194.5799138974842</v>
      </c>
      <c r="O66">
        <f>O22*(365/O8)</f>
        <v>149.89464245684826</v>
      </c>
      <c r="P66">
        <f>P22*(365/P8)</f>
        <v>158.30093688527322</v>
      </c>
      <c r="Q66">
        <f>Q22*(365/Q8)</f>
        <v>107.86206017338093</v>
      </c>
      <c r="R66">
        <f>R22*(365/R8)</f>
        <v>106.0687741235765</v>
      </c>
      <c r="S66">
        <f>S22*(365/S8)</f>
        <v>126.11594984112574</v>
      </c>
      <c r="T66">
        <f>T22*(365/T8)</f>
        <v>83.162823583734962</v>
      </c>
      <c r="U66">
        <f>U22*(365/U8)</f>
        <v>98.653959545722557</v>
      </c>
      <c r="V66">
        <f>V22*(365/V8)</f>
        <v>150.18281865055164</v>
      </c>
      <c r="W66">
        <f>W22*(365/W8)</f>
        <v>100.8117210184289</v>
      </c>
      <c r="X66">
        <f>X22*(365/X8)</f>
        <v>93.147815620190229</v>
      </c>
      <c r="Y66">
        <f>Y22*(365/Y8)</f>
        <v>89.723173331610568</v>
      </c>
      <c r="Z66">
        <f>Z22*(365/Z8)</f>
        <v>128.52437780497758</v>
      </c>
      <c r="AA66">
        <f>AA22*(365/AA8)</f>
        <v>183.27608023730994</v>
      </c>
      <c r="AB66">
        <f>AB22*(365/AB8)</f>
        <v>151.61044025157233</v>
      </c>
      <c r="AC66">
        <f>AC22*(365/AC8)</f>
        <v>120.14111381363752</v>
      </c>
      <c r="AD66">
        <f>AD22*(365/AD8)</f>
        <v>69.141850852033059</v>
      </c>
      <c r="AE66">
        <f>AE22*(365/AE8)</f>
        <v>154.45415932402511</v>
      </c>
    </row>
    <row r="67" spans="1:31" x14ac:dyDescent="0.25">
      <c r="B67" s="2" t="s">
        <v>25</v>
      </c>
      <c r="C67" s="2" t="s">
        <v>26</v>
      </c>
      <c r="D67" s="2" t="s">
        <v>27</v>
      </c>
      <c r="E67" s="2" t="s">
        <v>28</v>
      </c>
      <c r="F67" s="2" t="s">
        <v>29</v>
      </c>
      <c r="G67" s="2" t="s">
        <v>30</v>
      </c>
      <c r="H67" s="2" t="s">
        <v>1</v>
      </c>
      <c r="I67" s="2" t="s">
        <v>2</v>
      </c>
      <c r="J67" s="2" t="s">
        <v>3</v>
      </c>
      <c r="K67" s="2" t="s">
        <v>4</v>
      </c>
      <c r="L67" s="2" t="s">
        <v>5</v>
      </c>
      <c r="M67" s="2" t="s">
        <v>6</v>
      </c>
      <c r="N67" s="2" t="s">
        <v>7</v>
      </c>
      <c r="O67" s="2" t="s">
        <v>8</v>
      </c>
      <c r="P67" s="2" t="s">
        <v>9</v>
      </c>
      <c r="Q67" s="2" t="s">
        <v>10</v>
      </c>
      <c r="R67" s="2" t="s">
        <v>11</v>
      </c>
      <c r="S67" s="2" t="s">
        <v>12</v>
      </c>
      <c r="T67" s="2" t="s">
        <v>13</v>
      </c>
      <c r="U67" s="2" t="s">
        <v>14</v>
      </c>
      <c r="V67" s="2" t="s">
        <v>15</v>
      </c>
      <c r="W67" s="2" t="s">
        <v>16</v>
      </c>
      <c r="X67" s="2" t="s">
        <v>17</v>
      </c>
      <c r="Y67" s="2" t="s">
        <v>18</v>
      </c>
      <c r="Z67" s="2" t="s">
        <v>19</v>
      </c>
      <c r="AA67" s="2" t="s">
        <v>20</v>
      </c>
      <c r="AB67" s="2" t="s">
        <v>21</v>
      </c>
      <c r="AC67" s="2" t="s">
        <v>22</v>
      </c>
      <c r="AD67" s="2" t="s">
        <v>23</v>
      </c>
      <c r="AE67" s="2" t="s">
        <v>24</v>
      </c>
    </row>
    <row r="68" spans="1:31" x14ac:dyDescent="0.25">
      <c r="H68" s="7"/>
      <c r="I68" s="7"/>
      <c r="J68" s="7"/>
      <c r="K68" s="7"/>
      <c r="L68" s="7"/>
      <c r="M68" s="7"/>
      <c r="N68" s="7"/>
      <c r="O68" s="7"/>
      <c r="P68" s="7"/>
      <c r="Q68" s="7"/>
      <c r="R68" s="7"/>
      <c r="S68" s="7"/>
      <c r="T68" s="7"/>
      <c r="U68" s="7"/>
      <c r="V68" s="7"/>
      <c r="W68" s="7"/>
      <c r="X68" s="7"/>
      <c r="Y68" s="7"/>
      <c r="Z68" s="7"/>
      <c r="AA68" s="7"/>
      <c r="AB68" s="7"/>
      <c r="AC68" s="7"/>
      <c r="AD68" s="7"/>
      <c r="AE68" s="7"/>
    </row>
    <row r="69" spans="1:31" x14ac:dyDescent="0.25">
      <c r="A69" t="s">
        <v>70</v>
      </c>
      <c r="B69" s="11">
        <f>B15/B26</f>
        <v>-7.340568223387392E-2</v>
      </c>
      <c r="C69" s="11">
        <f>C15/C26</f>
        <v>-7.5629769237841316E-2</v>
      </c>
      <c r="D69" s="11">
        <f>D15/D26</f>
        <v>-2.8689577039274924E-2</v>
      </c>
      <c r="E69" s="11">
        <f>E15/E26</f>
        <v>1.6441071549969051E-2</v>
      </c>
      <c r="F69" s="11">
        <f>F15/F26</f>
        <v>-3.8345403039627177E-2</v>
      </c>
      <c r="G69" s="11">
        <f>G15/G26</f>
        <v>8.8257668331537652E-3</v>
      </c>
      <c r="H69" s="11">
        <f>H15/H26</f>
        <v>-2.1243684982706311E-3</v>
      </c>
      <c r="I69" s="11">
        <f>I15/I26</f>
        <v>2.5791810127449209E-2</v>
      </c>
      <c r="J69" s="11">
        <f>J15/J26</f>
        <v>-8.4605778596050923E-3</v>
      </c>
      <c r="K69" s="11">
        <f>K15/K26</f>
        <v>7.9906336894482663E-3</v>
      </c>
      <c r="L69" s="11">
        <f>L15/L26</f>
        <v>-1.7584252459830946E-2</v>
      </c>
      <c r="M69" s="11">
        <f>M15/M26</f>
        <v>-1.3771186440677966E-2</v>
      </c>
      <c r="N69" s="11">
        <f>N15/N26</f>
        <v>2.1813350016174869E-2</v>
      </c>
      <c r="O69" s="11">
        <f>O15/O26</f>
        <v>-1.8727392644042995E-2</v>
      </c>
      <c r="P69" s="11">
        <f>P15/P26</f>
        <v>0.22254357009697445</v>
      </c>
      <c r="Q69" s="11">
        <f>Q15/Q26</f>
        <v>2.342146370431572E-2</v>
      </c>
      <c r="R69" s="11">
        <f>R15/R26</f>
        <v>1.5932257558948892E-2</v>
      </c>
      <c r="S69" s="11">
        <f>S15/S26</f>
        <v>2.7767591040327839E-2</v>
      </c>
      <c r="T69" s="11">
        <f>T15/T26</f>
        <v>2.4575495197619823E-2</v>
      </c>
      <c r="U69" s="11">
        <f>U15/U26</f>
        <v>-7.0221027151947954E-3</v>
      </c>
      <c r="V69" s="11">
        <f>V15/V26</f>
        <v>9.6226478911349885E-3</v>
      </c>
      <c r="W69" s="11">
        <f>W15/W26</f>
        <v>2.6268906052580105E-2</v>
      </c>
      <c r="X69" s="11">
        <f>X15/X26</f>
        <v>-8.9985625672782139E-4</v>
      </c>
      <c r="Y69" s="11">
        <f>Y15/Y26</f>
        <v>-1.3034670520380383E-2</v>
      </c>
      <c r="Z69" s="11">
        <f>Z15/Z26</f>
        <v>-2.5436142080956615E-2</v>
      </c>
      <c r="AA69" s="11">
        <f>AA15/AA26</f>
        <v>3.188588755840218E-2</v>
      </c>
      <c r="AB69" s="11">
        <f>AB15/AB26</f>
        <v>1.3057527439688004E-2</v>
      </c>
      <c r="AC69" s="11">
        <f>AC15/AC26</f>
        <v>2.858193603254686E-2</v>
      </c>
      <c r="AD69" s="11">
        <f>AD15/AD26</f>
        <v>1.0064315673610847E-2</v>
      </c>
      <c r="AE69" s="11" t="e">
        <f>AE15/AE26</f>
        <v>#VALUE!</v>
      </c>
    </row>
    <row r="70" spans="1:31" x14ac:dyDescent="0.25">
      <c r="A70" t="s">
        <v>71</v>
      </c>
      <c r="B70" s="11">
        <f>B15/B21</f>
        <v>-3.3112097099482971E-2</v>
      </c>
      <c r="C70" s="11">
        <f>C15/C21</f>
        <v>-3.259292276452963E-2</v>
      </c>
      <c r="D70" s="11">
        <f>D15/D21</f>
        <v>-1.2534442079559142E-2</v>
      </c>
      <c r="E70" s="11">
        <f>E15/E21</f>
        <v>7.3125589818753573E-3</v>
      </c>
      <c r="F70" s="11">
        <f>F15/F21</f>
        <v>-1.7169396675760444E-2</v>
      </c>
      <c r="G70" s="11">
        <f>G15/G21</f>
        <v>3.9895375777407455E-3</v>
      </c>
      <c r="H70" s="11">
        <f>H15/H21</f>
        <v>-9.7110212504457208E-4</v>
      </c>
      <c r="I70" s="11">
        <f>I15/I21</f>
        <v>1.201851591274717E-2</v>
      </c>
      <c r="J70" s="11">
        <f>J15/J21</f>
        <v>-3.8531278331822303E-3</v>
      </c>
      <c r="K70" s="11">
        <f>K15/K21</f>
        <v>3.465157398111045E-3</v>
      </c>
      <c r="L70" s="11">
        <f>L15/L21</f>
        <v>-7.5381831826811267E-3</v>
      </c>
      <c r="M70" s="11">
        <f>M15/M21</f>
        <v>-5.8816097417169538E-3</v>
      </c>
      <c r="N70" s="11">
        <f>N15/N21</f>
        <v>9.9332951049393766E-3</v>
      </c>
      <c r="O70" s="11">
        <f>O15/O21</f>
        <v>-8.3926886969453111E-3</v>
      </c>
      <c r="P70" s="11">
        <f>P15/P21</f>
        <v>0.10663140668164151</v>
      </c>
      <c r="Q70" s="11">
        <f>Q15/Q21</f>
        <v>1.1387879135010784E-2</v>
      </c>
      <c r="R70" s="11">
        <f>R15/R21</f>
        <v>8.0532857390281844E-3</v>
      </c>
      <c r="S70" s="11">
        <f>S15/S21</f>
        <v>1.4391706949517774E-2</v>
      </c>
      <c r="T70" s="11">
        <f>T15/T21</f>
        <v>1.3023579611239511E-2</v>
      </c>
      <c r="U70" s="11">
        <f>U15/U21</f>
        <v>-2.471386795402999E-3</v>
      </c>
      <c r="V70" s="11">
        <f>V15/V21</f>
        <v>3.6098792688884235E-3</v>
      </c>
      <c r="W70" s="11">
        <f>W15/W21</f>
        <v>1.1462593743439978E-2</v>
      </c>
      <c r="X70" s="11">
        <f>X15/X21</f>
        <v>-3.9956987139385308E-4</v>
      </c>
      <c r="Y70" s="11">
        <f>Y15/Y21</f>
        <v>-6.0088032357839636E-3</v>
      </c>
      <c r="Z70" s="11">
        <f>Z15/Z21</f>
        <v>-1.2823794913805666E-2</v>
      </c>
      <c r="AA70" s="11">
        <f>AA15/AA21</f>
        <v>1.6703395594214399E-2</v>
      </c>
      <c r="AB70" s="11">
        <f>AB15/AB21</f>
        <v>7.0760957260590359E-3</v>
      </c>
      <c r="AC70" s="11">
        <f>AC15/AC21</f>
        <v>1.5796634370478395E-2</v>
      </c>
      <c r="AD70" s="11">
        <f>AD15/AD21</f>
        <v>5.6709915424604362E-3</v>
      </c>
      <c r="AE70" s="11" t="e">
        <f>AE15/AE21</f>
        <v>#VALUE!</v>
      </c>
    </row>
    <row r="71" spans="1:31" x14ac:dyDescent="0.25">
      <c r="A71" t="s">
        <v>72</v>
      </c>
      <c r="B71" s="11">
        <f>B11/B21</f>
        <v>-2.3418149816155025E-2</v>
      </c>
      <c r="C71" s="11">
        <f>C11/C21</f>
        <v>-2.6050565832157094E-2</v>
      </c>
      <c r="D71" s="11">
        <f>D11/D21</f>
        <v>-5.8935141645630185E-3</v>
      </c>
      <c r="E71" s="11">
        <f>E11/E21</f>
        <v>1.3469749558779765E-2</v>
      </c>
      <c r="F71" s="11">
        <f>F11/F21</f>
        <v>-1.1152069732186349E-2</v>
      </c>
      <c r="G71" s="11">
        <f>G11/G21</f>
        <v>1.0177677572543765E-2</v>
      </c>
      <c r="H71" s="11">
        <f>H11/H21</f>
        <v>6.1422209409069187E-3</v>
      </c>
      <c r="I71" s="11">
        <f>I11/I21</f>
        <v>1.7787693677985009E-2</v>
      </c>
      <c r="J71" s="11">
        <f>J11/J21</f>
        <v>1.5003698780236834E-3</v>
      </c>
      <c r="K71" s="11">
        <f>K11/K21</f>
        <v>6.6954964377420375E-3</v>
      </c>
      <c r="L71" s="11">
        <f>L11/L21</f>
        <v>2.9882760012829896E-3</v>
      </c>
      <c r="M71" s="11">
        <f>M11/M21</f>
        <v>2.0600073399794239E-3</v>
      </c>
      <c r="N71" s="11">
        <f>N11/N21</f>
        <v>2.0811342875822245E-2</v>
      </c>
      <c r="O71" s="11">
        <f>O11/O21</f>
        <v>-8.2518291535380577E-3</v>
      </c>
      <c r="P71" s="11">
        <f>P11/P21</f>
        <v>1.4439439172838121E-2</v>
      </c>
      <c r="Q71" s="11">
        <f>Q11/Q21</f>
        <v>1.473739381238167E-2</v>
      </c>
      <c r="R71" s="11">
        <f>R11/R21</f>
        <v>1.5096124497009434E-2</v>
      </c>
      <c r="S71" s="11">
        <f>S11/S21</f>
        <v>2.62800820314474E-2</v>
      </c>
      <c r="T71" s="11">
        <f>T11/T21</f>
        <v>2.3180644276335875E-2</v>
      </c>
      <c r="U71" s="11">
        <f>U11/U21</f>
        <v>2.0295342527271265E-3</v>
      </c>
      <c r="V71" s="11">
        <f>V11/V21</f>
        <v>9.1954642829197939E-3</v>
      </c>
      <c r="W71" s="11">
        <f>W11/W21</f>
        <v>1.8013388789311115E-2</v>
      </c>
      <c r="X71" s="11">
        <f>X11/X21</f>
        <v>1.2274809512415207E-2</v>
      </c>
      <c r="Y71" s="11">
        <f>Y11/Y21</f>
        <v>-5.8844872709969071E-3</v>
      </c>
      <c r="Z71" s="11">
        <f>Z11/Z21</f>
        <v>-2.0289900736370453E-3</v>
      </c>
      <c r="AA71" s="11">
        <f>AA11/AA21</f>
        <v>2.5854182591720204E-2</v>
      </c>
      <c r="AB71" s="11">
        <f>AB11/AB21</f>
        <v>1.1548673085420166E-2</v>
      </c>
      <c r="AC71" s="11">
        <f>AC11/AC21</f>
        <v>2.1067260506635602E-2</v>
      </c>
      <c r="AD71" s="11">
        <f>AD11/AD21</f>
        <v>8.3444860517860875E-3</v>
      </c>
      <c r="AE71" s="11" t="e">
        <f>AE11/AE21</f>
        <v>#VALUE!</v>
      </c>
    </row>
    <row r="72" spans="1:31" x14ac:dyDescent="0.25">
      <c r="A72" t="s">
        <v>73</v>
      </c>
      <c r="B72" s="11">
        <f>B15/B7</f>
        <v>-0.28673700619199516</v>
      </c>
      <c r="C72" s="11">
        <f>C15/C7</f>
        <v>-0.27832915104181349</v>
      </c>
      <c r="D72" s="11">
        <f>D15/D7</f>
        <v>-0.11282394000148512</v>
      </c>
      <c r="E72" s="11">
        <f>E15/E7</f>
        <v>5.8107185310705883E-2</v>
      </c>
      <c r="F72" s="11">
        <f>F15/F7</f>
        <v>-0.14315010655836582</v>
      </c>
      <c r="G72" s="11">
        <f>G15/G7</f>
        <v>3.048497746917617E-2</v>
      </c>
      <c r="H72" s="11">
        <f>H15/H7</f>
        <v>-7.669446841146582E-3</v>
      </c>
      <c r="I72" s="11">
        <f>I15/I7</f>
        <v>8.7105083320191345E-2</v>
      </c>
      <c r="J72" s="11">
        <f>J15/J7</f>
        <v>-3.0346171957990647E-2</v>
      </c>
      <c r="K72" s="11">
        <f>K15/K7</f>
        <v>2.6607149818720519E-2</v>
      </c>
      <c r="L72" s="11">
        <f>L15/L7</f>
        <v>-5.8145866169938387E-2</v>
      </c>
      <c r="M72" s="11">
        <f>M15/M7</f>
        <v>-3.9926811736260864E-2</v>
      </c>
      <c r="N72" s="11">
        <f>N15/N7</f>
        <v>7.72018470156315E-2</v>
      </c>
      <c r="O72" s="11">
        <f>O15/O7</f>
        <v>-9.627177008145156E-2</v>
      </c>
      <c r="P72" s="11">
        <f>P15/P7</f>
        <v>1.1075465595315106</v>
      </c>
      <c r="Q72" s="11">
        <f>Q15/Q7</f>
        <v>0.11081588712263503</v>
      </c>
      <c r="R72" s="11">
        <f>R15/R7</f>
        <v>8.7114688264007326E-2</v>
      </c>
      <c r="S72" s="11">
        <f>S15/S7</f>
        <v>0.14072571723578434</v>
      </c>
      <c r="T72" s="11">
        <f>T15/T7</f>
        <v>0.13826905309970092</v>
      </c>
      <c r="U72" s="11">
        <f>U15/U7</f>
        <v>-3.2218550950412705E-2</v>
      </c>
      <c r="V72" s="11">
        <f>V15/V7</f>
        <v>4.3217651638384466E-2</v>
      </c>
      <c r="W72" s="11">
        <f>W15/W7</f>
        <v>0.11732414069924621</v>
      </c>
      <c r="X72" s="11">
        <f>X15/X7</f>
        <v>-4.1381534162158286E-3</v>
      </c>
      <c r="Y72" s="11">
        <f>Y15/Y7</f>
        <v>-5.8747928237038761E-2</v>
      </c>
      <c r="Z72" s="11">
        <f>Z15/Z7</f>
        <v>-0.12184032780137333</v>
      </c>
      <c r="AA72" s="11">
        <f>AA15/AA7</f>
        <v>0.15202369782907588</v>
      </c>
      <c r="AB72" s="11">
        <f>AB15/AB7</f>
        <v>6.6237204592316051E-2</v>
      </c>
      <c r="AC72" s="11">
        <f>AC15/AC7</f>
        <v>0.13721833550352011</v>
      </c>
      <c r="AD72" s="11">
        <f>AD15/AD7</f>
        <v>5.3728824715618399E-2</v>
      </c>
      <c r="AE72" s="11">
        <f>AE15/AE7</f>
        <v>0.10608741567100881</v>
      </c>
    </row>
    <row r="73" spans="1:31" x14ac:dyDescent="0.25">
      <c r="A73" t="s">
        <v>76</v>
      </c>
      <c r="B73" s="12">
        <f>B20/B21</f>
        <v>0.17096249429130511</v>
      </c>
      <c r="C73" s="12">
        <f>C20/C21</f>
        <v>0.17043310303840725</v>
      </c>
      <c r="D73" s="12">
        <f>D20/D21</f>
        <v>0.17480407200250789</v>
      </c>
      <c r="E73" s="12">
        <f>E20/E21</f>
        <v>0.17035477448831979</v>
      </c>
      <c r="F73" s="12">
        <f>F20/F21</f>
        <v>0.17559244868070548</v>
      </c>
      <c r="G73" s="12">
        <f>G20/G21</f>
        <v>0.17314344130291701</v>
      </c>
      <c r="H73" s="12">
        <f>H20/H21</f>
        <v>0.1670037706074699</v>
      </c>
      <c r="I73" s="12">
        <f>I20/I21</f>
        <v>0.15764057021584008</v>
      </c>
      <c r="J73" s="12">
        <f>J20/J21</f>
        <v>0.1859638242606611</v>
      </c>
      <c r="K73" s="12">
        <f>K20/K21</f>
        <v>0.18022118620080396</v>
      </c>
      <c r="L73" s="12">
        <f>L20/L21</f>
        <v>0.1741348798559485</v>
      </c>
      <c r="M73" s="12">
        <f>M20/M21</f>
        <v>0.17183373141691685</v>
      </c>
      <c r="N73" s="12">
        <f>N20/N21</f>
        <v>0.17740653218550753</v>
      </c>
      <c r="O73" s="12">
        <f>O20/O21</f>
        <v>0.22063684677829978</v>
      </c>
      <c r="P73" s="12">
        <f>P20/P21</f>
        <v>0.16518816752699611</v>
      </c>
      <c r="Q73" s="12">
        <f>Q20/Q21</f>
        <v>0.16569466141184908</v>
      </c>
      <c r="R73" s="12">
        <f>R20/R21</f>
        <v>0.16908871041024459</v>
      </c>
      <c r="S73" s="12">
        <f>S20/S21</f>
        <v>0.16936823868466089</v>
      </c>
      <c r="T73" s="12">
        <f>T20/T21</f>
        <v>0.16889724351439009</v>
      </c>
      <c r="U73" s="12">
        <f>U20/U21</f>
        <v>0.12759805199404631</v>
      </c>
      <c r="V73" s="12">
        <f>V20/V21</f>
        <v>0.13959362952530194</v>
      </c>
      <c r="W73" s="12">
        <f>W20/W21</f>
        <v>0.15188167392161883</v>
      </c>
      <c r="X73" s="12">
        <f>X20/X21</f>
        <v>0.15181810057283213</v>
      </c>
      <c r="Y73" s="12">
        <f>Y20/Y21</f>
        <v>0.15131394242207946</v>
      </c>
      <c r="Z73" s="12">
        <f>Z20/Z21</f>
        <v>0.16390839546335936</v>
      </c>
      <c r="AA73" s="12">
        <f>AA20/AA21</f>
        <v>0.15958897315254791</v>
      </c>
      <c r="AB73" s="12">
        <f>AB20/AB21</f>
        <v>0.15587026593033909</v>
      </c>
      <c r="AC73" s="12">
        <f>AC20/AC21</f>
        <v>0.14923087476641689</v>
      </c>
      <c r="AD73" s="12">
        <f>AD20/AD21</f>
        <v>0.14553587048993855</v>
      </c>
      <c r="AE73" s="12" t="e">
        <f>AE20/AE21</f>
        <v>#VALUE!</v>
      </c>
    </row>
    <row r="74" spans="1:31" x14ac:dyDescent="0.25">
      <c r="A74" t="s">
        <v>77</v>
      </c>
      <c r="B74" s="12">
        <f>(B30*1000)/B21</f>
        <v>2.8520887989572672</v>
      </c>
      <c r="C74" s="12">
        <f>(C30*1000)/C21</f>
        <v>3.1572331591676366</v>
      </c>
      <c r="D74" s="12">
        <f>(D30*1000)/D21</f>
        <v>2.4993403619924432</v>
      </c>
      <c r="E74" s="12">
        <f>(E30*1000)/E21</f>
        <v>2.9473362074315972</v>
      </c>
      <c r="F74" s="12">
        <f>(F30*1000)/F21</f>
        <v>2.0387367632472024</v>
      </c>
      <c r="G74" s="12">
        <f>(G30*1000)/G21</f>
        <v>2.0312858167582362</v>
      </c>
      <c r="H74" s="12">
        <f>(H30*1000)/H21</f>
        <v>3.0547297984204418</v>
      </c>
      <c r="I74" s="12">
        <f>(I30*1000)/I21</f>
        <v>2.5657879199771383</v>
      </c>
      <c r="J74" s="12">
        <f>(J30*1000)/J21</f>
        <v>2.18200904949691</v>
      </c>
      <c r="K74" s="12">
        <f>(K30*1000)/K21</f>
        <v>2.279646833188846</v>
      </c>
      <c r="L74" s="12">
        <f>(L30*1000)/L21</f>
        <v>1.9629347272842106</v>
      </c>
      <c r="M74" s="12">
        <f>(M30*1000)/M21</f>
        <v>2.2746783945900741</v>
      </c>
      <c r="N74" s="12">
        <f>(N30*1000)/N21</f>
        <v>1.715855652506334</v>
      </c>
      <c r="O74" s="12">
        <f>(O30*1000)/O21</f>
        <v>2.5517233934218591</v>
      </c>
      <c r="P74" s="12">
        <f>(P30*1000)/P21</f>
        <v>2.1058140459193835</v>
      </c>
      <c r="Q74" s="12">
        <f>(Q30*1000)/Q21</f>
        <v>2.0397366680449709</v>
      </c>
      <c r="R74" s="12">
        <f>(R30*1000)/R21</f>
        <v>2.3877851639044421</v>
      </c>
      <c r="S74" s="12">
        <f>(S30*1000)/S21</f>
        <v>2.0149330270101893</v>
      </c>
      <c r="T74" s="12">
        <f>(T30*1000)/T21</f>
        <v>1.8358884426424154</v>
      </c>
      <c r="U74" s="12">
        <f>(U30*1000)/U21</f>
        <v>1.2914631390418883</v>
      </c>
      <c r="V74" s="12">
        <f>(V30*1000)/V21</f>
        <v>1.809580771841673</v>
      </c>
      <c r="W74" s="12">
        <f>(W30*1000)/W21</f>
        <v>1.5276706643875273</v>
      </c>
      <c r="X74" s="12">
        <f>(X30*1000)/X21</f>
        <v>1.4053499119274202</v>
      </c>
      <c r="Y74" s="12">
        <f>(Y30*1000)/Y21</f>
        <v>1.0537160361646443</v>
      </c>
      <c r="Z74" s="12">
        <f>(Z30*1000)/Z21</f>
        <v>1.2309947105784493</v>
      </c>
      <c r="AA74" s="12">
        <f>(AA30*1000)/AA21</f>
        <v>1.1947629671267994</v>
      </c>
      <c r="AB74" s="12">
        <f>(AB30*1000)/AB21</f>
        <v>0.92806097511701169</v>
      </c>
      <c r="AC74" s="12">
        <f>(AC30*1000)/AC21</f>
        <v>0.99518675852046434</v>
      </c>
      <c r="AD74" s="12">
        <f>(AD30*1000)/AD21</f>
        <v>0.85816628466369105</v>
      </c>
      <c r="AE74" s="12" t="e">
        <f>(AE30*1000)/AE21</f>
        <v>#VALUE!</v>
      </c>
    </row>
    <row r="75" spans="1:31" x14ac:dyDescent="0.25">
      <c r="A75" t="s">
        <v>78</v>
      </c>
      <c r="B75" s="12">
        <f>B35/B21</f>
        <v>5.1669939096142753E-3</v>
      </c>
      <c r="C75" s="12">
        <f>C35/C21</f>
        <v>6.1081808351699145E-3</v>
      </c>
      <c r="D75" s="12">
        <f>D35/D21</f>
        <v>5.6097279281954824E-3</v>
      </c>
      <c r="E75" s="12">
        <f>E35/E21</f>
        <v>5.7290995287815633E-3</v>
      </c>
      <c r="F75" s="12">
        <f>F35/F21</f>
        <v>4.4402503388062129E-3</v>
      </c>
      <c r="G75" s="12">
        <f>G35/G21</f>
        <v>4.3567493048650889E-3</v>
      </c>
      <c r="H75" s="12">
        <f>H35/H21</f>
        <v>5.3107147463375033E-3</v>
      </c>
      <c r="I75" s="12">
        <f>I35/I21</f>
        <v>5.9476059435441637E-3</v>
      </c>
      <c r="J75" s="12">
        <f>J35/J21</f>
        <v>5.005867989699036E-3</v>
      </c>
      <c r="K75" s="12">
        <f>K35/K21</f>
        <v>4.4564716574241317E-3</v>
      </c>
      <c r="L75" s="12">
        <f>L35/L21</f>
        <v>4.5053245307366419E-3</v>
      </c>
      <c r="M75" s="12">
        <f>M35/M21</f>
        <v>3.7578288100208767E-3</v>
      </c>
      <c r="N75" s="12">
        <f>N35/N21</f>
        <v>3.4746444698488762E-3</v>
      </c>
      <c r="O75" s="12">
        <f>O35/O21</f>
        <v>3.4891601653829589E-3</v>
      </c>
      <c r="P75" s="12">
        <f>P35/P21</f>
        <v>2.2208218024058631E-3</v>
      </c>
      <c r="Q75" s="12">
        <f>Q35/Q21</f>
        <v>2.7116239693122002E-3</v>
      </c>
      <c r="R75" s="12">
        <f>R35/R21</f>
        <v>2.2399147527589242E-3</v>
      </c>
      <c r="S75" s="12">
        <f>S35/S21</f>
        <v>2.209931416701802E-3</v>
      </c>
      <c r="T75" s="12">
        <f>T35/T21</f>
        <v>2.7750696532895971E-3</v>
      </c>
      <c r="U75" s="12">
        <f>U35/U21</f>
        <v>2.6101583682390417E-3</v>
      </c>
      <c r="V75" s="12">
        <f>V35/V21</f>
        <v>3.0193351647073504E-3</v>
      </c>
      <c r="W75" s="12">
        <f>W35/W21</f>
        <v>3.772805809498105E-3</v>
      </c>
      <c r="X75" s="12">
        <f>X35/X21</f>
        <v>3.3891366580852357E-3</v>
      </c>
      <c r="Y75" s="12">
        <f>Y35/Y21</f>
        <v>9.5663811563169165E-3</v>
      </c>
      <c r="Z75" s="12">
        <f>Z35/Z21</f>
        <v>3.4658905172447745E-3</v>
      </c>
      <c r="AA75" s="12">
        <f>AA35/AA21</f>
        <v>3.0679838509421473E-3</v>
      </c>
      <c r="AB75" s="12">
        <f>AB35/AB21</f>
        <v>2.6791148949925122E-3</v>
      </c>
      <c r="AC75" s="12">
        <f>AC35/AC21</f>
        <v>2.6442054235746508E-3</v>
      </c>
      <c r="AD75" s="12">
        <f>AD35/AD21</f>
        <v>2.5920201904730627E-3</v>
      </c>
      <c r="AE75" s="12" t="e">
        <f>AE35/AE21</f>
        <v>#VALUE!</v>
      </c>
    </row>
    <row r="76" spans="1:31" x14ac:dyDescent="0.25">
      <c r="A76" t="s">
        <v>79</v>
      </c>
      <c r="B76" s="12">
        <f>B37/B21</f>
        <v>-0.610690343721769</v>
      </c>
      <c r="C76" s="12">
        <f>C37/C21</f>
        <v>-0.63745305367770266</v>
      </c>
      <c r="D76" s="12">
        <f>D37/D21</f>
        <v>-0.64962464320480462</v>
      </c>
      <c r="E76" s="12">
        <f>E37/E21</f>
        <v>-0.61927746506442849</v>
      </c>
      <c r="F76" s="12">
        <f>F37/F21</f>
        <v>-0.64056478955431917</v>
      </c>
      <c r="G76" s="12">
        <f>G37/G21</f>
        <v>-0.61596810859508844</v>
      </c>
      <c r="H76" s="12">
        <f>H37/H21</f>
        <v>-0.60164480422429423</v>
      </c>
      <c r="I76" s="12">
        <f>I37/I21</f>
        <v>-0.56317445488740892</v>
      </c>
      <c r="J76" s="12">
        <f>J37/J21</f>
        <v>-0.54390563382631862</v>
      </c>
      <c r="K76" s="12">
        <f>K37/K21</f>
        <v>-0.49302081759944555</v>
      </c>
      <c r="L76" s="12">
        <f>L37/L21</f>
        <v>-0.48856393090184508</v>
      </c>
      <c r="M76" s="12">
        <f>M37/M21</f>
        <v>-0.4805857544235409</v>
      </c>
      <c r="N76" s="12">
        <f>N37/N21</f>
        <v>-0.47631970138023982</v>
      </c>
      <c r="O76" s="12">
        <f>O37/O21</f>
        <v>-0.46011308019410907</v>
      </c>
      <c r="P76" s="12">
        <f>P37/P21</f>
        <v>-0.21994330758218064</v>
      </c>
      <c r="Q76" s="12">
        <f>Q37/Q21</f>
        <v>-0.19919373125264317</v>
      </c>
      <c r="R76" s="12">
        <f>R37/R21</f>
        <v>-0.18912367606980396</v>
      </c>
      <c r="S76" s="12">
        <f>S37/S21</f>
        <v>-0.16927094136290166</v>
      </c>
      <c r="T76" s="12">
        <f>T37/T21</f>
        <v>-0.15248133852309953</v>
      </c>
      <c r="U76" s="12">
        <f>U37/U21</f>
        <v>-0.10210070286837949</v>
      </c>
      <c r="V76" s="12">
        <f>V37/V21</f>
        <v>-8.3443829052020746E-2</v>
      </c>
      <c r="W76" s="12">
        <f>W37/W21</f>
        <v>-7.9559950818575448E-2</v>
      </c>
      <c r="X76" s="12">
        <f>X37/X21</f>
        <v>-7.9942226693919677E-2</v>
      </c>
      <c r="Y76" s="12">
        <f>Y37/Y21</f>
        <v>-8.8479062574351647E-2</v>
      </c>
      <c r="Z76" s="12">
        <f>Z37/Z21</f>
        <v>-0.11046672679461579</v>
      </c>
      <c r="AA76" s="12">
        <f>AA37/AA21</f>
        <v>-9.240518393315271E-2</v>
      </c>
      <c r="AB76" s="12">
        <f>AB37/AB21</f>
        <v>-8.5805969779636115E-2</v>
      </c>
      <c r="AC76" s="12">
        <f>AC37/AC21</f>
        <v>-6.7833428396848042E-2</v>
      </c>
      <c r="AD76" s="12">
        <f>AD37/AD21</f>
        <v>-6.1779639125610034E-2</v>
      </c>
      <c r="AE76" s="12" t="e">
        <f>AE37/AE21</f>
        <v>#VALUE!</v>
      </c>
    </row>
    <row r="77" spans="1:31" x14ac:dyDescent="0.25">
      <c r="A77" t="s">
        <v>80</v>
      </c>
      <c r="B77" s="12">
        <f>B38/B33</f>
        <v>0</v>
      </c>
      <c r="C77" s="12">
        <f>C38/C33</f>
        <v>0</v>
      </c>
      <c r="D77" s="12">
        <f>D38/D33</f>
        <v>0</v>
      </c>
      <c r="E77" s="12">
        <f>E38/E33</f>
        <v>0</v>
      </c>
      <c r="F77" s="12">
        <f>F38/F33</f>
        <v>0</v>
      </c>
      <c r="G77" s="12">
        <f>G38/G33</f>
        <v>0</v>
      </c>
      <c r="H77" s="12">
        <f>H38/H33</f>
        <v>0</v>
      </c>
      <c r="I77" s="12">
        <f>I38/I33</f>
        <v>0</v>
      </c>
      <c r="J77" s="12">
        <f>J38/J33</f>
        <v>0</v>
      </c>
      <c r="K77" s="12">
        <f>K38/K33</f>
        <v>0</v>
      </c>
      <c r="L77" s="12">
        <f>L38/L33</f>
        <v>0</v>
      </c>
      <c r="M77" s="12">
        <f>M38/M33</f>
        <v>0</v>
      </c>
      <c r="N77" s="12">
        <f>N38/N33</f>
        <v>0</v>
      </c>
      <c r="O77" s="12">
        <f>O38/O33</f>
        <v>0</v>
      </c>
      <c r="P77" s="12">
        <f>P38/P33</f>
        <v>0</v>
      </c>
      <c r="Q77" s="12">
        <f>Q38/Q33</f>
        <v>0</v>
      </c>
      <c r="R77" s="12">
        <f>R38/R33</f>
        <v>0</v>
      </c>
      <c r="S77" s="12">
        <f>S38/S33</f>
        <v>0</v>
      </c>
      <c r="T77" s="12">
        <f>T38/T33</f>
        <v>0</v>
      </c>
      <c r="U77" s="12">
        <f>U38/U33</f>
        <v>0</v>
      </c>
      <c r="V77" s="12">
        <f>V38/V33</f>
        <v>0</v>
      </c>
      <c r="W77" s="12">
        <f>W38/W33</f>
        <v>0</v>
      </c>
      <c r="X77" s="12">
        <f>X38/X33</f>
        <v>0</v>
      </c>
      <c r="Y77" s="12">
        <f>Y38/Y33</f>
        <v>0</v>
      </c>
      <c r="Z77" s="12">
        <f>Z38/Z33</f>
        <v>0</v>
      </c>
      <c r="AA77" s="12">
        <f>AA38/AA33</f>
        <v>0</v>
      </c>
      <c r="AB77" s="12">
        <f>AB38/AB33</f>
        <v>0</v>
      </c>
      <c r="AC77" s="12">
        <f>AC38/AC33</f>
        <v>0</v>
      </c>
      <c r="AD77" s="12">
        <f>AD38/AD33</f>
        <v>0</v>
      </c>
      <c r="AE77" s="12" t="e">
        <f>AE38/AE33</f>
        <v>#VALUE!</v>
      </c>
    </row>
    <row r="78" spans="1:31" x14ac:dyDescent="0.25">
      <c r="A78" t="s">
        <v>81</v>
      </c>
      <c r="B78" s="40">
        <f>B7-B15</f>
        <v>89149</v>
      </c>
      <c r="C78" s="3">
        <f>C7-C15</f>
        <v>90677</v>
      </c>
      <c r="D78" s="3">
        <f>D7-D15</f>
        <v>74932</v>
      </c>
      <c r="E78" s="3">
        <f>E7-E15</f>
        <v>74483</v>
      </c>
      <c r="F78" s="3">
        <f>F7-F15</f>
        <v>85287</v>
      </c>
      <c r="G78" s="3">
        <f>G7-G15</f>
        <v>81543</v>
      </c>
      <c r="H78" s="3">
        <f>H7-H15</f>
        <v>84088</v>
      </c>
      <c r="I78" s="3">
        <f>I7-I15</f>
        <v>86830</v>
      </c>
      <c r="J78" s="3">
        <f>J7-J15</f>
        <v>94084</v>
      </c>
      <c r="K78" s="3">
        <f>K7-K15</f>
        <v>99874</v>
      </c>
      <c r="L78" s="3">
        <f>L7-L15</f>
        <v>110772</v>
      </c>
      <c r="M78" s="3">
        <f>M7-M15</f>
        <v>127312</v>
      </c>
      <c r="N78" s="3">
        <f>N7-N15</f>
        <v>97525</v>
      </c>
      <c r="O78" s="3">
        <f>O7-O15</f>
        <v>82774</v>
      </c>
      <c r="P78" s="3">
        <f>P7-P15</f>
        <v>-12635</v>
      </c>
      <c r="Q78" s="3">
        <f>Q7-Q15</f>
        <v>116460</v>
      </c>
      <c r="R78" s="3">
        <f>R7-R15</f>
        <v>108658</v>
      </c>
      <c r="S78" s="3">
        <f>S7-S15</f>
        <v>116509</v>
      </c>
      <c r="T78" s="3">
        <f>T7-T15</f>
        <v>110062</v>
      </c>
      <c r="U78" s="3">
        <f>U7-U15</f>
        <v>164323</v>
      </c>
      <c r="V78" s="3">
        <f>V7-V15</f>
        <v>151163</v>
      </c>
      <c r="W78" s="3">
        <f>W7-W15</f>
        <v>149535</v>
      </c>
      <c r="X78" s="3">
        <f>X7-X15</f>
        <v>168159</v>
      </c>
      <c r="Y78" s="3">
        <f>Y7-Y15</f>
        <v>182057</v>
      </c>
      <c r="Z78" s="3">
        <f>Z7-Z15</f>
        <v>179877</v>
      </c>
      <c r="AA78" s="3">
        <f>AA7-AA15</f>
        <v>143704</v>
      </c>
      <c r="AB78" s="3">
        <f>AB7-AB15</f>
        <v>153068</v>
      </c>
      <c r="AC78" s="3">
        <f>AC7-AC15</f>
        <v>156374</v>
      </c>
      <c r="AD78" s="3">
        <f>AD7-AD15</f>
        <v>158138</v>
      </c>
      <c r="AE78" s="3">
        <f>AE7-AE15</f>
        <v>159137</v>
      </c>
    </row>
    <row r="79" spans="1:31" x14ac:dyDescent="0.25">
      <c r="A79" t="s">
        <v>83</v>
      </c>
      <c r="B79" s="40">
        <f>B78-B8-B10-B12-B14</f>
        <v>19829</v>
      </c>
      <c r="C79" s="3">
        <f>C78-C8-C10-C12-C14</f>
        <v>22058</v>
      </c>
      <c r="D79" s="3">
        <f>D78-D8-D10-D12-D14</f>
        <v>10888</v>
      </c>
      <c r="E79" s="3">
        <f>E78-E8-E10-E12-E14</f>
        <v>8870</v>
      </c>
      <c r="F79" s="3">
        <f>F78-F8-F10-F12-F14</f>
        <v>13019</v>
      </c>
      <c r="G79" s="3">
        <f>G78-G8-G10-G12-G14</f>
        <v>10946</v>
      </c>
      <c r="H79" s="3">
        <f>H78-H8-H10-H12-H14</f>
        <v>15264</v>
      </c>
      <c r="I79" s="3">
        <f>I78-I8-I10-I12-I14</f>
        <v>12414</v>
      </c>
      <c r="J79" s="3">
        <f>J78-J8-J10-J12-J14</f>
        <v>12196</v>
      </c>
      <c r="K79" s="3">
        <f>K78-K8-K10-K12-K14</f>
        <v>21272</v>
      </c>
      <c r="L79" s="3">
        <f>L78-L8-L10-L12-L14</f>
        <v>32129</v>
      </c>
      <c r="M79" s="3">
        <f>M78-M8-M10-M12-M14</f>
        <v>33841</v>
      </c>
      <c r="N79" s="3">
        <f>N78-N8-N10-N12-N14</f>
        <v>14626</v>
      </c>
      <c r="O79" s="3">
        <f>O78-O8-O10-O12-O14</f>
        <v>11713</v>
      </c>
      <c r="P79" s="3">
        <f>P78-P8-P10-P12-P14</f>
        <v>21648</v>
      </c>
      <c r="Q79" s="3">
        <f>Q78-Q8-Q10-Q12-Q14</f>
        <v>28991</v>
      </c>
      <c r="R79" s="3">
        <f>R78-R8-R10-R12-R14</f>
        <v>19461</v>
      </c>
      <c r="S79" s="3">
        <f>S78-S8-S10-S12-S14</f>
        <v>16858</v>
      </c>
      <c r="T79" s="3">
        <f>T78-T8-T10-T12-T14</f>
        <v>12700</v>
      </c>
      <c r="U79" s="3">
        <f>U78-U8-U10-U12-U14</f>
        <v>63807</v>
      </c>
      <c r="V79" s="3">
        <f>V78-V8-V10-V12-V14</f>
        <v>40117</v>
      </c>
      <c r="W79" s="3">
        <f>W78-W8-W10-W12-W14</f>
        <v>22941</v>
      </c>
      <c r="X79" s="3">
        <f>X78-X8-X10-X12-X14</f>
        <v>43580</v>
      </c>
      <c r="Y79" s="3">
        <f>Y78-Y8-Y10-Y12-Y14</f>
        <v>53096</v>
      </c>
      <c r="Z79" s="3">
        <f>Z78-Z8-Z10-Z12-Z14</f>
        <v>57363</v>
      </c>
      <c r="AA79" s="3">
        <f>AA78-AA8-AA10-AA12-AA14</f>
        <v>14691</v>
      </c>
      <c r="AB79" s="3">
        <f>AB78-AB8-AB10-AB12-AB14</f>
        <v>36164</v>
      </c>
      <c r="AC79" s="3">
        <f>AC78-AC8-AC10-AC12-AC14</f>
        <v>30643</v>
      </c>
      <c r="AD79" s="3">
        <f>AD78-AD8-AD10-AD12-AD14</f>
        <v>30719</v>
      </c>
      <c r="AE79" s="3">
        <f>AE78-AE8-AE10-AE12-AE14</f>
        <v>25167</v>
      </c>
    </row>
    <row r="80" spans="1:31" x14ac:dyDescent="0.25">
      <c r="A80" t="s">
        <v>88</v>
      </c>
      <c r="B80" s="9">
        <f>B7/B21</f>
        <v>0.11547898033542124</v>
      </c>
      <c r="C80" s="9">
        <f>C7/C21</f>
        <v>0.11710208090863317</v>
      </c>
      <c r="D80" s="9">
        <f>D7/D21</f>
        <v>0.11109736177795376</v>
      </c>
      <c r="E80" s="9">
        <f>E7/E21</f>
        <v>0.12584603681583015</v>
      </c>
      <c r="F80" s="9">
        <f>F7/F21</f>
        <v>0.11993981065435014</v>
      </c>
      <c r="G80" s="9">
        <f>G7/G21</f>
        <v>0.1308689692086743</v>
      </c>
      <c r="H80" s="9">
        <f>H7/H21</f>
        <v>0.12661957832924914</v>
      </c>
      <c r="I80" s="9">
        <f>I7/I21</f>
        <v>0.13797720471224467</v>
      </c>
      <c r="J80" s="9">
        <f>J7/J21</f>
        <v>0.12697245103983001</v>
      </c>
      <c r="K80" s="9">
        <f>K7/K21</f>
        <v>0.13023406947830976</v>
      </c>
      <c r="L80" s="9">
        <f>L7/L21</f>
        <v>0.12964263290273922</v>
      </c>
      <c r="M80" s="9">
        <f>M7/M21</f>
        <v>0.14730977721357535</v>
      </c>
      <c r="N80" s="9">
        <f>N7/N21</f>
        <v>0.12866654735511865</v>
      </c>
      <c r="O80" s="9">
        <f>O7/O21</f>
        <v>8.7177047745612288E-2</v>
      </c>
      <c r="P80" s="9">
        <f>P7/P21</f>
        <v>9.6277132337214175E-2</v>
      </c>
      <c r="Q80" s="9">
        <f>Q7/Q21</f>
        <v>0.10276395768422919</v>
      </c>
      <c r="R80" s="9">
        <f>R7/R21</f>
        <v>9.2444637058473111E-2</v>
      </c>
      <c r="S80" s="9">
        <f>S7/S21</f>
        <v>0.10226778183979431</v>
      </c>
      <c r="T80" s="9">
        <f>T7/T21</f>
        <v>9.4190126563235152E-2</v>
      </c>
      <c r="U80" s="9">
        <f>U7/U21</f>
        <v>7.6706950576600708E-2</v>
      </c>
      <c r="V80" s="9">
        <f>V7/V21</f>
        <v>8.3527890388247067E-2</v>
      </c>
      <c r="W80" s="9">
        <f>W7/W21</f>
        <v>9.7700214765038748E-2</v>
      </c>
      <c r="X80" s="9">
        <f>X7/X21</f>
        <v>9.6557529701072148E-2</v>
      </c>
      <c r="Y80" s="9">
        <f>Y7/Y21</f>
        <v>0.10228110873185819</v>
      </c>
      <c r="Z80" s="9">
        <f>Z7/Z21</f>
        <v>0.10525082413362584</v>
      </c>
      <c r="AA80" s="9">
        <f>AA7/AA21</f>
        <v>0.10987363044539579</v>
      </c>
      <c r="AB80" s="9">
        <f>AB7/AB21</f>
        <v>0.10682962497605024</v>
      </c>
      <c r="AC80" s="9">
        <f>AC7/AC21</f>
        <v>0.11512043425182897</v>
      </c>
      <c r="AD80" s="9">
        <f>AD7/AD21</f>
        <v>0.10554840111386131</v>
      </c>
      <c r="AE80" s="9" t="e">
        <f>AE7/AE21</f>
        <v>#VALUE!</v>
      </c>
    </row>
    <row r="81" spans="1:31" x14ac:dyDescent="0.25">
      <c r="A81" t="s">
        <v>95</v>
      </c>
      <c r="B81" s="40">
        <f>B21-B20-B19</f>
        <v>49427</v>
      </c>
      <c r="C81" s="3">
        <f t="shared" ref="C81:AE81" si="4">C21-C20-C19</f>
        <v>51515</v>
      </c>
      <c r="D81" s="3">
        <f t="shared" si="4"/>
        <v>134308</v>
      </c>
      <c r="E81" s="3">
        <f t="shared" si="4"/>
        <v>130215</v>
      </c>
      <c r="F81" s="3">
        <f t="shared" si="4"/>
        <v>94078</v>
      </c>
      <c r="G81" s="3">
        <f t="shared" si="4"/>
        <v>76351</v>
      </c>
      <c r="H81" s="3">
        <f t="shared" si="4"/>
        <v>76933</v>
      </c>
      <c r="I81" s="3">
        <f t="shared" si="4"/>
        <v>102714</v>
      </c>
      <c r="J81" s="3">
        <f t="shared" si="4"/>
        <v>76746</v>
      </c>
      <c r="K81" s="3">
        <f t="shared" si="4"/>
        <v>251248</v>
      </c>
      <c r="L81" s="3">
        <f t="shared" si="4"/>
        <v>288030</v>
      </c>
      <c r="M81" s="3">
        <f t="shared" si="4"/>
        <v>279703</v>
      </c>
      <c r="N81" s="3">
        <f t="shared" si="4"/>
        <v>244067</v>
      </c>
      <c r="O81" s="3">
        <f t="shared" si="4"/>
        <v>219192</v>
      </c>
      <c r="P81" s="3">
        <f t="shared" si="4"/>
        <v>360175</v>
      </c>
      <c r="Q81" s="3">
        <f t="shared" si="4"/>
        <v>411710</v>
      </c>
      <c r="R81" s="3">
        <f t="shared" si="4"/>
        <v>349592</v>
      </c>
      <c r="S81" s="3">
        <f t="shared" si="4"/>
        <v>308700</v>
      </c>
      <c r="T81" s="3">
        <f t="shared" si="4"/>
        <v>304625</v>
      </c>
      <c r="U81" s="3">
        <f t="shared" si="4"/>
        <v>944494</v>
      </c>
      <c r="V81" s="3">
        <f t="shared" si="4"/>
        <v>960420</v>
      </c>
      <c r="W81" s="3">
        <f t="shared" si="4"/>
        <v>944417</v>
      </c>
      <c r="X81" s="3">
        <f t="shared" si="4"/>
        <v>937646</v>
      </c>
      <c r="Y81" s="3">
        <f t="shared" si="4"/>
        <v>928477</v>
      </c>
      <c r="Z81" s="3">
        <f t="shared" si="4"/>
        <v>897603</v>
      </c>
      <c r="AA81" s="3">
        <f t="shared" si="4"/>
        <v>866910</v>
      </c>
      <c r="AB81" s="3">
        <f t="shared" si="4"/>
        <v>848030</v>
      </c>
      <c r="AC81" s="3">
        <f t="shared" si="4"/>
        <v>829445</v>
      </c>
      <c r="AD81" s="3">
        <f t="shared" si="4"/>
        <v>809778</v>
      </c>
      <c r="AE81" s="3" t="e">
        <f t="shared" si="4"/>
        <v>#VALUE!</v>
      </c>
    </row>
  </sheetData>
  <pageMargins left="0.7" right="0.7" top="0.75" bottom="0.75" header="0.3" footer="0.3"/>
  <ignoredErrors>
    <ignoredError sqref="B79:AE79" formula="1"/>
  </ignoredErrors>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C72F4-1B62-440B-BCE1-A8D9223450E2}">
  <dimension ref="A1:M44"/>
  <sheetViews>
    <sheetView workbookViewId="0">
      <selection activeCell="F13" sqref="F13"/>
    </sheetView>
  </sheetViews>
  <sheetFormatPr defaultRowHeight="14.3" x14ac:dyDescent="0.25"/>
  <cols>
    <col min="1" max="1" width="35.125" customWidth="1"/>
    <col min="2" max="2" width="0" hidden="1" customWidth="1"/>
    <col min="3" max="13" width="11.875" customWidth="1"/>
  </cols>
  <sheetData>
    <row r="1" spans="1:13" ht="14.95" x14ac:dyDescent="0.25">
      <c r="A1" s="14"/>
      <c r="B1" s="14"/>
      <c r="C1" s="14"/>
      <c r="D1" s="14"/>
      <c r="E1" s="14"/>
      <c r="F1" s="14"/>
      <c r="G1" s="14"/>
      <c r="H1" s="14"/>
      <c r="I1" s="14"/>
      <c r="J1" s="14"/>
      <c r="K1" s="14"/>
      <c r="L1" s="14"/>
      <c r="M1" s="14"/>
    </row>
    <row r="2" spans="1:13" ht="20.25" x14ac:dyDescent="0.25">
      <c r="A2" s="4" t="s">
        <v>214</v>
      </c>
      <c r="B2" s="4"/>
      <c r="C2" s="4"/>
      <c r="D2" s="4"/>
      <c r="E2" s="4"/>
      <c r="F2" s="4"/>
      <c r="G2" s="4"/>
      <c r="H2" s="4"/>
      <c r="I2" s="4"/>
      <c r="J2" s="4"/>
      <c r="K2" s="4"/>
      <c r="L2" s="4"/>
      <c r="M2" s="4"/>
    </row>
    <row r="3" spans="1:13" ht="14.95" x14ac:dyDescent="0.25">
      <c r="A3" s="5"/>
      <c r="B3" s="5"/>
      <c r="C3" s="5"/>
      <c r="D3" s="5"/>
      <c r="E3" s="5"/>
      <c r="F3" s="5"/>
      <c r="G3" s="5"/>
      <c r="H3" s="5"/>
      <c r="I3" s="5"/>
      <c r="J3" s="5"/>
      <c r="K3" s="5"/>
      <c r="L3" s="5"/>
      <c r="M3" s="5"/>
    </row>
    <row r="4" spans="1:13" ht="14.95" x14ac:dyDescent="0.25">
      <c r="A4" s="1" t="s">
        <v>0</v>
      </c>
      <c r="B4" s="1"/>
      <c r="C4" s="2" t="s">
        <v>14</v>
      </c>
      <c r="D4" s="2" t="s">
        <v>15</v>
      </c>
      <c r="E4" s="2" t="s">
        <v>16</v>
      </c>
      <c r="F4" s="2" t="s">
        <v>17</v>
      </c>
      <c r="G4" s="2" t="s">
        <v>18</v>
      </c>
      <c r="H4" s="2" t="s">
        <v>19</v>
      </c>
      <c r="I4" s="2" t="s">
        <v>20</v>
      </c>
      <c r="J4" s="2" t="s">
        <v>21</v>
      </c>
      <c r="K4" s="2" t="s">
        <v>22</v>
      </c>
      <c r="L4" s="2" t="s">
        <v>23</v>
      </c>
      <c r="M4" s="2" t="s">
        <v>24</v>
      </c>
    </row>
    <row r="5" spans="1:13" ht="14.95" x14ac:dyDescent="0.25">
      <c r="A5" s="6" t="s">
        <v>100</v>
      </c>
      <c r="B5" s="6"/>
      <c r="C5" s="7" t="s">
        <v>120</v>
      </c>
      <c r="D5" s="7" t="s">
        <v>121</v>
      </c>
      <c r="E5" s="7" t="s">
        <v>122</v>
      </c>
      <c r="F5" s="7" t="s">
        <v>123</v>
      </c>
      <c r="G5" s="7" t="s">
        <v>124</v>
      </c>
      <c r="H5" s="7" t="s">
        <v>125</v>
      </c>
      <c r="I5" s="7" t="s">
        <v>126</v>
      </c>
      <c r="J5" s="7" t="s">
        <v>127</v>
      </c>
      <c r="K5" s="7" t="s">
        <v>128</v>
      </c>
      <c r="L5" s="7" t="s">
        <v>129</v>
      </c>
      <c r="M5" s="7" t="s">
        <v>130</v>
      </c>
    </row>
    <row r="6" spans="1:13" ht="14.95" x14ac:dyDescent="0.25">
      <c r="A6" s="8" t="s">
        <v>131</v>
      </c>
      <c r="B6" s="8" t="s">
        <v>132</v>
      </c>
      <c r="C6" s="17">
        <v>361807</v>
      </c>
      <c r="D6" s="17">
        <v>406710</v>
      </c>
      <c r="E6" s="17">
        <v>362347</v>
      </c>
      <c r="F6" s="17">
        <v>372039</v>
      </c>
      <c r="G6" s="17">
        <v>371951</v>
      </c>
      <c r="H6" s="17">
        <v>398781</v>
      </c>
      <c r="I6" s="17">
        <v>365431</v>
      </c>
      <c r="J6" s="17">
        <v>375988</v>
      </c>
      <c r="K6" s="17">
        <v>408563</v>
      </c>
      <c r="L6" s="17">
        <v>445178</v>
      </c>
      <c r="M6" s="17">
        <v>388607</v>
      </c>
    </row>
    <row r="7" spans="1:13" ht="14.95" x14ac:dyDescent="0.25">
      <c r="A7" s="8" t="s">
        <v>133</v>
      </c>
      <c r="B7" s="8" t="s">
        <v>134</v>
      </c>
      <c r="C7" s="17">
        <v>80582</v>
      </c>
      <c r="D7" s="17">
        <v>94786</v>
      </c>
      <c r="E7" s="17">
        <v>83799</v>
      </c>
      <c r="F7" s="17">
        <v>86409</v>
      </c>
      <c r="G7" s="17">
        <v>87191</v>
      </c>
      <c r="H7" s="17">
        <v>86104</v>
      </c>
      <c r="I7" s="17">
        <v>81897</v>
      </c>
      <c r="J7" s="17">
        <v>85592</v>
      </c>
      <c r="K7" s="17">
        <v>83841</v>
      </c>
      <c r="L7" s="17">
        <v>86965</v>
      </c>
      <c r="M7" s="17">
        <v>81755</v>
      </c>
    </row>
    <row r="8" spans="1:13" ht="14.95" x14ac:dyDescent="0.25">
      <c r="A8" s="8" t="s">
        <v>135</v>
      </c>
      <c r="B8" s="8" t="s">
        <v>31</v>
      </c>
      <c r="C8" s="17">
        <v>281225</v>
      </c>
      <c r="D8" s="17">
        <v>311924</v>
      </c>
      <c r="E8" s="17">
        <v>278548</v>
      </c>
      <c r="F8" s="17">
        <v>285630</v>
      </c>
      <c r="G8" s="17">
        <v>284760</v>
      </c>
      <c r="H8" s="17">
        <v>312677</v>
      </c>
      <c r="I8" s="17">
        <v>283534</v>
      </c>
      <c r="J8" s="17">
        <v>290396</v>
      </c>
      <c r="K8" s="17">
        <v>324722</v>
      </c>
      <c r="L8" s="17">
        <v>358213</v>
      </c>
      <c r="M8" s="17">
        <v>306852</v>
      </c>
    </row>
    <row r="9" spans="1:13" ht="14.95" x14ac:dyDescent="0.25">
      <c r="A9" s="8" t="s">
        <v>136</v>
      </c>
      <c r="B9" s="8" t="s">
        <v>137</v>
      </c>
      <c r="C9" s="17">
        <v>146392</v>
      </c>
      <c r="D9" s="17">
        <v>196420</v>
      </c>
      <c r="E9" s="17">
        <v>158526</v>
      </c>
      <c r="F9" s="17">
        <v>175229</v>
      </c>
      <c r="G9" s="17">
        <v>163537</v>
      </c>
      <c r="H9" s="17">
        <v>166480</v>
      </c>
      <c r="I9" s="17">
        <v>169898</v>
      </c>
      <c r="J9" s="17">
        <v>173256</v>
      </c>
      <c r="K9" s="17">
        <v>171908</v>
      </c>
      <c r="L9" s="17">
        <v>175899</v>
      </c>
      <c r="M9" s="17">
        <v>187879</v>
      </c>
    </row>
    <row r="10" spans="1:13" ht="14.95" x14ac:dyDescent="0.25">
      <c r="A10" s="8" t="s">
        <v>138</v>
      </c>
      <c r="B10" s="8" t="s">
        <v>139</v>
      </c>
      <c r="C10" s="17">
        <v>28657</v>
      </c>
      <c r="D10" s="17">
        <v>-1197</v>
      </c>
      <c r="E10" s="17">
        <v>6238</v>
      </c>
      <c r="F10" s="17">
        <v>-12122</v>
      </c>
      <c r="G10" s="17">
        <v>2589</v>
      </c>
      <c r="H10" s="17">
        <v>28898</v>
      </c>
      <c r="I10" s="17">
        <v>-29947</v>
      </c>
      <c r="J10" s="17">
        <v>-5386</v>
      </c>
      <c r="K10" s="17">
        <v>32064</v>
      </c>
      <c r="L10" s="17">
        <v>36832</v>
      </c>
      <c r="M10" s="17">
        <v>3225</v>
      </c>
    </row>
    <row r="11" spans="1:13" ht="14.95" x14ac:dyDescent="0.25">
      <c r="A11" s="8" t="s">
        <v>32</v>
      </c>
      <c r="B11" s="8" t="s">
        <v>140</v>
      </c>
      <c r="C11" s="17">
        <v>36423</v>
      </c>
      <c r="D11" s="17">
        <v>23833</v>
      </c>
      <c r="E11" s="17">
        <v>12825</v>
      </c>
      <c r="F11" s="17">
        <v>16560</v>
      </c>
      <c r="G11" s="17">
        <v>22185</v>
      </c>
      <c r="H11" s="17">
        <v>26450</v>
      </c>
      <c r="I11" s="17">
        <v>35051</v>
      </c>
      <c r="J11" s="17">
        <v>37466</v>
      </c>
      <c r="K11" s="17">
        <v>39327</v>
      </c>
      <c r="L11" s="17">
        <v>39552</v>
      </c>
      <c r="M11" s="17">
        <v>39097</v>
      </c>
    </row>
    <row r="12" spans="1:13" ht="14.95" x14ac:dyDescent="0.25">
      <c r="A12" s="8" t="s">
        <v>141</v>
      </c>
      <c r="B12" s="8" t="s">
        <v>141</v>
      </c>
      <c r="C12" s="17">
        <v>28657</v>
      </c>
      <c r="D12" s="17">
        <v>-1197</v>
      </c>
      <c r="E12" s="17">
        <v>6238</v>
      </c>
      <c r="F12" s="17">
        <v>-12122</v>
      </c>
      <c r="G12" s="17">
        <v>2589</v>
      </c>
      <c r="H12" s="17">
        <v>28898</v>
      </c>
      <c r="I12" s="17">
        <v>-29947</v>
      </c>
      <c r="J12" s="17">
        <v>-5386</v>
      </c>
      <c r="K12" s="17">
        <v>32064</v>
      </c>
      <c r="L12" s="17">
        <v>36832</v>
      </c>
      <c r="M12" s="17">
        <v>3225</v>
      </c>
    </row>
    <row r="13" spans="1:13" ht="14.95" x14ac:dyDescent="0.25">
      <c r="A13" s="8" t="s">
        <v>34</v>
      </c>
      <c r="B13" s="8" t="s">
        <v>142</v>
      </c>
      <c r="C13" s="17">
        <v>3783</v>
      </c>
      <c r="D13" s="17">
        <v>8356</v>
      </c>
      <c r="E13" s="17">
        <v>1185</v>
      </c>
      <c r="F13" s="17">
        <v>6790</v>
      </c>
      <c r="G13" s="17">
        <v>2782</v>
      </c>
      <c r="H13" s="17">
        <v>8721</v>
      </c>
      <c r="I13" s="17">
        <v>59569</v>
      </c>
      <c r="J13" s="17">
        <v>122065</v>
      </c>
      <c r="K13" s="17">
        <v>-70573</v>
      </c>
      <c r="L13" s="17">
        <v>-62950</v>
      </c>
      <c r="M13" s="17">
        <v>-25464</v>
      </c>
    </row>
    <row r="14" spans="1:13" ht="14.95" x14ac:dyDescent="0.25">
      <c r="A14" s="8" t="s">
        <v>35</v>
      </c>
      <c r="B14" s="8" t="s">
        <v>36</v>
      </c>
      <c r="C14" s="17">
        <v>2727</v>
      </c>
      <c r="D14" s="17">
        <v>-66332</v>
      </c>
      <c r="E14" s="17">
        <v>-3186</v>
      </c>
      <c r="F14" s="17">
        <v>-30506</v>
      </c>
      <c r="G14" s="17">
        <v>-15602</v>
      </c>
      <c r="H14" s="17">
        <v>-4381</v>
      </c>
      <c r="I14" s="17">
        <v>-116354</v>
      </c>
      <c r="J14" s="17">
        <v>-152466</v>
      </c>
      <c r="K14" s="17">
        <v>79276</v>
      </c>
      <c r="L14" s="17">
        <v>64261</v>
      </c>
      <c r="M14" s="17">
        <v>9334</v>
      </c>
    </row>
    <row r="15" spans="1:13" ht="14.95" x14ac:dyDescent="0.25">
      <c r="A15" s="8" t="s">
        <v>143</v>
      </c>
      <c r="B15" s="8" t="s">
        <v>144</v>
      </c>
      <c r="C15" s="17">
        <v>416967</v>
      </c>
      <c r="D15" s="17">
        <v>456378</v>
      </c>
      <c r="E15" s="17">
        <v>545301</v>
      </c>
      <c r="F15" s="17">
        <v>543201</v>
      </c>
      <c r="G15" s="17">
        <v>499863</v>
      </c>
      <c r="H15" s="17">
        <v>497879</v>
      </c>
      <c r="I15" s="17">
        <v>632907</v>
      </c>
      <c r="J15" s="17">
        <v>632803</v>
      </c>
      <c r="K15" s="17">
        <v>612107</v>
      </c>
      <c r="L15" s="17">
        <v>732443</v>
      </c>
      <c r="M15" s="17">
        <v>855068</v>
      </c>
    </row>
    <row r="16" spans="1:13" ht="14.95" x14ac:dyDescent="0.25">
      <c r="A16" s="8" t="s">
        <v>145</v>
      </c>
      <c r="B16" s="8" t="s">
        <v>146</v>
      </c>
      <c r="C16" s="17">
        <v>256067</v>
      </c>
      <c r="D16" s="17">
        <v>432266</v>
      </c>
      <c r="E16" s="17">
        <v>253043</v>
      </c>
      <c r="F16" s="17">
        <v>288240</v>
      </c>
      <c r="G16" s="17">
        <v>254168</v>
      </c>
      <c r="H16" s="17">
        <v>454759</v>
      </c>
      <c r="I16" s="17">
        <v>261634</v>
      </c>
      <c r="J16" s="17">
        <v>299909</v>
      </c>
      <c r="K16" s="17">
        <v>273355</v>
      </c>
      <c r="L16" s="17">
        <v>500068</v>
      </c>
      <c r="M16" s="17">
        <v>274724</v>
      </c>
    </row>
    <row r="17" spans="1:13" ht="14.95" x14ac:dyDescent="0.25">
      <c r="A17" s="8" t="s">
        <v>37</v>
      </c>
      <c r="B17" s="8" t="s">
        <v>147</v>
      </c>
      <c r="C17" s="17">
        <v>0</v>
      </c>
      <c r="D17" s="17">
        <v>0</v>
      </c>
      <c r="E17" s="17">
        <v>0</v>
      </c>
      <c r="F17" s="17">
        <v>0</v>
      </c>
      <c r="G17" s="17">
        <v>0</v>
      </c>
      <c r="H17" s="17">
        <v>0</v>
      </c>
      <c r="I17" s="17">
        <v>0</v>
      </c>
      <c r="J17" s="17">
        <v>0</v>
      </c>
      <c r="K17" s="17">
        <v>0</v>
      </c>
      <c r="L17" s="17">
        <v>0</v>
      </c>
      <c r="M17" s="17">
        <v>0</v>
      </c>
    </row>
    <row r="18" spans="1:13" ht="14.95" x14ac:dyDescent="0.25">
      <c r="A18" s="8" t="s">
        <v>38</v>
      </c>
      <c r="B18" s="8" t="s">
        <v>148</v>
      </c>
      <c r="C18" s="17">
        <v>919731</v>
      </c>
      <c r="D18" s="17">
        <v>1171790</v>
      </c>
      <c r="E18" s="17">
        <v>1101072</v>
      </c>
      <c r="F18" s="17">
        <v>1108270</v>
      </c>
      <c r="G18" s="17">
        <v>1132181</v>
      </c>
      <c r="H18" s="17">
        <v>1398753</v>
      </c>
      <c r="I18" s="17">
        <v>1278871</v>
      </c>
      <c r="J18" s="17">
        <v>1328531</v>
      </c>
      <c r="K18" s="17">
        <v>1356956</v>
      </c>
      <c r="L18" s="17">
        <v>1752586</v>
      </c>
      <c r="M18" s="17">
        <v>1700036</v>
      </c>
    </row>
    <row r="19" spans="1:13" ht="14.95" x14ac:dyDescent="0.25">
      <c r="A19" s="8" t="s">
        <v>149</v>
      </c>
      <c r="B19" s="8" t="s">
        <v>150</v>
      </c>
      <c r="C19" s="17">
        <v>256893</v>
      </c>
      <c r="D19" s="17">
        <v>252198</v>
      </c>
      <c r="E19" s="17">
        <v>242922</v>
      </c>
      <c r="F19" s="17">
        <v>229715</v>
      </c>
      <c r="G19" s="17">
        <v>222204</v>
      </c>
      <c r="H19" s="17">
        <v>228309</v>
      </c>
      <c r="I19" s="17">
        <v>221033</v>
      </c>
      <c r="J19" s="17">
        <v>215232</v>
      </c>
      <c r="K19" s="17">
        <v>210519</v>
      </c>
      <c r="L19" s="17">
        <v>207065</v>
      </c>
      <c r="M19" s="17">
        <v>202708</v>
      </c>
    </row>
    <row r="20" spans="1:13" x14ac:dyDescent="0.25">
      <c r="A20" s="8" t="s">
        <v>39</v>
      </c>
      <c r="B20" s="8" t="s">
        <v>151</v>
      </c>
      <c r="C20" s="17">
        <v>4780958</v>
      </c>
      <c r="D20" s="17">
        <v>4986263</v>
      </c>
      <c r="E20" s="17">
        <v>4832122</v>
      </c>
      <c r="F20" s="17">
        <v>4736498</v>
      </c>
      <c r="G20" s="17">
        <v>4657598</v>
      </c>
      <c r="H20" s="17">
        <v>4970899</v>
      </c>
      <c r="I20" s="17">
        <v>4815613</v>
      </c>
      <c r="J20" s="17">
        <v>4827847</v>
      </c>
      <c r="K20" s="17">
        <v>4797757</v>
      </c>
      <c r="L20" s="17">
        <v>5202082</v>
      </c>
      <c r="M20" s="17">
        <v>5084914</v>
      </c>
    </row>
    <row r="21" spans="1:13" x14ac:dyDescent="0.25">
      <c r="A21" s="8" t="s">
        <v>152</v>
      </c>
      <c r="B21" s="8" t="s">
        <v>153</v>
      </c>
      <c r="C21" s="17">
        <v>21224</v>
      </c>
      <c r="D21" s="17">
        <v>41755</v>
      </c>
      <c r="E21" s="17">
        <v>32683</v>
      </c>
      <c r="F21" s="17">
        <v>20939</v>
      </c>
      <c r="G21" s="17">
        <v>22380</v>
      </c>
      <c r="H21" s="17">
        <v>38002</v>
      </c>
      <c r="I21" s="17">
        <v>20393</v>
      </c>
      <c r="J21" s="17">
        <v>15594</v>
      </c>
      <c r="K21" s="17">
        <v>7956</v>
      </c>
      <c r="L21" s="17">
        <v>18050</v>
      </c>
      <c r="M21" s="17">
        <v>20084</v>
      </c>
    </row>
    <row r="22" spans="1:13" x14ac:dyDescent="0.25">
      <c r="A22" s="8" t="s">
        <v>154</v>
      </c>
      <c r="B22" s="8" t="s">
        <v>155</v>
      </c>
      <c r="C22" s="17">
        <v>0</v>
      </c>
      <c r="D22" s="17">
        <v>0</v>
      </c>
      <c r="E22" s="17">
        <v>0</v>
      </c>
      <c r="F22" s="17">
        <v>0</v>
      </c>
      <c r="G22" s="17">
        <v>0</v>
      </c>
      <c r="H22" s="17">
        <v>0</v>
      </c>
      <c r="I22" s="17">
        <v>0</v>
      </c>
      <c r="J22" s="17">
        <v>0</v>
      </c>
      <c r="K22" s="17">
        <v>0</v>
      </c>
      <c r="L22" s="17">
        <v>0</v>
      </c>
      <c r="M22" s="17">
        <v>0</v>
      </c>
    </row>
    <row r="23" spans="1:13" x14ac:dyDescent="0.25">
      <c r="A23" s="8" t="s">
        <v>40</v>
      </c>
      <c r="B23" s="8" t="s">
        <v>156</v>
      </c>
      <c r="C23" s="17">
        <v>723056</v>
      </c>
      <c r="D23" s="17">
        <v>941611</v>
      </c>
      <c r="E23" s="17">
        <v>773284</v>
      </c>
      <c r="F23" s="17">
        <v>772695</v>
      </c>
      <c r="G23" s="17">
        <v>736452</v>
      </c>
      <c r="H23" s="17">
        <v>963456</v>
      </c>
      <c r="I23" s="17">
        <v>834405</v>
      </c>
      <c r="J23" s="17">
        <v>953706</v>
      </c>
      <c r="K23" s="17">
        <v>817494</v>
      </c>
      <c r="L23" s="17">
        <v>1053381</v>
      </c>
      <c r="M23" s="17">
        <v>896681</v>
      </c>
    </row>
    <row r="24" spans="1:13" x14ac:dyDescent="0.25">
      <c r="A24" s="8" t="s">
        <v>157</v>
      </c>
      <c r="B24" s="8" t="s">
        <v>158</v>
      </c>
      <c r="C24" s="17">
        <v>1114798</v>
      </c>
      <c r="D24" s="17">
        <v>1983676</v>
      </c>
      <c r="E24" s="17">
        <v>2014771</v>
      </c>
      <c r="F24" s="17">
        <v>1979760</v>
      </c>
      <c r="G24" s="17">
        <v>1970189</v>
      </c>
      <c r="H24" s="17">
        <v>2054361</v>
      </c>
      <c r="I24" s="17">
        <v>2021588</v>
      </c>
      <c r="J24" s="17">
        <v>1922098</v>
      </c>
      <c r="K24" s="17">
        <v>2040513</v>
      </c>
      <c r="L24" s="17">
        <v>2212598</v>
      </c>
      <c r="M24" s="17">
        <v>2262815</v>
      </c>
    </row>
    <row r="25" spans="1:13" x14ac:dyDescent="0.25">
      <c r="A25" s="8" t="s">
        <v>159</v>
      </c>
      <c r="B25" s="8" t="s">
        <v>160</v>
      </c>
      <c r="C25" s="17">
        <v>4780958</v>
      </c>
      <c r="D25" s="17">
        <v>4986263</v>
      </c>
      <c r="E25" s="17">
        <v>4832122</v>
      </c>
      <c r="F25" s="17">
        <v>4736498</v>
      </c>
      <c r="G25" s="17">
        <v>4657598</v>
      </c>
      <c r="H25" s="17">
        <v>4970899</v>
      </c>
      <c r="I25" s="17">
        <v>4815613</v>
      </c>
      <c r="J25" s="17">
        <v>4827847</v>
      </c>
      <c r="K25" s="17">
        <v>4797757</v>
      </c>
      <c r="L25" s="17">
        <v>5202082</v>
      </c>
      <c r="M25" s="17">
        <v>5084914</v>
      </c>
    </row>
    <row r="26" spans="1:13" x14ac:dyDescent="0.25">
      <c r="A26" s="8" t="s">
        <v>161</v>
      </c>
      <c r="B26" s="8" t="s">
        <v>162</v>
      </c>
      <c r="C26" s="17">
        <v>2797325</v>
      </c>
      <c r="D26" s="17">
        <v>1899927</v>
      </c>
      <c r="E26" s="17">
        <v>1892349</v>
      </c>
      <c r="F26" s="17">
        <v>1882094</v>
      </c>
      <c r="G26" s="17">
        <v>1875592</v>
      </c>
      <c r="H26" s="17">
        <v>1876938</v>
      </c>
      <c r="I26" s="17">
        <v>1869190</v>
      </c>
      <c r="J26" s="17">
        <v>1862049</v>
      </c>
      <c r="K26" s="17">
        <v>1856170</v>
      </c>
      <c r="L26" s="17">
        <v>1851963</v>
      </c>
      <c r="M26" s="17">
        <v>1845288</v>
      </c>
    </row>
    <row r="27" spans="1:13" x14ac:dyDescent="0.25">
      <c r="A27" s="8" t="s">
        <v>41</v>
      </c>
      <c r="B27" s="8" t="s">
        <v>163</v>
      </c>
      <c r="C27" s="18" t="s">
        <v>33</v>
      </c>
      <c r="D27" s="18" t="s">
        <v>33</v>
      </c>
      <c r="E27" s="18" t="s">
        <v>33</v>
      </c>
      <c r="F27" s="18">
        <v>-4.5083000000000002</v>
      </c>
      <c r="G27" s="18">
        <v>-2.7475999999999998</v>
      </c>
      <c r="H27" s="18">
        <v>-1.0190999999999999</v>
      </c>
      <c r="I27" s="18">
        <v>-0.31769999999999998</v>
      </c>
      <c r="J27" s="18">
        <v>0.21440000000000001</v>
      </c>
      <c r="K27" s="18">
        <v>9.8199999999999996E-2</v>
      </c>
      <c r="L27" s="18">
        <v>0.76359999999999995</v>
      </c>
      <c r="M27" s="18">
        <v>0.95809999999999995</v>
      </c>
    </row>
    <row r="28" spans="1:13" x14ac:dyDescent="0.25">
      <c r="A28" s="8" t="s">
        <v>42</v>
      </c>
      <c r="B28" s="8" t="s">
        <v>164</v>
      </c>
      <c r="C28" s="17" t="s">
        <v>33</v>
      </c>
      <c r="D28" s="17">
        <v>10287.829900000001</v>
      </c>
      <c r="E28" s="17">
        <v>5523.1683999999996</v>
      </c>
      <c r="F28" s="17">
        <v>5815.9912999999997</v>
      </c>
      <c r="G28" s="17">
        <v>5641.5770000000002</v>
      </c>
      <c r="H28" s="17">
        <v>4610.7722000000003</v>
      </c>
      <c r="I28" s="17">
        <v>4657.5117</v>
      </c>
      <c r="J28" s="17">
        <v>5295.9804999999997</v>
      </c>
      <c r="K28" s="17">
        <v>6068.1459999999997</v>
      </c>
      <c r="L28" s="17">
        <v>8265.0928000000004</v>
      </c>
      <c r="M28" s="17">
        <v>10327.804899999999</v>
      </c>
    </row>
    <row r="29" spans="1:13" x14ac:dyDescent="0.25">
      <c r="A29" s="8" t="s">
        <v>43</v>
      </c>
      <c r="B29" s="8" t="s">
        <v>165</v>
      </c>
      <c r="C29" s="18" t="s">
        <v>33</v>
      </c>
      <c r="D29" s="18">
        <v>36.979999999999997</v>
      </c>
      <c r="E29" s="18">
        <v>19.739999999999998</v>
      </c>
      <c r="F29" s="18">
        <v>20.77</v>
      </c>
      <c r="G29" s="18">
        <v>20.07</v>
      </c>
      <c r="H29" s="18">
        <v>16.29</v>
      </c>
      <c r="I29" s="18">
        <v>16.399999999999999</v>
      </c>
      <c r="J29" s="18">
        <v>18.5</v>
      </c>
      <c r="K29" s="18">
        <v>21.07</v>
      </c>
      <c r="L29" s="18">
        <v>28.39</v>
      </c>
      <c r="M29" s="18">
        <v>35</v>
      </c>
    </row>
    <row r="30" spans="1:13" x14ac:dyDescent="0.25">
      <c r="A30" s="8" t="s">
        <v>44</v>
      </c>
      <c r="B30" s="8" t="s">
        <v>166</v>
      </c>
      <c r="C30" s="17">
        <v>2448</v>
      </c>
      <c r="D30" s="17">
        <v>2783</v>
      </c>
      <c r="E30" s="17">
        <v>2800</v>
      </c>
      <c r="F30" s="17">
        <v>2811</v>
      </c>
      <c r="G30" s="17">
        <v>2830</v>
      </c>
      <c r="H30" s="17">
        <v>2838</v>
      </c>
      <c r="I30" s="17">
        <v>2863</v>
      </c>
      <c r="J30" s="17">
        <v>2880</v>
      </c>
      <c r="K30" s="17">
        <v>2911</v>
      </c>
      <c r="L30" s="17">
        <v>2950</v>
      </c>
      <c r="M30" s="17">
        <v>2996</v>
      </c>
    </row>
    <row r="31" spans="1:13" x14ac:dyDescent="0.25">
      <c r="A31" s="8" t="s">
        <v>45</v>
      </c>
      <c r="B31" s="8" t="s">
        <v>45</v>
      </c>
      <c r="C31" s="17">
        <v>34846</v>
      </c>
      <c r="D31" s="17">
        <v>4982</v>
      </c>
      <c r="E31" s="17">
        <v>11965</v>
      </c>
      <c r="F31" s="17">
        <v>-6479</v>
      </c>
      <c r="G31" s="17">
        <v>7680</v>
      </c>
      <c r="H31" s="17">
        <v>33645</v>
      </c>
      <c r="I31" s="17">
        <v>-25749</v>
      </c>
      <c r="J31" s="17">
        <v>-1113</v>
      </c>
      <c r="K31" s="17">
        <v>73761</v>
      </c>
      <c r="L31" s="17">
        <v>79055</v>
      </c>
      <c r="M31" s="17">
        <v>38191</v>
      </c>
    </row>
    <row r="32" spans="1:13" x14ac:dyDescent="0.25">
      <c r="A32" s="8" t="s">
        <v>46</v>
      </c>
      <c r="B32" s="8" t="s">
        <v>167</v>
      </c>
      <c r="C32" s="17">
        <v>6190</v>
      </c>
      <c r="D32" s="17">
        <v>6139</v>
      </c>
      <c r="E32" s="17">
        <v>5725</v>
      </c>
      <c r="F32" s="17">
        <v>5469</v>
      </c>
      <c r="G32" s="17">
        <v>5092</v>
      </c>
      <c r="H32" s="17">
        <v>4721</v>
      </c>
      <c r="I32" s="17">
        <v>4200</v>
      </c>
      <c r="J32" s="17">
        <v>4208</v>
      </c>
      <c r="K32" s="17">
        <v>4132</v>
      </c>
      <c r="L32" s="17">
        <v>4543</v>
      </c>
      <c r="M32" s="17">
        <v>2218</v>
      </c>
    </row>
    <row r="33" spans="1:13" x14ac:dyDescent="0.25">
      <c r="A33" s="8" t="s">
        <v>168</v>
      </c>
      <c r="B33" s="8" t="s">
        <v>169</v>
      </c>
      <c r="C33" s="17">
        <v>-1063158</v>
      </c>
      <c r="D33" s="17">
        <v>-1129490</v>
      </c>
      <c r="E33" s="17">
        <v>-1132700</v>
      </c>
      <c r="F33" s="17">
        <v>-1163206</v>
      </c>
      <c r="G33" s="17">
        <v>-1178808</v>
      </c>
      <c r="H33" s="17">
        <v>-1183189</v>
      </c>
      <c r="I33" s="17">
        <v>-1299555</v>
      </c>
      <c r="J33" s="17">
        <v>-1452021</v>
      </c>
      <c r="K33" s="17">
        <v>-1372745</v>
      </c>
      <c r="L33" s="17">
        <v>-1308484</v>
      </c>
      <c r="M33" s="17">
        <v>-1299162</v>
      </c>
    </row>
    <row r="34" spans="1:13" x14ac:dyDescent="0.25">
      <c r="A34" s="8" t="s">
        <v>170</v>
      </c>
      <c r="B34" s="8" t="s">
        <v>171</v>
      </c>
      <c r="C34" s="18">
        <v>0.01</v>
      </c>
      <c r="D34" s="18">
        <v>-0.25</v>
      </c>
      <c r="E34" s="18">
        <v>-0.01</v>
      </c>
      <c r="F34" s="18">
        <v>-0.11</v>
      </c>
      <c r="G34" s="18">
        <v>-0.06</v>
      </c>
      <c r="H34" s="18">
        <v>-0.02</v>
      </c>
      <c r="I34" s="18">
        <v>-0.41</v>
      </c>
      <c r="J34" s="18">
        <v>-0.53</v>
      </c>
      <c r="K34" s="18">
        <v>0.27</v>
      </c>
      <c r="L34" s="18">
        <v>0.21</v>
      </c>
      <c r="M34" s="18">
        <v>0.03</v>
      </c>
    </row>
    <row r="35" spans="1:13" x14ac:dyDescent="0.25">
      <c r="A35" s="8" t="s">
        <v>45</v>
      </c>
      <c r="B35" s="8" t="s">
        <v>45</v>
      </c>
      <c r="C35" s="17">
        <v>34846</v>
      </c>
      <c r="D35" s="17">
        <v>4982</v>
      </c>
      <c r="E35" s="17">
        <v>11965</v>
      </c>
      <c r="F35" s="17">
        <v>-6479</v>
      </c>
      <c r="G35" s="17">
        <v>7680</v>
      </c>
      <c r="H35" s="17">
        <v>33645</v>
      </c>
      <c r="I35" s="17">
        <v>-25749</v>
      </c>
      <c r="J35" s="17">
        <v>-1113</v>
      </c>
      <c r="K35" s="17">
        <v>73761</v>
      </c>
      <c r="L35" s="17">
        <v>79055</v>
      </c>
      <c r="M35" s="17">
        <v>38191</v>
      </c>
    </row>
    <row r="36" spans="1:13" x14ac:dyDescent="0.25">
      <c r="A36" s="8" t="s">
        <v>46</v>
      </c>
      <c r="B36" s="8" t="s">
        <v>167</v>
      </c>
      <c r="C36" s="17">
        <v>6190</v>
      </c>
      <c r="D36" s="17">
        <v>6139</v>
      </c>
      <c r="E36" s="17">
        <v>5725</v>
      </c>
      <c r="F36" s="17">
        <v>5469</v>
      </c>
      <c r="G36" s="17">
        <v>5092</v>
      </c>
      <c r="H36" s="17">
        <v>4721</v>
      </c>
      <c r="I36" s="17">
        <v>4200</v>
      </c>
      <c r="J36" s="17">
        <v>4208</v>
      </c>
      <c r="K36" s="17">
        <v>4132</v>
      </c>
      <c r="L36" s="17">
        <v>4543</v>
      </c>
      <c r="M36" s="17">
        <v>2218</v>
      </c>
    </row>
    <row r="37" spans="1:13" x14ac:dyDescent="0.25">
      <c r="A37" s="8" t="s">
        <v>47</v>
      </c>
      <c r="B37" s="8" t="s">
        <v>172</v>
      </c>
      <c r="C37" s="17">
        <v>0</v>
      </c>
      <c r="D37" s="17">
        <v>0</v>
      </c>
      <c r="E37" s="17">
        <v>-24</v>
      </c>
      <c r="F37" s="17">
        <v>0</v>
      </c>
      <c r="G37" s="17">
        <v>0</v>
      </c>
      <c r="H37" s="17">
        <v>0</v>
      </c>
      <c r="I37" s="17">
        <v>-12</v>
      </c>
      <c r="J37" s="17">
        <v>0</v>
      </c>
      <c r="K37" s="17">
        <v>0</v>
      </c>
      <c r="L37" s="17">
        <v>0</v>
      </c>
      <c r="M37" s="17">
        <v>-12</v>
      </c>
    </row>
    <row r="38" spans="1:13" x14ac:dyDescent="0.25">
      <c r="A38" s="8" t="s">
        <v>168</v>
      </c>
      <c r="B38" s="8" t="s">
        <v>169</v>
      </c>
      <c r="C38" s="17">
        <v>-1063158</v>
      </c>
      <c r="D38" s="17">
        <v>-1129490</v>
      </c>
      <c r="E38" s="17">
        <v>-1132700</v>
      </c>
      <c r="F38" s="17">
        <v>-1163206</v>
      </c>
      <c r="G38" s="17">
        <v>-1178808</v>
      </c>
      <c r="H38" s="17">
        <v>-1183189</v>
      </c>
      <c r="I38" s="17">
        <v>-1299555</v>
      </c>
      <c r="J38" s="17">
        <v>-1452021</v>
      </c>
      <c r="K38" s="17">
        <v>-1372745</v>
      </c>
      <c r="L38" s="17">
        <v>-1308484</v>
      </c>
      <c r="M38" s="17">
        <v>-1299162</v>
      </c>
    </row>
    <row r="39" spans="1:13" x14ac:dyDescent="0.25">
      <c r="A39" s="8" t="s">
        <v>48</v>
      </c>
      <c r="B39" s="8" t="s">
        <v>173</v>
      </c>
      <c r="C39" s="18">
        <v>0</v>
      </c>
      <c r="D39" s="18">
        <v>0</v>
      </c>
      <c r="E39" s="18">
        <v>0</v>
      </c>
      <c r="F39" s="18">
        <v>0</v>
      </c>
      <c r="G39" s="18">
        <v>0</v>
      </c>
      <c r="H39" s="18">
        <v>0</v>
      </c>
      <c r="I39" s="18">
        <v>0</v>
      </c>
      <c r="J39" s="18">
        <v>0</v>
      </c>
      <c r="K39" s="18">
        <v>0</v>
      </c>
      <c r="L39" s="18">
        <v>0</v>
      </c>
      <c r="M39" s="18">
        <v>0</v>
      </c>
    </row>
    <row r="40" spans="1:13" x14ac:dyDescent="0.25">
      <c r="A40" s="8" t="s">
        <v>49</v>
      </c>
      <c r="B40" s="8" t="s">
        <v>174</v>
      </c>
      <c r="C40" s="18">
        <v>10.6073</v>
      </c>
      <c r="D40" s="18">
        <v>18.02</v>
      </c>
      <c r="E40" s="18">
        <v>17.294799999999999</v>
      </c>
      <c r="F40" s="18">
        <v>14.4704</v>
      </c>
      <c r="G40" s="18">
        <v>11.8028</v>
      </c>
      <c r="H40" s="18">
        <v>10.3207</v>
      </c>
      <c r="I40" s="18">
        <v>11.132300000000001</v>
      </c>
      <c r="J40" s="18">
        <v>12.5977</v>
      </c>
      <c r="K40" s="18">
        <v>12.2666</v>
      </c>
      <c r="L40" s="18">
        <v>13.3079</v>
      </c>
      <c r="M40" s="18">
        <v>11.015599999999999</v>
      </c>
    </row>
    <row r="41" spans="1:13" x14ac:dyDescent="0.25">
      <c r="A41" s="8" t="s">
        <v>50</v>
      </c>
      <c r="B41" s="8" t="s">
        <v>175</v>
      </c>
      <c r="C41" s="18">
        <v>0.85</v>
      </c>
      <c r="D41" s="18">
        <v>2.4237000000000002</v>
      </c>
      <c r="E41" s="18">
        <v>3.7852000000000001</v>
      </c>
      <c r="F41" s="18">
        <v>4.8761999999999999</v>
      </c>
      <c r="G41" s="18">
        <v>6.2119999999999997</v>
      </c>
      <c r="H41" s="18">
        <v>2.5162</v>
      </c>
      <c r="I41" s="18">
        <v>5.6308999999999996</v>
      </c>
      <c r="J41" s="18">
        <v>6.2434000000000003</v>
      </c>
      <c r="K41" s="18">
        <v>7.4150999999999998</v>
      </c>
      <c r="L41" s="18">
        <v>6.2915999999999999</v>
      </c>
      <c r="M41" s="18">
        <v>6.8129999999999997</v>
      </c>
    </row>
    <row r="42" spans="1:13" x14ac:dyDescent="0.25">
      <c r="A42" s="8" t="s">
        <v>51</v>
      </c>
      <c r="B42" s="8" t="s">
        <v>176</v>
      </c>
      <c r="C42" s="18">
        <v>3.6009000000000002</v>
      </c>
      <c r="D42" s="18">
        <v>15.8439</v>
      </c>
      <c r="E42" s="18">
        <v>14.1637</v>
      </c>
      <c r="F42" s="18">
        <v>12.348000000000001</v>
      </c>
      <c r="G42" s="18">
        <v>10.5425</v>
      </c>
      <c r="H42" s="18">
        <v>8.2622</v>
      </c>
      <c r="I42" s="18">
        <v>9.7013999999999996</v>
      </c>
      <c r="J42" s="18">
        <v>11.0984</v>
      </c>
      <c r="K42" s="18">
        <v>11.2418</v>
      </c>
      <c r="L42" s="18">
        <v>12.1576</v>
      </c>
      <c r="M42" s="18">
        <v>10.4475</v>
      </c>
    </row>
    <row r="43" spans="1:13" x14ac:dyDescent="0.25">
      <c r="A43" s="8" t="s">
        <v>52</v>
      </c>
      <c r="B43" s="8" t="s">
        <v>177</v>
      </c>
      <c r="C43" s="18">
        <v>58.110599999999998</v>
      </c>
      <c r="D43" s="18" t="s">
        <v>33</v>
      </c>
      <c r="E43" s="18" t="s">
        <v>33</v>
      </c>
      <c r="F43" s="18" t="s">
        <v>33</v>
      </c>
      <c r="G43" s="18" t="s">
        <v>33</v>
      </c>
      <c r="H43" s="18">
        <v>200.94470000000001</v>
      </c>
      <c r="I43" s="18" t="s">
        <v>33</v>
      </c>
      <c r="J43" s="18" t="s">
        <v>33</v>
      </c>
      <c r="K43" s="18" t="s">
        <v>33</v>
      </c>
      <c r="L43" s="18" t="s">
        <v>33</v>
      </c>
      <c r="M43" s="18" t="s">
        <v>33</v>
      </c>
    </row>
    <row r="44" spans="1:13" x14ac:dyDescent="0.25">
      <c r="A44" s="8" t="s">
        <v>53</v>
      </c>
      <c r="B44" s="8" t="s">
        <v>178</v>
      </c>
      <c r="C44" s="18" t="s">
        <v>33</v>
      </c>
      <c r="D44" s="18" t="s">
        <v>33</v>
      </c>
      <c r="E44" s="18" t="s">
        <v>33</v>
      </c>
      <c r="F44" s="18">
        <v>126.06010000000001</v>
      </c>
      <c r="G44" s="18">
        <v>119.8035</v>
      </c>
      <c r="H44" s="18">
        <v>156.95820000000001</v>
      </c>
      <c r="I44" s="18">
        <v>187.50409999999999</v>
      </c>
      <c r="J44" s="18">
        <v>301.88679999999999</v>
      </c>
      <c r="K44" s="18">
        <v>261.55540000000002</v>
      </c>
      <c r="L44" s="18">
        <v>162.3426</v>
      </c>
      <c r="M44" s="18">
        <v>-1.1091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9BA08-8ACB-42EC-AC27-4A2025B292C1}">
  <dimension ref="A1:AF44"/>
  <sheetViews>
    <sheetView workbookViewId="0">
      <selection activeCell="E54" sqref="E54"/>
    </sheetView>
  </sheetViews>
  <sheetFormatPr defaultRowHeight="14.3" x14ac:dyDescent="0.25"/>
  <cols>
    <col min="1" max="1" width="35.125" customWidth="1"/>
    <col min="2" max="2" width="0" hidden="1" customWidth="1"/>
    <col min="3" max="32" width="11.875" customWidth="1"/>
  </cols>
  <sheetData>
    <row r="1" spans="1:32" ht="14.95" x14ac:dyDescent="0.25">
      <c r="A1" s="14"/>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row>
    <row r="2" spans="1:32" ht="20.25" x14ac:dyDescent="0.25">
      <c r="A2" s="4" t="s">
        <v>180</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row>
    <row r="3" spans="1:32" ht="14.95" x14ac:dyDescent="0.25">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row>
    <row r="4" spans="1:32" ht="14.95" x14ac:dyDescent="0.25">
      <c r="A4" s="1" t="s">
        <v>0</v>
      </c>
      <c r="B4" s="1"/>
      <c r="C4" s="2" t="s">
        <v>25</v>
      </c>
      <c r="D4" s="2" t="s">
        <v>26</v>
      </c>
      <c r="E4" s="2" t="s">
        <v>27</v>
      </c>
      <c r="F4" s="2" t="s">
        <v>28</v>
      </c>
      <c r="G4" s="2" t="s">
        <v>29</v>
      </c>
      <c r="H4" s="2" t="s">
        <v>30</v>
      </c>
      <c r="I4" s="2" t="s">
        <v>1</v>
      </c>
      <c r="J4" s="2" t="s">
        <v>2</v>
      </c>
      <c r="K4" s="2" t="s">
        <v>3</v>
      </c>
      <c r="L4" s="2" t="s">
        <v>4</v>
      </c>
      <c r="M4" s="2" t="s">
        <v>5</v>
      </c>
      <c r="N4" s="2" t="s">
        <v>6</v>
      </c>
      <c r="O4" s="2" t="s">
        <v>7</v>
      </c>
      <c r="P4" s="2" t="s">
        <v>8</v>
      </c>
      <c r="Q4" s="2" t="s">
        <v>9</v>
      </c>
      <c r="R4" s="2" t="s">
        <v>10</v>
      </c>
      <c r="S4" s="2" t="s">
        <v>11</v>
      </c>
      <c r="T4" s="2" t="s">
        <v>12</v>
      </c>
      <c r="U4" s="2" t="s">
        <v>13</v>
      </c>
      <c r="V4" s="2" t="s">
        <v>14</v>
      </c>
      <c r="W4" s="2" t="s">
        <v>15</v>
      </c>
      <c r="X4" s="2" t="s">
        <v>16</v>
      </c>
      <c r="Y4" s="2" t="s">
        <v>17</v>
      </c>
      <c r="Z4" s="2" t="s">
        <v>18</v>
      </c>
      <c r="AA4" s="2" t="s">
        <v>19</v>
      </c>
      <c r="AB4" s="2" t="s">
        <v>20</v>
      </c>
      <c r="AC4" s="2" t="s">
        <v>21</v>
      </c>
      <c r="AD4" s="2" t="s">
        <v>22</v>
      </c>
      <c r="AE4" s="2" t="s">
        <v>23</v>
      </c>
      <c r="AF4" s="2" t="s">
        <v>24</v>
      </c>
    </row>
    <row r="5" spans="1:32" ht="14.95" x14ac:dyDescent="0.25">
      <c r="A5" s="6" t="s">
        <v>100</v>
      </c>
      <c r="B5" s="6"/>
      <c r="C5" s="7" t="s">
        <v>101</v>
      </c>
      <c r="D5" s="7" t="s">
        <v>102</v>
      </c>
      <c r="E5" s="7" t="s">
        <v>103</v>
      </c>
      <c r="F5" s="7" t="s">
        <v>104</v>
      </c>
      <c r="G5" s="7" t="s">
        <v>105</v>
      </c>
      <c r="H5" s="7" t="s">
        <v>106</v>
      </c>
      <c r="I5" s="7" t="s">
        <v>107</v>
      </c>
      <c r="J5" s="7" t="s">
        <v>108</v>
      </c>
      <c r="K5" s="7" t="s">
        <v>109</v>
      </c>
      <c r="L5" s="7" t="s">
        <v>110</v>
      </c>
      <c r="M5" s="7" t="s">
        <v>111</v>
      </c>
      <c r="N5" s="7" t="s">
        <v>112</v>
      </c>
      <c r="O5" s="7" t="s">
        <v>113</v>
      </c>
      <c r="P5" s="7" t="s">
        <v>114</v>
      </c>
      <c r="Q5" s="7" t="s">
        <v>115</v>
      </c>
      <c r="R5" s="7" t="s">
        <v>116</v>
      </c>
      <c r="S5" s="7" t="s">
        <v>117</v>
      </c>
      <c r="T5" s="7" t="s">
        <v>118</v>
      </c>
      <c r="U5" s="7" t="s">
        <v>119</v>
      </c>
      <c r="V5" s="7" t="s">
        <v>120</v>
      </c>
      <c r="W5" s="7" t="s">
        <v>121</v>
      </c>
      <c r="X5" s="7" t="s">
        <v>122</v>
      </c>
      <c r="Y5" s="7" t="s">
        <v>123</v>
      </c>
      <c r="Z5" s="7" t="s">
        <v>124</v>
      </c>
      <c r="AA5" s="7" t="s">
        <v>125</v>
      </c>
      <c r="AB5" s="7" t="s">
        <v>126</v>
      </c>
      <c r="AC5" s="7" t="s">
        <v>127</v>
      </c>
      <c r="AD5" s="7" t="s">
        <v>128</v>
      </c>
      <c r="AE5" s="7" t="s">
        <v>129</v>
      </c>
      <c r="AF5" s="7" t="s">
        <v>130</v>
      </c>
    </row>
    <row r="6" spans="1:32" ht="14.95" x14ac:dyDescent="0.25">
      <c r="A6" s="8" t="s">
        <v>131</v>
      </c>
      <c r="B6" s="8" t="s">
        <v>132</v>
      </c>
      <c r="C6" s="17">
        <v>34159</v>
      </c>
      <c r="D6" s="17">
        <v>48875</v>
      </c>
      <c r="E6" s="17">
        <v>52607</v>
      </c>
      <c r="F6" s="17">
        <v>50887</v>
      </c>
      <c r="G6" s="17">
        <v>50274</v>
      </c>
      <c r="H6" s="17">
        <v>63737</v>
      </c>
      <c r="I6" s="17">
        <v>66071</v>
      </c>
      <c r="J6" s="17">
        <v>69056</v>
      </c>
      <c r="K6" s="17">
        <v>57063</v>
      </c>
      <c r="L6" s="17">
        <v>60271</v>
      </c>
      <c r="M6" s="17">
        <v>70997</v>
      </c>
      <c r="N6" s="17">
        <v>56568</v>
      </c>
      <c r="O6" s="17">
        <v>55171</v>
      </c>
      <c r="P6" s="17">
        <v>58494</v>
      </c>
      <c r="Q6" s="17">
        <v>52479</v>
      </c>
      <c r="R6" s="17">
        <v>37434</v>
      </c>
      <c r="S6" s="17">
        <v>31324</v>
      </c>
      <c r="T6" s="17">
        <v>37038</v>
      </c>
      <c r="U6" s="17">
        <v>38502</v>
      </c>
      <c r="V6" s="17">
        <v>37169</v>
      </c>
      <c r="W6" s="17">
        <v>43225</v>
      </c>
      <c r="X6" s="17">
        <v>47562</v>
      </c>
      <c r="Y6" s="17">
        <v>52156</v>
      </c>
      <c r="Z6" s="17">
        <v>46196</v>
      </c>
      <c r="AA6" s="17">
        <v>56200</v>
      </c>
      <c r="AB6" s="17">
        <v>65865</v>
      </c>
      <c r="AC6" s="17">
        <v>69015</v>
      </c>
      <c r="AD6" s="17">
        <v>71283</v>
      </c>
      <c r="AE6" s="17">
        <v>79780</v>
      </c>
      <c r="AF6" s="17">
        <v>77637</v>
      </c>
    </row>
    <row r="7" spans="1:32" ht="14.95" x14ac:dyDescent="0.25">
      <c r="A7" s="8" t="s">
        <v>133</v>
      </c>
      <c r="B7" s="8" t="s">
        <v>134</v>
      </c>
      <c r="C7" s="17">
        <v>31060</v>
      </c>
      <c r="D7" s="17">
        <v>44630</v>
      </c>
      <c r="E7" s="17">
        <v>45441</v>
      </c>
      <c r="F7" s="17">
        <v>45423</v>
      </c>
      <c r="G7" s="17">
        <v>44115</v>
      </c>
      <c r="H7" s="17">
        <v>54465</v>
      </c>
      <c r="I7" s="17">
        <v>54376</v>
      </c>
      <c r="J7" s="17">
        <v>58631</v>
      </c>
      <c r="K7" s="17">
        <v>50639</v>
      </c>
      <c r="L7" s="17">
        <v>52901</v>
      </c>
      <c r="M7" s="17">
        <v>61891</v>
      </c>
      <c r="N7" s="17">
        <v>51260</v>
      </c>
      <c r="O7" s="17">
        <v>49317</v>
      </c>
      <c r="P7" s="17">
        <v>53585</v>
      </c>
      <c r="Q7" s="17">
        <v>50542</v>
      </c>
      <c r="R7" s="17">
        <v>41861</v>
      </c>
      <c r="S7" s="17">
        <v>36399</v>
      </c>
      <c r="T7" s="17">
        <v>37286</v>
      </c>
      <c r="U7" s="17">
        <v>36338</v>
      </c>
      <c r="V7" s="17">
        <v>34862</v>
      </c>
      <c r="W7" s="17">
        <v>39478</v>
      </c>
      <c r="X7" s="17">
        <v>43509</v>
      </c>
      <c r="Y7" s="17">
        <v>47417</v>
      </c>
      <c r="Z7" s="17">
        <v>43218</v>
      </c>
      <c r="AA7" s="17">
        <v>53783</v>
      </c>
      <c r="AB7" s="17">
        <v>58141</v>
      </c>
      <c r="AC7" s="17">
        <v>59167</v>
      </c>
      <c r="AD7" s="17">
        <v>60424</v>
      </c>
      <c r="AE7" s="17">
        <v>66672</v>
      </c>
      <c r="AF7" s="17">
        <v>62970</v>
      </c>
    </row>
    <row r="8" spans="1:32" ht="14.95" x14ac:dyDescent="0.25">
      <c r="A8" s="8" t="s">
        <v>135</v>
      </c>
      <c r="B8" s="8" t="s">
        <v>31</v>
      </c>
      <c r="C8" s="17">
        <v>3099</v>
      </c>
      <c r="D8" s="17">
        <v>4245</v>
      </c>
      <c r="E8" s="17">
        <v>7166</v>
      </c>
      <c r="F8" s="17">
        <v>5464</v>
      </c>
      <c r="G8" s="17">
        <v>6159</v>
      </c>
      <c r="H8" s="17">
        <v>9272</v>
      </c>
      <c r="I8" s="17">
        <v>11695</v>
      </c>
      <c r="J8" s="17">
        <v>10425</v>
      </c>
      <c r="K8" s="17">
        <v>6424</v>
      </c>
      <c r="L8" s="17">
        <v>7370</v>
      </c>
      <c r="M8" s="17">
        <v>9106</v>
      </c>
      <c r="N8" s="17">
        <v>5308</v>
      </c>
      <c r="O8" s="17">
        <v>5854</v>
      </c>
      <c r="P8" s="17">
        <v>4909</v>
      </c>
      <c r="Q8" s="17">
        <v>1937</v>
      </c>
      <c r="R8" s="17">
        <v>-4427</v>
      </c>
      <c r="S8" s="17">
        <v>-5075</v>
      </c>
      <c r="T8" s="17">
        <v>-248</v>
      </c>
      <c r="U8" s="17">
        <v>2164</v>
      </c>
      <c r="V8" s="17">
        <v>2307</v>
      </c>
      <c r="W8" s="17">
        <v>3747</v>
      </c>
      <c r="X8" s="17">
        <v>4053</v>
      </c>
      <c r="Y8" s="17">
        <v>4739</v>
      </c>
      <c r="Z8" s="17">
        <v>2978</v>
      </c>
      <c r="AA8" s="17">
        <v>2417</v>
      </c>
      <c r="AB8" s="17">
        <v>7724</v>
      </c>
      <c r="AC8" s="17">
        <v>9848</v>
      </c>
      <c r="AD8" s="17">
        <v>10859</v>
      </c>
      <c r="AE8" s="17">
        <v>13108</v>
      </c>
      <c r="AF8" s="17">
        <v>14667</v>
      </c>
    </row>
    <row r="9" spans="1:32" ht="14.95" x14ac:dyDescent="0.25">
      <c r="A9" s="8" t="s">
        <v>136</v>
      </c>
      <c r="B9" s="8" t="s">
        <v>137</v>
      </c>
      <c r="C9" s="17">
        <v>4549</v>
      </c>
      <c r="D9" s="17">
        <v>4729</v>
      </c>
      <c r="E9" s="17">
        <v>4499</v>
      </c>
      <c r="F9" s="17">
        <v>4448</v>
      </c>
      <c r="G9" s="17">
        <v>5121</v>
      </c>
      <c r="H9" s="17">
        <v>5207</v>
      </c>
      <c r="I9" s="17">
        <v>5849</v>
      </c>
      <c r="J9" s="17">
        <v>5131</v>
      </c>
      <c r="K9" s="17">
        <v>5559</v>
      </c>
      <c r="L9" s="17">
        <v>4966</v>
      </c>
      <c r="M9" s="17">
        <v>5604</v>
      </c>
      <c r="N9" s="17">
        <v>4525</v>
      </c>
      <c r="O9" s="17">
        <v>5252</v>
      </c>
      <c r="P9" s="17">
        <v>5908</v>
      </c>
      <c r="Q9" s="17">
        <v>5397</v>
      </c>
      <c r="R9" s="17">
        <v>4153</v>
      </c>
      <c r="S9" s="17">
        <v>4203</v>
      </c>
      <c r="T9" s="17">
        <v>5231</v>
      </c>
      <c r="U9" s="17">
        <v>5151</v>
      </c>
      <c r="V9" s="17">
        <v>5010</v>
      </c>
      <c r="W9" s="17">
        <v>4851</v>
      </c>
      <c r="X9" s="17">
        <v>5049</v>
      </c>
      <c r="Y9" s="17">
        <v>5277</v>
      </c>
      <c r="Z9" s="17">
        <v>5279</v>
      </c>
      <c r="AA9" s="17">
        <v>5575</v>
      </c>
      <c r="AB9" s="17">
        <v>6275</v>
      </c>
      <c r="AC9" s="17">
        <v>6755</v>
      </c>
      <c r="AD9" s="17">
        <v>6449</v>
      </c>
      <c r="AE9" s="17">
        <v>8304</v>
      </c>
      <c r="AF9" s="17">
        <v>7409</v>
      </c>
    </row>
    <row r="10" spans="1:32" ht="14.95" x14ac:dyDescent="0.25">
      <c r="A10" s="8" t="s">
        <v>138</v>
      </c>
      <c r="B10" s="8" t="s">
        <v>139</v>
      </c>
      <c r="C10" s="17">
        <v>-1450</v>
      </c>
      <c r="D10" s="17">
        <v>-484</v>
      </c>
      <c r="E10" s="17">
        <v>2667</v>
      </c>
      <c r="F10" s="17">
        <v>1016</v>
      </c>
      <c r="G10" s="17">
        <v>1038</v>
      </c>
      <c r="H10" s="17">
        <v>4065</v>
      </c>
      <c r="I10" s="17">
        <v>5846</v>
      </c>
      <c r="J10" s="17">
        <v>5294</v>
      </c>
      <c r="K10" s="17">
        <v>865</v>
      </c>
      <c r="L10" s="17">
        <v>2404</v>
      </c>
      <c r="M10" s="17">
        <v>3502</v>
      </c>
      <c r="N10" s="17">
        <v>783</v>
      </c>
      <c r="O10" s="17">
        <v>602</v>
      </c>
      <c r="P10" s="17">
        <v>-999</v>
      </c>
      <c r="Q10" s="17">
        <v>-3460</v>
      </c>
      <c r="R10" s="17">
        <v>-8580</v>
      </c>
      <c r="S10" s="17">
        <v>-9278</v>
      </c>
      <c r="T10" s="17">
        <v>-5479</v>
      </c>
      <c r="U10" s="17">
        <v>-2987</v>
      </c>
      <c r="V10" s="17">
        <v>-2703</v>
      </c>
      <c r="W10" s="17">
        <v>-1104</v>
      </c>
      <c r="X10" s="17">
        <v>-996</v>
      </c>
      <c r="Y10" s="17">
        <v>-538</v>
      </c>
      <c r="Z10" s="17">
        <v>-2301</v>
      </c>
      <c r="AA10" s="17">
        <v>-3158</v>
      </c>
      <c r="AB10" s="17">
        <v>1449</v>
      </c>
      <c r="AC10" s="17">
        <v>3093</v>
      </c>
      <c r="AD10" s="17">
        <v>4410</v>
      </c>
      <c r="AE10" s="17">
        <v>4804</v>
      </c>
      <c r="AF10" s="17">
        <v>7258</v>
      </c>
    </row>
    <row r="11" spans="1:32" ht="14.95" x14ac:dyDescent="0.25">
      <c r="A11" s="8" t="s">
        <v>32</v>
      </c>
      <c r="B11" s="8" t="s">
        <v>140</v>
      </c>
      <c r="C11" s="17">
        <v>992</v>
      </c>
      <c r="D11" s="17">
        <v>1942</v>
      </c>
      <c r="E11" s="17">
        <v>1084</v>
      </c>
      <c r="F11" s="17">
        <v>1122</v>
      </c>
      <c r="G11" s="17">
        <v>1068</v>
      </c>
      <c r="H11" s="17">
        <v>2348</v>
      </c>
      <c r="I11" s="17">
        <v>1268</v>
      </c>
      <c r="J11" s="17">
        <v>966</v>
      </c>
      <c r="K11" s="17">
        <v>862</v>
      </c>
      <c r="L11" s="17">
        <v>913</v>
      </c>
      <c r="M11" s="17">
        <v>1022</v>
      </c>
      <c r="N11" s="17">
        <v>1045</v>
      </c>
      <c r="O11" s="17">
        <v>1012</v>
      </c>
      <c r="P11" s="17">
        <v>952</v>
      </c>
      <c r="Q11" s="17">
        <v>807</v>
      </c>
      <c r="R11" s="17">
        <v>642</v>
      </c>
      <c r="S11" s="17">
        <v>608</v>
      </c>
      <c r="T11" s="17">
        <v>550</v>
      </c>
      <c r="U11" s="17">
        <v>492</v>
      </c>
      <c r="V11" s="17">
        <v>539</v>
      </c>
      <c r="W11" s="17">
        <v>633</v>
      </c>
      <c r="X11" s="17">
        <v>709</v>
      </c>
      <c r="Y11" s="17">
        <v>870</v>
      </c>
      <c r="Z11" s="17">
        <v>1221</v>
      </c>
      <c r="AA11" s="17">
        <v>1588</v>
      </c>
      <c r="AB11" s="17">
        <v>2032</v>
      </c>
      <c r="AC11" s="17">
        <v>2045</v>
      </c>
      <c r="AD11" s="17">
        <v>2138</v>
      </c>
      <c r="AE11" s="17">
        <v>2199</v>
      </c>
      <c r="AF11" s="17">
        <v>2049</v>
      </c>
    </row>
    <row r="12" spans="1:32" ht="14.95" x14ac:dyDescent="0.25">
      <c r="A12" s="8" t="s">
        <v>141</v>
      </c>
      <c r="B12" s="8" t="s">
        <v>141</v>
      </c>
      <c r="C12" s="17">
        <v>-1450</v>
      </c>
      <c r="D12" s="17">
        <v>-484</v>
      </c>
      <c r="E12" s="17">
        <v>2667</v>
      </c>
      <c r="F12" s="17">
        <v>1016</v>
      </c>
      <c r="G12" s="17">
        <v>1038</v>
      </c>
      <c r="H12" s="17">
        <v>4065</v>
      </c>
      <c r="I12" s="17">
        <v>5846</v>
      </c>
      <c r="J12" s="17">
        <v>5294</v>
      </c>
      <c r="K12" s="17">
        <v>865</v>
      </c>
      <c r="L12" s="17">
        <v>2404</v>
      </c>
      <c r="M12" s="17">
        <v>3502</v>
      </c>
      <c r="N12" s="17">
        <v>783</v>
      </c>
      <c r="O12" s="17">
        <v>602</v>
      </c>
      <c r="P12" s="17">
        <v>-999</v>
      </c>
      <c r="Q12" s="17">
        <v>-3460</v>
      </c>
      <c r="R12" s="17">
        <v>-8580</v>
      </c>
      <c r="S12" s="17">
        <v>-9278</v>
      </c>
      <c r="T12" s="17">
        <v>-5479</v>
      </c>
      <c r="U12" s="17">
        <v>-2987</v>
      </c>
      <c r="V12" s="17">
        <v>-2703</v>
      </c>
      <c r="W12" s="17">
        <v>-1104</v>
      </c>
      <c r="X12" s="17">
        <v>-996</v>
      </c>
      <c r="Y12" s="17">
        <v>-538</v>
      </c>
      <c r="Z12" s="17">
        <v>-2301</v>
      </c>
      <c r="AA12" s="17">
        <v>-3158</v>
      </c>
      <c r="AB12" s="17">
        <v>1449</v>
      </c>
      <c r="AC12" s="17">
        <v>3093</v>
      </c>
      <c r="AD12" s="17">
        <v>4410</v>
      </c>
      <c r="AE12" s="17">
        <v>4804</v>
      </c>
      <c r="AF12" s="17">
        <v>7258</v>
      </c>
    </row>
    <row r="13" spans="1:32" ht="14.95" x14ac:dyDescent="0.25">
      <c r="A13" s="8" t="s">
        <v>34</v>
      </c>
      <c r="B13" s="8" t="s">
        <v>142</v>
      </c>
      <c r="C13" s="17">
        <v>-877</v>
      </c>
      <c r="D13" s="17">
        <v>-262</v>
      </c>
      <c r="E13" s="17">
        <v>369</v>
      </c>
      <c r="F13" s="17">
        <v>176</v>
      </c>
      <c r="G13" s="17">
        <v>-7884</v>
      </c>
      <c r="H13" s="17">
        <v>777</v>
      </c>
      <c r="I13" s="17">
        <v>1139</v>
      </c>
      <c r="J13" s="17">
        <v>460</v>
      </c>
      <c r="K13" s="17">
        <v>-441</v>
      </c>
      <c r="L13" s="17">
        <v>248</v>
      </c>
      <c r="M13" s="17">
        <v>384</v>
      </c>
      <c r="N13" s="17">
        <v>-577</v>
      </c>
      <c r="O13" s="17">
        <v>-557</v>
      </c>
      <c r="P13" s="17">
        <v>-523</v>
      </c>
      <c r="Q13" s="17">
        <v>-939</v>
      </c>
      <c r="R13" s="17">
        <v>-1934</v>
      </c>
      <c r="S13" s="17">
        <v>-1851</v>
      </c>
      <c r="T13" s="17">
        <v>-1516</v>
      </c>
      <c r="U13" s="17">
        <v>-993</v>
      </c>
      <c r="V13" s="17">
        <v>-1141</v>
      </c>
      <c r="W13" s="17">
        <v>367</v>
      </c>
      <c r="X13" s="17">
        <v>-103</v>
      </c>
      <c r="Y13" s="17">
        <v>68</v>
      </c>
      <c r="Z13" s="17">
        <v>-1626</v>
      </c>
      <c r="AA13" s="17">
        <v>-963</v>
      </c>
      <c r="AB13" s="17">
        <v>-29</v>
      </c>
      <c r="AC13" s="17">
        <v>148</v>
      </c>
      <c r="AD13" s="17">
        <v>300</v>
      </c>
      <c r="AE13" s="17">
        <v>-21</v>
      </c>
      <c r="AF13" s="17">
        <v>1058</v>
      </c>
    </row>
    <row r="14" spans="1:32" ht="14.95" x14ac:dyDescent="0.25">
      <c r="A14" s="8" t="s">
        <v>35</v>
      </c>
      <c r="B14" s="8" t="s">
        <v>36</v>
      </c>
      <c r="C14" s="17">
        <v>-1585</v>
      </c>
      <c r="D14" s="17">
        <v>-1219</v>
      </c>
      <c r="E14" s="17">
        <v>1228</v>
      </c>
      <c r="F14" s="17">
        <v>-259</v>
      </c>
      <c r="G14" s="17">
        <v>7860</v>
      </c>
      <c r="H14" s="17">
        <v>2125</v>
      </c>
      <c r="I14" s="17">
        <v>4038</v>
      </c>
      <c r="J14" s="17">
        <v>3916</v>
      </c>
      <c r="K14" s="17">
        <v>583</v>
      </c>
      <c r="L14" s="17">
        <v>1222</v>
      </c>
      <c r="M14" s="17">
        <v>2086</v>
      </c>
      <c r="N14" s="17">
        <v>767</v>
      </c>
      <c r="O14" s="17">
        <v>200</v>
      </c>
      <c r="P14" s="17">
        <v>-1411</v>
      </c>
      <c r="Q14" s="17">
        <v>-3331</v>
      </c>
      <c r="R14" s="17">
        <v>-7000</v>
      </c>
      <c r="S14" s="17">
        <v>-7305</v>
      </c>
      <c r="T14" s="17">
        <v>-4529</v>
      </c>
      <c r="U14" s="17">
        <v>-2493</v>
      </c>
      <c r="V14" s="17">
        <v>7890</v>
      </c>
      <c r="W14" s="17">
        <v>-1626</v>
      </c>
      <c r="X14" s="17">
        <v>-1615</v>
      </c>
      <c r="Y14" s="17">
        <v>-1437</v>
      </c>
      <c r="Z14" s="17">
        <v>-1297</v>
      </c>
      <c r="AA14" s="17">
        <v>-3724</v>
      </c>
      <c r="AB14" s="17">
        <v>-512</v>
      </c>
      <c r="AC14" s="17">
        <v>895</v>
      </c>
      <c r="AD14" s="17">
        <v>1930</v>
      </c>
      <c r="AE14" s="17">
        <v>2597</v>
      </c>
      <c r="AF14" s="17">
        <v>4137</v>
      </c>
    </row>
    <row r="15" spans="1:32" ht="14.95" x14ac:dyDescent="0.25">
      <c r="A15" s="8" t="s">
        <v>143</v>
      </c>
      <c r="B15" s="8" t="s">
        <v>144</v>
      </c>
      <c r="C15" s="17">
        <v>75</v>
      </c>
      <c r="D15" s="17">
        <v>214</v>
      </c>
      <c r="E15" s="17">
        <v>97</v>
      </c>
      <c r="F15" s="17">
        <v>279</v>
      </c>
      <c r="G15" s="17">
        <v>207</v>
      </c>
      <c r="H15" s="17">
        <v>228</v>
      </c>
      <c r="I15" s="17">
        <v>263</v>
      </c>
      <c r="J15" s="17">
        <v>33</v>
      </c>
      <c r="K15" s="17">
        <v>3696</v>
      </c>
      <c r="L15" s="17">
        <v>237</v>
      </c>
      <c r="M15" s="17">
        <v>228</v>
      </c>
      <c r="N15" s="17">
        <v>1204</v>
      </c>
      <c r="O15" s="17">
        <v>170</v>
      </c>
      <c r="P15" s="17">
        <v>233</v>
      </c>
      <c r="Q15" s="17">
        <v>263</v>
      </c>
      <c r="R15" s="17">
        <v>58</v>
      </c>
      <c r="S15" s="17">
        <v>164</v>
      </c>
      <c r="T15" s="17">
        <v>423</v>
      </c>
      <c r="U15" s="17">
        <v>158</v>
      </c>
      <c r="V15" s="17">
        <v>79</v>
      </c>
      <c r="W15" s="17">
        <v>118</v>
      </c>
      <c r="X15" s="17">
        <v>279</v>
      </c>
      <c r="Y15" s="17">
        <v>315</v>
      </c>
      <c r="Z15" s="17">
        <v>66</v>
      </c>
      <c r="AA15" s="17">
        <v>2019</v>
      </c>
      <c r="AB15" s="17">
        <v>1510</v>
      </c>
      <c r="AC15" s="17">
        <v>44</v>
      </c>
      <c r="AD15" s="17">
        <v>177</v>
      </c>
      <c r="AE15" s="17">
        <v>394</v>
      </c>
      <c r="AF15" s="17">
        <v>866</v>
      </c>
    </row>
    <row r="16" spans="1:32" ht="14.95" x14ac:dyDescent="0.25">
      <c r="A16" s="8" t="s">
        <v>145</v>
      </c>
      <c r="B16" s="8" t="s">
        <v>146</v>
      </c>
      <c r="C16" s="17">
        <v>19437</v>
      </c>
      <c r="D16" s="17">
        <v>25960</v>
      </c>
      <c r="E16" s="17">
        <v>29030</v>
      </c>
      <c r="F16" s="17">
        <v>26538</v>
      </c>
      <c r="G16" s="17">
        <v>24990</v>
      </c>
      <c r="H16" s="17">
        <v>33593</v>
      </c>
      <c r="I16" s="17">
        <v>35812</v>
      </c>
      <c r="J16" s="17">
        <v>44185</v>
      </c>
      <c r="K16" s="17">
        <v>32618</v>
      </c>
      <c r="L16" s="17">
        <v>34621</v>
      </c>
      <c r="M16" s="17">
        <v>41017</v>
      </c>
      <c r="N16" s="17">
        <v>36422</v>
      </c>
      <c r="O16" s="17">
        <v>35595</v>
      </c>
      <c r="P16" s="17">
        <v>36614</v>
      </c>
      <c r="Q16" s="17">
        <v>33189</v>
      </c>
      <c r="R16" s="17">
        <v>26451</v>
      </c>
      <c r="S16" s="17">
        <v>18101</v>
      </c>
      <c r="T16" s="17">
        <v>20669</v>
      </c>
      <c r="U16" s="17">
        <v>21311</v>
      </c>
      <c r="V16" s="17">
        <v>19712</v>
      </c>
      <c r="W16" s="17">
        <v>21192</v>
      </c>
      <c r="X16" s="17">
        <v>28347</v>
      </c>
      <c r="Y16" s="17">
        <v>30137</v>
      </c>
      <c r="Z16" s="17">
        <v>23130</v>
      </c>
      <c r="AA16" s="17">
        <v>30960</v>
      </c>
      <c r="AB16" s="17">
        <v>34192</v>
      </c>
      <c r="AC16" s="17">
        <v>31295</v>
      </c>
      <c r="AD16" s="17">
        <v>36984</v>
      </c>
      <c r="AE16" s="17">
        <v>39034</v>
      </c>
      <c r="AF16" s="17">
        <v>41653</v>
      </c>
    </row>
    <row r="17" spans="1:32" ht="14.95" x14ac:dyDescent="0.25">
      <c r="A17" s="8" t="s">
        <v>37</v>
      </c>
      <c r="B17" s="8" t="s">
        <v>147</v>
      </c>
      <c r="C17" s="17">
        <v>91342</v>
      </c>
      <c r="D17" s="17">
        <v>95348</v>
      </c>
      <c r="E17" s="17">
        <v>100140</v>
      </c>
      <c r="F17" s="17">
        <v>106529</v>
      </c>
      <c r="G17" s="17">
        <v>116663</v>
      </c>
      <c r="H17" s="17">
        <v>119961</v>
      </c>
      <c r="I17" s="17">
        <v>125615</v>
      </c>
      <c r="J17" s="17">
        <v>122839</v>
      </c>
      <c r="K17" s="17">
        <v>134738</v>
      </c>
      <c r="L17" s="17">
        <v>147128</v>
      </c>
      <c r="M17" s="17">
        <v>140103</v>
      </c>
      <c r="N17" s="17">
        <v>140672</v>
      </c>
      <c r="O17" s="17">
        <v>147402</v>
      </c>
      <c r="P17" s="17">
        <v>146779</v>
      </c>
      <c r="Q17" s="17">
        <v>135072</v>
      </c>
      <c r="R17" s="17">
        <v>120947</v>
      </c>
      <c r="S17" s="17">
        <v>111380</v>
      </c>
      <c r="T17" s="17">
        <v>111596</v>
      </c>
      <c r="U17" s="17">
        <v>120842</v>
      </c>
      <c r="V17" s="17">
        <v>135604</v>
      </c>
      <c r="W17" s="17">
        <v>140684</v>
      </c>
      <c r="X17" s="17">
        <v>147632</v>
      </c>
      <c r="Y17" s="17">
        <v>148977</v>
      </c>
      <c r="Z17" s="17">
        <v>158867</v>
      </c>
      <c r="AA17" s="17">
        <v>154193</v>
      </c>
      <c r="AB17" s="17">
        <v>149442</v>
      </c>
      <c r="AC17" s="17">
        <v>151607</v>
      </c>
      <c r="AD17" s="17">
        <v>150751</v>
      </c>
      <c r="AE17" s="17">
        <v>144700</v>
      </c>
      <c r="AF17" s="17">
        <v>142364</v>
      </c>
    </row>
    <row r="18" spans="1:32" ht="14.95" x14ac:dyDescent="0.25">
      <c r="A18" s="8" t="s">
        <v>38</v>
      </c>
      <c r="B18" s="8" t="s">
        <v>148</v>
      </c>
      <c r="C18" s="17">
        <v>113583</v>
      </c>
      <c r="D18" s="17">
        <v>125231</v>
      </c>
      <c r="E18" s="17">
        <v>133504</v>
      </c>
      <c r="F18" s="17">
        <v>137506</v>
      </c>
      <c r="G18" s="17">
        <v>146264</v>
      </c>
      <c r="H18" s="17">
        <v>157829</v>
      </c>
      <c r="I18" s="17">
        <v>165855</v>
      </c>
      <c r="J18" s="17">
        <v>170125</v>
      </c>
      <c r="K18" s="17">
        <v>174808</v>
      </c>
      <c r="L18" s="17">
        <v>187632</v>
      </c>
      <c r="M18" s="17">
        <v>186699</v>
      </c>
      <c r="N18" s="17">
        <v>184054</v>
      </c>
      <c r="O18" s="17">
        <v>191467</v>
      </c>
      <c r="P18" s="17">
        <v>192503</v>
      </c>
      <c r="Q18" s="17">
        <v>174970</v>
      </c>
      <c r="R18" s="17">
        <v>152280</v>
      </c>
      <c r="S18" s="17">
        <v>137116</v>
      </c>
      <c r="T18" s="17">
        <v>139865</v>
      </c>
      <c r="U18" s="17">
        <v>148430</v>
      </c>
      <c r="V18" s="17">
        <v>160656</v>
      </c>
      <c r="W18" s="17">
        <v>170561</v>
      </c>
      <c r="X18" s="17">
        <v>184756</v>
      </c>
      <c r="Y18" s="17">
        <v>188360</v>
      </c>
      <c r="Z18" s="17">
        <v>192294</v>
      </c>
      <c r="AA18" s="17">
        <v>197564</v>
      </c>
      <c r="AB18" s="17">
        <v>195524</v>
      </c>
      <c r="AC18" s="17">
        <v>193635</v>
      </c>
      <c r="AD18" s="17">
        <v>196533</v>
      </c>
      <c r="AE18" s="17">
        <v>195821</v>
      </c>
      <c r="AF18" s="17">
        <v>195408</v>
      </c>
    </row>
    <row r="19" spans="1:32" ht="14.95" x14ac:dyDescent="0.25">
      <c r="A19" s="8" t="s">
        <v>149</v>
      </c>
      <c r="B19" s="8" t="s">
        <v>150</v>
      </c>
      <c r="C19" s="17">
        <v>182398</v>
      </c>
      <c r="D19" s="17">
        <v>179754</v>
      </c>
      <c r="E19" s="17">
        <v>177408</v>
      </c>
      <c r="F19" s="17">
        <v>175405</v>
      </c>
      <c r="G19" s="17">
        <v>174444</v>
      </c>
      <c r="H19" s="17">
        <v>173870</v>
      </c>
      <c r="I19" s="17">
        <v>173227</v>
      </c>
      <c r="J19" s="17">
        <v>174446</v>
      </c>
      <c r="K19" s="17">
        <v>177844</v>
      </c>
      <c r="L19" s="17">
        <v>176768</v>
      </c>
      <c r="M19" s="17">
        <v>175938</v>
      </c>
      <c r="N19" s="17">
        <v>175962</v>
      </c>
      <c r="O19" s="17">
        <v>176061</v>
      </c>
      <c r="P19" s="17">
        <v>173994</v>
      </c>
      <c r="Q19" s="17">
        <v>172059</v>
      </c>
      <c r="R19" s="17">
        <v>168623</v>
      </c>
      <c r="S19" s="17">
        <v>164983</v>
      </c>
      <c r="T19" s="17">
        <v>163693</v>
      </c>
      <c r="U19" s="17">
        <v>161009</v>
      </c>
      <c r="V19" s="17">
        <v>159348</v>
      </c>
      <c r="W19" s="17">
        <v>159162</v>
      </c>
      <c r="X19" s="17">
        <v>157157</v>
      </c>
      <c r="Y19" s="17">
        <v>158665</v>
      </c>
      <c r="Z19" s="17">
        <v>159519</v>
      </c>
      <c r="AA19" s="17">
        <v>163490</v>
      </c>
      <c r="AB19" s="17">
        <v>161599</v>
      </c>
      <c r="AC19" s="17">
        <v>159759</v>
      </c>
      <c r="AD19" s="17">
        <v>158881</v>
      </c>
      <c r="AE19" s="17">
        <v>159636</v>
      </c>
      <c r="AF19" s="17">
        <v>159303</v>
      </c>
    </row>
    <row r="20" spans="1:32" x14ac:dyDescent="0.25">
      <c r="A20" s="8" t="s">
        <v>39</v>
      </c>
      <c r="B20" s="8" t="s">
        <v>151</v>
      </c>
      <c r="C20" s="17">
        <v>296045</v>
      </c>
      <c r="D20" s="17">
        <v>305049</v>
      </c>
      <c r="E20" s="17">
        <v>310976</v>
      </c>
      <c r="F20" s="17">
        <v>312975</v>
      </c>
      <c r="G20" s="17">
        <v>321231</v>
      </c>
      <c r="H20" s="17">
        <v>340553</v>
      </c>
      <c r="I20" s="17">
        <v>345738</v>
      </c>
      <c r="J20" s="17">
        <v>351252</v>
      </c>
      <c r="K20" s="17">
        <v>353320</v>
      </c>
      <c r="L20" s="17">
        <v>365630</v>
      </c>
      <c r="M20" s="17">
        <v>364043</v>
      </c>
      <c r="N20" s="17">
        <v>361018</v>
      </c>
      <c r="O20" s="17">
        <v>368399</v>
      </c>
      <c r="P20" s="17">
        <v>367255</v>
      </c>
      <c r="Q20" s="17">
        <v>347781</v>
      </c>
      <c r="R20" s="17">
        <v>321900</v>
      </c>
      <c r="S20" s="17">
        <v>303046</v>
      </c>
      <c r="T20" s="17">
        <v>304637</v>
      </c>
      <c r="U20" s="17">
        <v>310444</v>
      </c>
      <c r="V20" s="17">
        <v>320954</v>
      </c>
      <c r="W20" s="17">
        <v>330632</v>
      </c>
      <c r="X20" s="17">
        <v>342799</v>
      </c>
      <c r="Y20" s="17">
        <v>347898</v>
      </c>
      <c r="Z20" s="17">
        <v>352673</v>
      </c>
      <c r="AA20" s="17">
        <v>363334</v>
      </c>
      <c r="AB20" s="17">
        <v>359266</v>
      </c>
      <c r="AC20" s="17">
        <v>355024</v>
      </c>
      <c r="AD20" s="17">
        <v>357016</v>
      </c>
      <c r="AE20" s="17">
        <v>356690</v>
      </c>
      <c r="AF20" s="17">
        <v>355946</v>
      </c>
    </row>
    <row r="21" spans="1:32" x14ac:dyDescent="0.25">
      <c r="A21" s="8" t="s">
        <v>152</v>
      </c>
      <c r="B21" s="8" t="s">
        <v>153</v>
      </c>
      <c r="C21" s="17">
        <v>19906</v>
      </c>
      <c r="D21" s="17">
        <v>29118</v>
      </c>
      <c r="E21" s="17">
        <v>29129</v>
      </c>
      <c r="F21" s="17">
        <v>31592</v>
      </c>
      <c r="G21" s="17">
        <v>34898</v>
      </c>
      <c r="H21" s="17">
        <v>28371</v>
      </c>
      <c r="I21" s="17">
        <v>35885</v>
      </c>
      <c r="J21" s="17">
        <v>30129</v>
      </c>
      <c r="K21" s="17">
        <v>44379</v>
      </c>
      <c r="L21" s="17">
        <v>41798</v>
      </c>
      <c r="M21" s="17">
        <v>33293</v>
      </c>
      <c r="N21" s="17">
        <v>32154</v>
      </c>
      <c r="O21" s="17">
        <v>40912</v>
      </c>
      <c r="P21" s="17">
        <v>29907</v>
      </c>
      <c r="Q21" s="17">
        <v>16504</v>
      </c>
      <c r="R21" s="17">
        <v>12443</v>
      </c>
      <c r="S21" s="17">
        <v>12632</v>
      </c>
      <c r="T21" s="17">
        <v>19151</v>
      </c>
      <c r="U21" s="17">
        <v>25197</v>
      </c>
      <c r="V21" s="17">
        <v>29949</v>
      </c>
      <c r="W21" s="17">
        <v>24000</v>
      </c>
      <c r="X21" s="17">
        <v>31549</v>
      </c>
      <c r="Y21" s="17">
        <v>30156</v>
      </c>
      <c r="Z21" s="17">
        <v>33334</v>
      </c>
      <c r="AA21" s="17">
        <v>38179</v>
      </c>
      <c r="AB21" s="17">
        <v>32888</v>
      </c>
      <c r="AC21" s="17">
        <v>33503</v>
      </c>
      <c r="AD21" s="17">
        <v>35095</v>
      </c>
      <c r="AE21" s="17">
        <v>34855</v>
      </c>
      <c r="AF21" s="17">
        <v>31707</v>
      </c>
    </row>
    <row r="22" spans="1:32" x14ac:dyDescent="0.25">
      <c r="A22" s="8" t="s">
        <v>154</v>
      </c>
      <c r="B22" s="8" t="s">
        <v>155</v>
      </c>
      <c r="C22" s="17">
        <v>0</v>
      </c>
      <c r="D22" s="17">
        <v>0</v>
      </c>
      <c r="E22" s="17">
        <v>0</v>
      </c>
      <c r="F22" s="17">
        <v>0</v>
      </c>
      <c r="G22" s="17">
        <v>0</v>
      </c>
      <c r="H22" s="17">
        <v>0</v>
      </c>
      <c r="I22" s="17">
        <v>0</v>
      </c>
      <c r="J22" s="17">
        <v>0</v>
      </c>
      <c r="K22" s="17">
        <v>0</v>
      </c>
      <c r="L22" s="17">
        <v>0</v>
      </c>
      <c r="M22" s="17">
        <v>0</v>
      </c>
      <c r="N22" s="17">
        <v>0</v>
      </c>
      <c r="O22" s="17">
        <v>0</v>
      </c>
      <c r="P22" s="17">
        <v>0</v>
      </c>
      <c r="Q22" s="17">
        <v>0</v>
      </c>
      <c r="R22" s="17">
        <v>0</v>
      </c>
      <c r="S22" s="17">
        <v>0</v>
      </c>
      <c r="T22" s="17">
        <v>0</v>
      </c>
      <c r="U22" s="17">
        <v>0</v>
      </c>
      <c r="V22" s="17">
        <v>0</v>
      </c>
      <c r="W22" s="17">
        <v>0</v>
      </c>
      <c r="X22" s="17">
        <v>0</v>
      </c>
      <c r="Y22" s="17">
        <v>0</v>
      </c>
      <c r="Z22" s="17">
        <v>0</v>
      </c>
      <c r="AA22" s="17">
        <v>0</v>
      </c>
      <c r="AB22" s="17">
        <v>0</v>
      </c>
      <c r="AC22" s="17">
        <v>0</v>
      </c>
      <c r="AD22" s="17">
        <v>0</v>
      </c>
      <c r="AE22" s="17">
        <v>0</v>
      </c>
      <c r="AF22" s="17">
        <v>0</v>
      </c>
    </row>
    <row r="23" spans="1:32" x14ac:dyDescent="0.25">
      <c r="A23" s="8" t="s">
        <v>40</v>
      </c>
      <c r="B23" s="8" t="s">
        <v>156</v>
      </c>
      <c r="C23" s="17">
        <v>29186</v>
      </c>
      <c r="D23" s="17">
        <v>37355</v>
      </c>
      <c r="E23" s="17">
        <v>38108</v>
      </c>
      <c r="F23" s="17">
        <v>40319</v>
      </c>
      <c r="G23" s="17">
        <v>44948</v>
      </c>
      <c r="H23" s="17">
        <v>39767</v>
      </c>
      <c r="I23" s="17">
        <v>49751</v>
      </c>
      <c r="J23" s="17">
        <v>41791</v>
      </c>
      <c r="K23" s="17">
        <v>59154</v>
      </c>
      <c r="L23" s="17">
        <v>50259</v>
      </c>
      <c r="M23" s="17">
        <v>42856</v>
      </c>
      <c r="N23" s="17">
        <v>40825</v>
      </c>
      <c r="O23" s="17">
        <v>50125</v>
      </c>
      <c r="P23" s="17">
        <v>51671</v>
      </c>
      <c r="Q23" s="17">
        <v>39414</v>
      </c>
      <c r="R23" s="17">
        <v>34032</v>
      </c>
      <c r="S23" s="17">
        <v>33893</v>
      </c>
      <c r="T23" s="17">
        <v>24971</v>
      </c>
      <c r="U23" s="17">
        <v>33134</v>
      </c>
      <c r="V23" s="17">
        <v>38112</v>
      </c>
      <c r="W23" s="17">
        <v>31638</v>
      </c>
      <c r="X23" s="17">
        <v>38253</v>
      </c>
      <c r="Y23" s="17">
        <v>36255</v>
      </c>
      <c r="Z23" s="17">
        <v>40913</v>
      </c>
      <c r="AA23" s="17">
        <v>45500</v>
      </c>
      <c r="AB23" s="17">
        <v>40688</v>
      </c>
      <c r="AC23" s="17">
        <v>41740</v>
      </c>
      <c r="AD23" s="17">
        <v>44917</v>
      </c>
      <c r="AE23" s="17">
        <v>45909</v>
      </c>
      <c r="AF23" s="17">
        <v>43855</v>
      </c>
    </row>
    <row r="24" spans="1:32" x14ac:dyDescent="0.25">
      <c r="A24" s="8" t="s">
        <v>157</v>
      </c>
      <c r="B24" s="8" t="s">
        <v>158</v>
      </c>
      <c r="C24" s="17">
        <v>181220</v>
      </c>
      <c r="D24" s="17">
        <v>181342</v>
      </c>
      <c r="E24" s="17">
        <v>183086</v>
      </c>
      <c r="F24" s="17">
        <v>183177</v>
      </c>
      <c r="G24" s="17">
        <v>191668</v>
      </c>
      <c r="H24" s="17">
        <v>194223</v>
      </c>
      <c r="I24" s="17">
        <v>231240</v>
      </c>
      <c r="J24" s="17">
        <v>236094</v>
      </c>
      <c r="K24" s="17">
        <v>237011</v>
      </c>
      <c r="L24" s="17">
        <v>238767</v>
      </c>
      <c r="M24" s="17">
        <v>241512</v>
      </c>
      <c r="N24" s="17">
        <v>242658</v>
      </c>
      <c r="O24" s="17">
        <v>243136</v>
      </c>
      <c r="P24" s="17">
        <v>242356</v>
      </c>
      <c r="Q24" s="17">
        <v>239409</v>
      </c>
      <c r="R24" s="17">
        <v>232641</v>
      </c>
      <c r="S24" s="17">
        <v>225680</v>
      </c>
      <c r="T24" s="17">
        <v>221475</v>
      </c>
      <c r="U24" s="17">
        <v>219377</v>
      </c>
      <c r="V24" s="17">
        <v>227545</v>
      </c>
      <c r="W24" s="17">
        <v>226321</v>
      </c>
      <c r="X24" s="17">
        <v>225250</v>
      </c>
      <c r="Y24" s="17">
        <v>224282</v>
      </c>
      <c r="Z24" s="17">
        <v>223450</v>
      </c>
      <c r="AA24" s="17">
        <v>219753</v>
      </c>
      <c r="AB24" s="17">
        <v>219456</v>
      </c>
      <c r="AC24" s="17">
        <v>220613</v>
      </c>
      <c r="AD24" s="17">
        <v>222995</v>
      </c>
      <c r="AE24" s="17">
        <v>226042</v>
      </c>
      <c r="AF24" s="17">
        <v>230730</v>
      </c>
    </row>
    <row r="25" spans="1:32" x14ac:dyDescent="0.25">
      <c r="A25" s="8" t="s">
        <v>159</v>
      </c>
      <c r="B25" s="8" t="s">
        <v>160</v>
      </c>
      <c r="C25" s="17">
        <v>296045</v>
      </c>
      <c r="D25" s="17">
        <v>305049</v>
      </c>
      <c r="E25" s="17">
        <v>310976</v>
      </c>
      <c r="F25" s="17">
        <v>312975</v>
      </c>
      <c r="G25" s="17">
        <v>321231</v>
      </c>
      <c r="H25" s="17">
        <v>340553</v>
      </c>
      <c r="I25" s="17">
        <v>345738</v>
      </c>
      <c r="J25" s="17">
        <v>351252</v>
      </c>
      <c r="K25" s="17">
        <v>353320</v>
      </c>
      <c r="L25" s="17">
        <v>365630</v>
      </c>
      <c r="M25" s="17">
        <v>364043</v>
      </c>
      <c r="N25" s="17">
        <v>361018</v>
      </c>
      <c r="O25" s="17">
        <v>368399</v>
      </c>
      <c r="P25" s="17">
        <v>367255</v>
      </c>
      <c r="Q25" s="17">
        <v>347781</v>
      </c>
      <c r="R25" s="17">
        <v>321900</v>
      </c>
      <c r="S25" s="17">
        <v>303046</v>
      </c>
      <c r="T25" s="17">
        <v>304637</v>
      </c>
      <c r="U25" s="17">
        <v>310444</v>
      </c>
      <c r="V25" s="17">
        <v>320954</v>
      </c>
      <c r="W25" s="17">
        <v>330632</v>
      </c>
      <c r="X25" s="17">
        <v>342799</v>
      </c>
      <c r="Y25" s="17">
        <v>347898</v>
      </c>
      <c r="Z25" s="17">
        <v>352673</v>
      </c>
      <c r="AA25" s="17">
        <v>363334</v>
      </c>
      <c r="AB25" s="17">
        <v>359266</v>
      </c>
      <c r="AC25" s="17">
        <v>355024</v>
      </c>
      <c r="AD25" s="17">
        <v>357016</v>
      </c>
      <c r="AE25" s="17">
        <v>356690</v>
      </c>
      <c r="AF25" s="17">
        <v>355946</v>
      </c>
    </row>
    <row r="26" spans="1:32" x14ac:dyDescent="0.25">
      <c r="A26" s="8" t="s">
        <v>161</v>
      </c>
      <c r="B26" s="8" t="s">
        <v>162</v>
      </c>
      <c r="C26" s="17">
        <v>67998</v>
      </c>
      <c r="D26" s="17">
        <v>69845</v>
      </c>
      <c r="E26" s="17">
        <v>73013</v>
      </c>
      <c r="F26" s="17">
        <v>72402</v>
      </c>
      <c r="G26" s="17">
        <v>75006</v>
      </c>
      <c r="H26" s="17">
        <v>93187</v>
      </c>
      <c r="I26" s="17">
        <v>50386</v>
      </c>
      <c r="J26" s="17">
        <v>58563</v>
      </c>
      <c r="K26" s="17">
        <v>42839</v>
      </c>
      <c r="L26" s="17">
        <v>62072</v>
      </c>
      <c r="M26" s="17">
        <v>64728</v>
      </c>
      <c r="N26" s="17">
        <v>62602</v>
      </c>
      <c r="O26" s="17">
        <v>60845</v>
      </c>
      <c r="P26" s="17">
        <v>59465</v>
      </c>
      <c r="Q26" s="17">
        <v>56162</v>
      </c>
      <c r="R26" s="17">
        <v>44408</v>
      </c>
      <c r="S26" s="17">
        <v>33939</v>
      </c>
      <c r="T26" s="17">
        <v>50207</v>
      </c>
      <c r="U26" s="17">
        <v>50983</v>
      </c>
      <c r="V26" s="17">
        <v>49519</v>
      </c>
      <c r="W26" s="17">
        <v>67203</v>
      </c>
      <c r="X26" s="17">
        <v>73936</v>
      </c>
      <c r="Y26" s="17">
        <v>81940</v>
      </c>
      <c r="Z26" s="17">
        <v>84463</v>
      </c>
      <c r="AA26" s="17">
        <v>95233</v>
      </c>
      <c r="AB26" s="17">
        <v>96233</v>
      </c>
      <c r="AC26" s="17">
        <v>89789</v>
      </c>
      <c r="AD26" s="17">
        <v>85948</v>
      </c>
      <c r="AE26" s="17">
        <v>81902</v>
      </c>
      <c r="AF26" s="17">
        <v>77510</v>
      </c>
    </row>
    <row r="27" spans="1:32" x14ac:dyDescent="0.25">
      <c r="A27" s="8" t="s">
        <v>41</v>
      </c>
      <c r="B27" s="8" t="s">
        <v>163</v>
      </c>
      <c r="C27" s="18">
        <v>3.4131999999999998</v>
      </c>
      <c r="D27" s="18">
        <v>4.1679000000000004</v>
      </c>
      <c r="E27" s="18">
        <v>4.3594999999999997</v>
      </c>
      <c r="F27" s="18">
        <v>3.9944999999999999</v>
      </c>
      <c r="G27" s="18">
        <v>-1.7077</v>
      </c>
      <c r="H27" s="18">
        <v>-1.4</v>
      </c>
      <c r="I27" s="18">
        <v>-1.6742999999999999</v>
      </c>
      <c r="J27" s="18">
        <v>-1.6245000000000001</v>
      </c>
      <c r="K27" s="18">
        <v>1.8164</v>
      </c>
      <c r="L27" s="18">
        <v>1.4308000000000001</v>
      </c>
      <c r="M27" s="18">
        <v>1.2934000000000001</v>
      </c>
      <c r="N27" s="18">
        <v>1.2775000000000001</v>
      </c>
      <c r="O27" s="18">
        <v>1.5059</v>
      </c>
      <c r="P27" s="18">
        <v>1.6579999999999999</v>
      </c>
      <c r="Q27" s="18">
        <v>1.484</v>
      </c>
      <c r="R27" s="18">
        <v>1.33</v>
      </c>
      <c r="S27" s="18">
        <v>1.5593999999999999</v>
      </c>
      <c r="T27" s="18">
        <v>1.627</v>
      </c>
      <c r="U27" s="18">
        <v>1.6432</v>
      </c>
      <c r="V27" s="18">
        <v>1.5844</v>
      </c>
      <c r="W27" s="18">
        <v>1.4412</v>
      </c>
      <c r="X27" s="18">
        <v>1.2145999999999999</v>
      </c>
      <c r="Y27" s="18">
        <v>0.46029999999999999</v>
      </c>
      <c r="Z27" s="18">
        <v>0.41539999999999999</v>
      </c>
      <c r="AA27" s="18">
        <v>0.77649999999999997</v>
      </c>
      <c r="AB27" s="18">
        <v>0.57550000000000001</v>
      </c>
      <c r="AC27" s="18">
        <v>0.81830000000000003</v>
      </c>
      <c r="AD27" s="18">
        <v>1.0119</v>
      </c>
      <c r="AE27" s="18">
        <v>1.5035000000000001</v>
      </c>
      <c r="AF27" s="18">
        <v>1.9516</v>
      </c>
    </row>
    <row r="28" spans="1:32" x14ac:dyDescent="0.25">
      <c r="A28" s="8" t="s">
        <v>42</v>
      </c>
      <c r="B28" s="8" t="s">
        <v>164</v>
      </c>
      <c r="C28" s="17">
        <v>97.361999999999995</v>
      </c>
      <c r="D28" s="17">
        <v>127.6386</v>
      </c>
      <c r="E28" s="17">
        <v>140.76779999999999</v>
      </c>
      <c r="F28" s="17">
        <v>150.70959999999999</v>
      </c>
      <c r="G28" s="17">
        <v>154.8297</v>
      </c>
      <c r="H28" s="17">
        <v>199.64760000000001</v>
      </c>
      <c r="I28" s="17">
        <v>207.88249999999999</v>
      </c>
      <c r="J28" s="17">
        <v>221.6651</v>
      </c>
      <c r="K28" s="17">
        <v>141.43209999999999</v>
      </c>
      <c r="L28" s="17">
        <v>145.26480000000001</v>
      </c>
      <c r="M28" s="17">
        <v>140.3554</v>
      </c>
      <c r="N28" s="17">
        <v>137.09030000000001</v>
      </c>
      <c r="O28" s="17">
        <v>130.93879999999999</v>
      </c>
      <c r="P28" s="17">
        <v>67.872</v>
      </c>
      <c r="Q28" s="17">
        <v>75.706800000000001</v>
      </c>
      <c r="R28" s="17">
        <v>48.475200000000001</v>
      </c>
      <c r="S28" s="17">
        <v>66.046400000000006</v>
      </c>
      <c r="T28" s="17">
        <v>90.348100000000002</v>
      </c>
      <c r="U28" s="17">
        <v>90.015600000000006</v>
      </c>
      <c r="V28" s="17">
        <v>90.694599999999994</v>
      </c>
      <c r="W28" s="17">
        <v>70.893100000000004</v>
      </c>
      <c r="X28" s="17">
        <v>77.582599999999999</v>
      </c>
      <c r="Y28" s="17">
        <v>66.285200000000003</v>
      </c>
      <c r="Z28" s="17">
        <v>63.904400000000003</v>
      </c>
      <c r="AA28" s="17">
        <v>64.371899999999997</v>
      </c>
      <c r="AB28" s="17">
        <v>84.615099999999998</v>
      </c>
      <c r="AC28" s="17">
        <v>126.94</v>
      </c>
      <c r="AD28" s="17">
        <v>119.1354</v>
      </c>
      <c r="AE28" s="17">
        <v>182.49199999999999</v>
      </c>
      <c r="AF28" s="17">
        <v>203.7585</v>
      </c>
    </row>
    <row r="29" spans="1:32" x14ac:dyDescent="0.25">
      <c r="A29" s="8" t="s">
        <v>43</v>
      </c>
      <c r="B29" s="8" t="s">
        <v>165</v>
      </c>
      <c r="C29" s="18">
        <v>13.51</v>
      </c>
      <c r="D29" s="18">
        <v>17</v>
      </c>
      <c r="E29" s="18">
        <v>19.5</v>
      </c>
      <c r="F29" s="18">
        <v>20.85</v>
      </c>
      <c r="G29" s="18">
        <v>21.42</v>
      </c>
      <c r="H29" s="18">
        <v>27.5</v>
      </c>
      <c r="I29" s="18">
        <v>23.67</v>
      </c>
      <c r="J29" s="18">
        <v>25.51</v>
      </c>
      <c r="K29" s="18">
        <v>16.21</v>
      </c>
      <c r="L29" s="18">
        <v>16.57</v>
      </c>
      <c r="M29" s="18">
        <v>16</v>
      </c>
      <c r="N29" s="18">
        <v>15.6</v>
      </c>
      <c r="O29" s="18">
        <v>14.9</v>
      </c>
      <c r="P29" s="18">
        <v>7.71</v>
      </c>
      <c r="Q29" s="18">
        <v>8.6</v>
      </c>
      <c r="R29" s="18">
        <v>5.49</v>
      </c>
      <c r="S29" s="18">
        <v>7.48</v>
      </c>
      <c r="T29" s="18">
        <v>10.17</v>
      </c>
      <c r="U29" s="18">
        <v>10.119999999999999</v>
      </c>
      <c r="V29" s="18">
        <v>10.17</v>
      </c>
      <c r="W29" s="18">
        <v>7.94</v>
      </c>
      <c r="X29" s="18">
        <v>8.68</v>
      </c>
      <c r="Y29" s="18">
        <v>7.4</v>
      </c>
      <c r="Z29" s="18">
        <v>7.12</v>
      </c>
      <c r="AA29" s="18">
        <v>7.17</v>
      </c>
      <c r="AB29" s="18">
        <v>9.35</v>
      </c>
      <c r="AC29" s="18">
        <v>14.01</v>
      </c>
      <c r="AD29" s="18">
        <v>13.11</v>
      </c>
      <c r="AE29" s="18">
        <v>20.079999999999998</v>
      </c>
      <c r="AF29" s="18">
        <v>22.42</v>
      </c>
    </row>
    <row r="30" spans="1:32" x14ac:dyDescent="0.25">
      <c r="A30" s="8" t="s">
        <v>44</v>
      </c>
      <c r="B30" s="8" t="s">
        <v>166</v>
      </c>
      <c r="C30" s="17">
        <v>8</v>
      </c>
      <c r="D30" s="17">
        <v>8</v>
      </c>
      <c r="E30" s="17">
        <v>8</v>
      </c>
      <c r="F30" s="17">
        <v>8</v>
      </c>
      <c r="G30" s="17">
        <v>8</v>
      </c>
      <c r="H30" s="17">
        <v>8</v>
      </c>
      <c r="I30" s="17">
        <v>9</v>
      </c>
      <c r="J30" s="17">
        <v>9</v>
      </c>
      <c r="K30" s="17">
        <v>9</v>
      </c>
      <c r="L30" s="17">
        <v>9</v>
      </c>
      <c r="M30" s="17">
        <v>9</v>
      </c>
      <c r="N30" s="17">
        <v>9</v>
      </c>
      <c r="O30" s="17">
        <v>9</v>
      </c>
      <c r="P30" s="17">
        <v>9</v>
      </c>
      <c r="Q30" s="17">
        <v>9</v>
      </c>
      <c r="R30" s="17">
        <v>9</v>
      </c>
      <c r="S30" s="17">
        <v>9</v>
      </c>
      <c r="T30" s="17">
        <v>9</v>
      </c>
      <c r="U30" s="17">
        <v>9</v>
      </c>
      <c r="V30" s="17">
        <v>9</v>
      </c>
      <c r="W30" s="17">
        <v>9</v>
      </c>
      <c r="X30" s="17">
        <v>9</v>
      </c>
      <c r="Y30" s="17">
        <v>9</v>
      </c>
      <c r="Z30" s="17">
        <v>9</v>
      </c>
      <c r="AA30" s="17">
        <v>9</v>
      </c>
      <c r="AB30" s="17">
        <v>9</v>
      </c>
      <c r="AC30" s="17">
        <v>9</v>
      </c>
      <c r="AD30" s="17">
        <v>9</v>
      </c>
      <c r="AE30" s="17">
        <v>9</v>
      </c>
      <c r="AF30" s="17">
        <v>9</v>
      </c>
    </row>
    <row r="31" spans="1:32" x14ac:dyDescent="0.25">
      <c r="A31" s="8" t="s">
        <v>45</v>
      </c>
      <c r="B31" s="8" t="s">
        <v>45</v>
      </c>
      <c r="C31" s="17">
        <v>3249</v>
      </c>
      <c r="D31" s="17">
        <v>4233</v>
      </c>
      <c r="E31" s="17">
        <v>7315</v>
      </c>
      <c r="F31" s="17">
        <v>5683</v>
      </c>
      <c r="G31" s="17">
        <v>5829</v>
      </c>
      <c r="H31" s="17">
        <v>8821</v>
      </c>
      <c r="I31" s="17">
        <v>10703</v>
      </c>
      <c r="J31" s="17">
        <v>10141</v>
      </c>
      <c r="K31" s="17">
        <v>5323</v>
      </c>
      <c r="L31" s="17">
        <v>7050</v>
      </c>
      <c r="M31" s="17">
        <v>8278</v>
      </c>
      <c r="N31" s="17">
        <v>5596</v>
      </c>
      <c r="O31" s="17">
        <v>5500</v>
      </c>
      <c r="P31" s="17">
        <v>4026</v>
      </c>
      <c r="Q31" s="17">
        <v>1504</v>
      </c>
      <c r="R31" s="17">
        <v>-3848</v>
      </c>
      <c r="S31" s="17">
        <v>-4550</v>
      </c>
      <c r="T31" s="17">
        <v>-645</v>
      </c>
      <c r="U31" s="17">
        <v>1818</v>
      </c>
      <c r="V31" s="17">
        <v>2077</v>
      </c>
      <c r="W31" s="17">
        <v>3777</v>
      </c>
      <c r="X31" s="17">
        <v>3875</v>
      </c>
      <c r="Y31" s="17">
        <v>4285</v>
      </c>
      <c r="Z31" s="17">
        <v>2525</v>
      </c>
      <c r="AA31" s="17">
        <v>1700</v>
      </c>
      <c r="AB31" s="17">
        <v>6481</v>
      </c>
      <c r="AC31" s="17">
        <v>7704</v>
      </c>
      <c r="AD31" s="17">
        <v>9098</v>
      </c>
      <c r="AE31" s="17">
        <v>9906</v>
      </c>
      <c r="AF31" s="17">
        <v>12263</v>
      </c>
    </row>
    <row r="32" spans="1:32" x14ac:dyDescent="0.25">
      <c r="A32" s="8" t="s">
        <v>46</v>
      </c>
      <c r="B32" s="8" t="s">
        <v>167</v>
      </c>
      <c r="C32" s="17" t="s">
        <v>33</v>
      </c>
      <c r="D32" s="17" t="s">
        <v>33</v>
      </c>
      <c r="E32" s="17" t="s">
        <v>33</v>
      </c>
      <c r="F32" s="17" t="s">
        <v>33</v>
      </c>
      <c r="G32" s="17" t="s">
        <v>33</v>
      </c>
      <c r="H32" s="17" t="s">
        <v>33</v>
      </c>
      <c r="I32" s="17" t="s">
        <v>33</v>
      </c>
      <c r="J32" s="17" t="s">
        <v>33</v>
      </c>
      <c r="K32" s="17" t="s">
        <v>33</v>
      </c>
      <c r="L32" s="17" t="s">
        <v>33</v>
      </c>
      <c r="M32" s="17" t="s">
        <v>33</v>
      </c>
      <c r="N32" s="17" t="s">
        <v>33</v>
      </c>
      <c r="O32" s="17" t="s">
        <v>33</v>
      </c>
      <c r="P32" s="17" t="s">
        <v>33</v>
      </c>
      <c r="Q32" s="17" t="s">
        <v>33</v>
      </c>
      <c r="R32" s="17" t="s">
        <v>33</v>
      </c>
      <c r="S32" s="17" t="s">
        <v>33</v>
      </c>
      <c r="T32" s="17" t="s">
        <v>33</v>
      </c>
      <c r="U32" s="17" t="s">
        <v>33</v>
      </c>
      <c r="V32" s="17" t="s">
        <v>33</v>
      </c>
      <c r="W32" s="17" t="s">
        <v>33</v>
      </c>
      <c r="X32" s="17" t="s">
        <v>33</v>
      </c>
      <c r="Y32" s="17" t="s">
        <v>33</v>
      </c>
      <c r="Z32" s="17" t="s">
        <v>33</v>
      </c>
      <c r="AA32" s="17" t="s">
        <v>33</v>
      </c>
      <c r="AB32" s="17" t="s">
        <v>33</v>
      </c>
      <c r="AC32" s="17" t="s">
        <v>33</v>
      </c>
      <c r="AD32" s="17" t="s">
        <v>33</v>
      </c>
      <c r="AE32" s="17" t="s">
        <v>33</v>
      </c>
      <c r="AF32" s="17" t="s">
        <v>33</v>
      </c>
    </row>
    <row r="33" spans="1:32" x14ac:dyDescent="0.25">
      <c r="A33" s="8" t="s">
        <v>168</v>
      </c>
      <c r="B33" s="8" t="s">
        <v>169</v>
      </c>
      <c r="C33" s="17">
        <v>127084</v>
      </c>
      <c r="D33" s="17">
        <v>126702</v>
      </c>
      <c r="E33" s="17">
        <v>127930</v>
      </c>
      <c r="F33" s="17">
        <v>127671</v>
      </c>
      <c r="G33" s="17">
        <v>135529</v>
      </c>
      <c r="H33" s="17">
        <v>137655</v>
      </c>
      <c r="I33" s="17">
        <v>141692</v>
      </c>
      <c r="J33" s="17">
        <v>145608</v>
      </c>
      <c r="K33" s="17">
        <v>146191</v>
      </c>
      <c r="L33" s="17">
        <v>147434</v>
      </c>
      <c r="M33" s="17">
        <v>149520</v>
      </c>
      <c r="N33" s="17">
        <v>150287</v>
      </c>
      <c r="O33" s="17">
        <v>150487</v>
      </c>
      <c r="P33" s="17">
        <v>149076</v>
      </c>
      <c r="Q33" s="17">
        <v>145745</v>
      </c>
      <c r="R33" s="17">
        <v>138745</v>
      </c>
      <c r="S33" s="17">
        <v>131440</v>
      </c>
      <c r="T33" s="17">
        <v>126911</v>
      </c>
      <c r="U33" s="17">
        <v>124418</v>
      </c>
      <c r="V33" s="17">
        <v>132308</v>
      </c>
      <c r="W33" s="17">
        <v>130682</v>
      </c>
      <c r="X33" s="17">
        <v>129067</v>
      </c>
      <c r="Y33" s="17">
        <v>127630</v>
      </c>
      <c r="Z33" s="17">
        <v>126333</v>
      </c>
      <c r="AA33" s="17">
        <v>122609</v>
      </c>
      <c r="AB33" s="17">
        <v>122097</v>
      </c>
      <c r="AC33" s="17">
        <v>122992</v>
      </c>
      <c r="AD33" s="17">
        <v>124922</v>
      </c>
      <c r="AE33" s="17">
        <v>127519</v>
      </c>
      <c r="AF33" s="17">
        <v>131656</v>
      </c>
    </row>
    <row r="34" spans="1:32" x14ac:dyDescent="0.25">
      <c r="A34" s="8" t="s">
        <v>170</v>
      </c>
      <c r="B34" s="8" t="s">
        <v>171</v>
      </c>
      <c r="C34" s="18">
        <v>-0.22</v>
      </c>
      <c r="D34" s="18">
        <v>-0.17</v>
      </c>
      <c r="E34" s="18">
        <v>0.17</v>
      </c>
      <c r="F34" s="18">
        <v>-0.04</v>
      </c>
      <c r="G34" s="18">
        <v>1.06</v>
      </c>
      <c r="H34" s="18">
        <v>0.28000000000000003</v>
      </c>
      <c r="I34" s="18">
        <v>0.5</v>
      </c>
      <c r="J34" s="18">
        <v>0.44</v>
      </c>
      <c r="K34" s="18">
        <v>7.0000000000000007E-2</v>
      </c>
      <c r="L34" s="18">
        <v>0.14000000000000001</v>
      </c>
      <c r="M34" s="18">
        <v>0.24</v>
      </c>
      <c r="N34" s="18">
        <v>0.09</v>
      </c>
      <c r="O34" s="18">
        <v>0.02</v>
      </c>
      <c r="P34" s="18">
        <v>-0.16</v>
      </c>
      <c r="Q34" s="18">
        <v>-0.38</v>
      </c>
      <c r="R34" s="18">
        <v>-0.79</v>
      </c>
      <c r="S34" s="18">
        <v>-0.83</v>
      </c>
      <c r="T34" s="18">
        <v>-0.51</v>
      </c>
      <c r="U34" s="18">
        <v>-0.28000000000000003</v>
      </c>
      <c r="V34" s="18">
        <v>0.87</v>
      </c>
      <c r="W34" s="18">
        <v>-0.18</v>
      </c>
      <c r="X34" s="18">
        <v>-0.18</v>
      </c>
      <c r="Y34" s="18">
        <v>-0.16</v>
      </c>
      <c r="Z34" s="18">
        <v>-0.14000000000000001</v>
      </c>
      <c r="AA34" s="18">
        <v>-0.41</v>
      </c>
      <c r="AB34" s="18">
        <v>-0.06</v>
      </c>
      <c r="AC34" s="18">
        <v>0.1</v>
      </c>
      <c r="AD34" s="18">
        <v>0.2</v>
      </c>
      <c r="AE34" s="18">
        <v>0.27</v>
      </c>
      <c r="AF34" s="18">
        <v>0.43</v>
      </c>
    </row>
    <row r="35" spans="1:32" x14ac:dyDescent="0.25">
      <c r="A35" s="8" t="s">
        <v>45</v>
      </c>
      <c r="B35" s="8" t="s">
        <v>45</v>
      </c>
      <c r="C35" s="17">
        <v>3249</v>
      </c>
      <c r="D35" s="17">
        <v>4233</v>
      </c>
      <c r="E35" s="17">
        <v>7315</v>
      </c>
      <c r="F35" s="17">
        <v>5683</v>
      </c>
      <c r="G35" s="17">
        <v>5829</v>
      </c>
      <c r="H35" s="17">
        <v>8821</v>
      </c>
      <c r="I35" s="17">
        <v>10703</v>
      </c>
      <c r="J35" s="17">
        <v>10141</v>
      </c>
      <c r="K35" s="17">
        <v>5323</v>
      </c>
      <c r="L35" s="17">
        <v>7050</v>
      </c>
      <c r="M35" s="17">
        <v>8278</v>
      </c>
      <c r="N35" s="17">
        <v>5596</v>
      </c>
      <c r="O35" s="17">
        <v>5500</v>
      </c>
      <c r="P35" s="17">
        <v>4026</v>
      </c>
      <c r="Q35" s="17">
        <v>1504</v>
      </c>
      <c r="R35" s="17">
        <v>-3848</v>
      </c>
      <c r="S35" s="17">
        <v>-4550</v>
      </c>
      <c r="T35" s="17">
        <v>-645</v>
      </c>
      <c r="U35" s="17">
        <v>1818</v>
      </c>
      <c r="V35" s="17">
        <v>2077</v>
      </c>
      <c r="W35" s="17">
        <v>3777</v>
      </c>
      <c r="X35" s="17">
        <v>3875</v>
      </c>
      <c r="Y35" s="17">
        <v>4285</v>
      </c>
      <c r="Z35" s="17">
        <v>2525</v>
      </c>
      <c r="AA35" s="17">
        <v>1700</v>
      </c>
      <c r="AB35" s="17">
        <v>6481</v>
      </c>
      <c r="AC35" s="17">
        <v>7704</v>
      </c>
      <c r="AD35" s="17">
        <v>9098</v>
      </c>
      <c r="AE35" s="17">
        <v>9906</v>
      </c>
      <c r="AF35" s="17">
        <v>12263</v>
      </c>
    </row>
    <row r="36" spans="1:32" x14ac:dyDescent="0.25">
      <c r="A36" s="8" t="s">
        <v>46</v>
      </c>
      <c r="B36" s="8" t="s">
        <v>167</v>
      </c>
      <c r="C36" s="17" t="s">
        <v>33</v>
      </c>
      <c r="D36" s="17" t="s">
        <v>33</v>
      </c>
      <c r="E36" s="17" t="s">
        <v>33</v>
      </c>
      <c r="F36" s="17" t="s">
        <v>33</v>
      </c>
      <c r="G36" s="17" t="s">
        <v>33</v>
      </c>
      <c r="H36" s="17" t="s">
        <v>33</v>
      </c>
      <c r="I36" s="17" t="s">
        <v>33</v>
      </c>
      <c r="J36" s="17" t="s">
        <v>33</v>
      </c>
      <c r="K36" s="17" t="s">
        <v>33</v>
      </c>
      <c r="L36" s="17" t="s">
        <v>33</v>
      </c>
      <c r="M36" s="17" t="s">
        <v>33</v>
      </c>
      <c r="N36" s="17" t="s">
        <v>33</v>
      </c>
      <c r="O36" s="17" t="s">
        <v>33</v>
      </c>
      <c r="P36" s="17" t="s">
        <v>33</v>
      </c>
      <c r="Q36" s="17" t="s">
        <v>33</v>
      </c>
      <c r="R36" s="17" t="s">
        <v>33</v>
      </c>
      <c r="S36" s="17" t="s">
        <v>33</v>
      </c>
      <c r="T36" s="17" t="s">
        <v>33</v>
      </c>
      <c r="U36" s="17" t="s">
        <v>33</v>
      </c>
      <c r="V36" s="17" t="s">
        <v>33</v>
      </c>
      <c r="W36" s="17" t="s">
        <v>33</v>
      </c>
      <c r="X36" s="17" t="s">
        <v>33</v>
      </c>
      <c r="Y36" s="17" t="s">
        <v>33</v>
      </c>
      <c r="Z36" s="17" t="s">
        <v>33</v>
      </c>
      <c r="AA36" s="17" t="s">
        <v>33</v>
      </c>
      <c r="AB36" s="17" t="s">
        <v>33</v>
      </c>
      <c r="AC36" s="17" t="s">
        <v>33</v>
      </c>
      <c r="AD36" s="17" t="s">
        <v>33</v>
      </c>
      <c r="AE36" s="17" t="s">
        <v>33</v>
      </c>
      <c r="AF36" s="17" t="s">
        <v>33</v>
      </c>
    </row>
    <row r="37" spans="1:32" x14ac:dyDescent="0.25">
      <c r="A37" s="8" t="s">
        <v>47</v>
      </c>
      <c r="B37" s="8" t="s">
        <v>172</v>
      </c>
      <c r="C37" s="17">
        <v>0</v>
      </c>
      <c r="D37" s="17">
        <v>0</v>
      </c>
      <c r="E37" s="17">
        <v>0</v>
      </c>
      <c r="F37" s="17">
        <v>0</v>
      </c>
      <c r="G37" s="17">
        <v>0</v>
      </c>
      <c r="H37" s="17">
        <v>0</v>
      </c>
      <c r="I37" s="17">
        <v>0</v>
      </c>
      <c r="J37" s="17">
        <v>0</v>
      </c>
      <c r="K37" s="17">
        <v>0</v>
      </c>
      <c r="L37" s="17">
        <v>0</v>
      </c>
      <c r="M37" s="17">
        <v>0</v>
      </c>
      <c r="N37" s="17">
        <v>0</v>
      </c>
      <c r="O37" s="17">
        <v>0</v>
      </c>
      <c r="P37" s="17">
        <v>0</v>
      </c>
      <c r="Q37" s="17">
        <v>0</v>
      </c>
      <c r="R37" s="17">
        <v>0</v>
      </c>
      <c r="S37" s="17">
        <v>0</v>
      </c>
      <c r="T37" s="17">
        <v>0</v>
      </c>
      <c r="U37" s="17">
        <v>0</v>
      </c>
      <c r="V37" s="17">
        <v>0</v>
      </c>
      <c r="W37" s="17">
        <v>0</v>
      </c>
      <c r="X37" s="17">
        <v>0</v>
      </c>
      <c r="Y37" s="17">
        <v>0</v>
      </c>
      <c r="Z37" s="17">
        <v>0</v>
      </c>
      <c r="AA37" s="17">
        <v>0</v>
      </c>
      <c r="AB37" s="17">
        <v>0</v>
      </c>
      <c r="AC37" s="17">
        <v>0</v>
      </c>
      <c r="AD37" s="17">
        <v>0</v>
      </c>
      <c r="AE37" s="17">
        <v>0</v>
      </c>
      <c r="AF37" s="17">
        <v>0</v>
      </c>
    </row>
    <row r="38" spans="1:32" x14ac:dyDescent="0.25">
      <c r="A38" s="8" t="s">
        <v>168</v>
      </c>
      <c r="B38" s="8" t="s">
        <v>169</v>
      </c>
      <c r="C38" s="17">
        <v>127084</v>
      </c>
      <c r="D38" s="17">
        <v>126702</v>
      </c>
      <c r="E38" s="17">
        <v>127930</v>
      </c>
      <c r="F38" s="17">
        <v>127671</v>
      </c>
      <c r="G38" s="17">
        <v>135529</v>
      </c>
      <c r="H38" s="17">
        <v>137655</v>
      </c>
      <c r="I38" s="17">
        <v>141692</v>
      </c>
      <c r="J38" s="17">
        <v>145608</v>
      </c>
      <c r="K38" s="17">
        <v>146191</v>
      </c>
      <c r="L38" s="17">
        <v>147434</v>
      </c>
      <c r="M38" s="17">
        <v>149520</v>
      </c>
      <c r="N38" s="17">
        <v>150287</v>
      </c>
      <c r="O38" s="17">
        <v>150487</v>
      </c>
      <c r="P38" s="17">
        <v>149076</v>
      </c>
      <c r="Q38" s="17">
        <v>145745</v>
      </c>
      <c r="R38" s="17">
        <v>138745</v>
      </c>
      <c r="S38" s="17">
        <v>131440</v>
      </c>
      <c r="T38" s="17">
        <v>126911</v>
      </c>
      <c r="U38" s="17">
        <v>124418</v>
      </c>
      <c r="V38" s="17">
        <v>132308</v>
      </c>
      <c r="W38" s="17">
        <v>130682</v>
      </c>
      <c r="X38" s="17">
        <v>129067</v>
      </c>
      <c r="Y38" s="17">
        <v>127630</v>
      </c>
      <c r="Z38" s="17">
        <v>126333</v>
      </c>
      <c r="AA38" s="17">
        <v>122609</v>
      </c>
      <c r="AB38" s="17">
        <v>122097</v>
      </c>
      <c r="AC38" s="17">
        <v>122992</v>
      </c>
      <c r="AD38" s="17">
        <v>124922</v>
      </c>
      <c r="AE38" s="17">
        <v>127519</v>
      </c>
      <c r="AF38" s="17">
        <v>131656</v>
      </c>
    </row>
    <row r="39" spans="1:32" x14ac:dyDescent="0.25">
      <c r="A39" s="8" t="s">
        <v>48</v>
      </c>
      <c r="B39" s="8" t="s">
        <v>173</v>
      </c>
      <c r="C39" s="18">
        <v>0</v>
      </c>
      <c r="D39" s="18">
        <v>0</v>
      </c>
      <c r="E39" s="18">
        <v>0</v>
      </c>
      <c r="F39" s="18">
        <v>0</v>
      </c>
      <c r="G39" s="18">
        <v>0</v>
      </c>
      <c r="H39" s="18">
        <v>0</v>
      </c>
      <c r="I39" s="18">
        <v>0</v>
      </c>
      <c r="J39" s="18">
        <v>0</v>
      </c>
      <c r="K39" s="18">
        <v>0</v>
      </c>
      <c r="L39" s="18">
        <v>0</v>
      </c>
      <c r="M39" s="18">
        <v>0</v>
      </c>
      <c r="N39" s="18">
        <v>0</v>
      </c>
      <c r="O39" s="18">
        <v>0</v>
      </c>
      <c r="P39" s="18">
        <v>0</v>
      </c>
      <c r="Q39" s="18">
        <v>0</v>
      </c>
      <c r="R39" s="18">
        <v>0</v>
      </c>
      <c r="S39" s="18">
        <v>0</v>
      </c>
      <c r="T39" s="18">
        <v>0</v>
      </c>
      <c r="U39" s="18">
        <v>0</v>
      </c>
      <c r="V39" s="18">
        <v>0</v>
      </c>
      <c r="W39" s="18">
        <v>0</v>
      </c>
      <c r="X39" s="18">
        <v>0</v>
      </c>
      <c r="Y39" s="18">
        <v>0</v>
      </c>
      <c r="Z39" s="18">
        <v>0</v>
      </c>
      <c r="AA39" s="18">
        <v>0</v>
      </c>
      <c r="AB39" s="18">
        <v>0</v>
      </c>
      <c r="AC39" s="18">
        <v>0</v>
      </c>
      <c r="AD39" s="18">
        <v>0</v>
      </c>
      <c r="AE39" s="18">
        <v>0</v>
      </c>
      <c r="AF39" s="18">
        <v>0</v>
      </c>
    </row>
    <row r="40" spans="1:32" x14ac:dyDescent="0.25">
      <c r="A40" s="8" t="s">
        <v>49</v>
      </c>
      <c r="B40" s="8" t="s">
        <v>174</v>
      </c>
      <c r="C40" s="18">
        <v>11.8231</v>
      </c>
      <c r="D40" s="18">
        <v>11.989599999999999</v>
      </c>
      <c r="E40" s="18">
        <v>11.977</v>
      </c>
      <c r="F40" s="18">
        <v>13.178100000000001</v>
      </c>
      <c r="G40" s="18">
        <v>11.928599999999999</v>
      </c>
      <c r="H40" s="18">
        <v>12.9643</v>
      </c>
      <c r="I40" s="18">
        <v>13.5474</v>
      </c>
      <c r="J40" s="18">
        <v>12.700799999999999</v>
      </c>
      <c r="K40" s="18">
        <v>12.871</v>
      </c>
      <c r="L40" s="18">
        <v>11.6212</v>
      </c>
      <c r="M40" s="18">
        <v>11.433400000000001</v>
      </c>
      <c r="N40" s="18">
        <v>10.4604</v>
      </c>
      <c r="O40" s="18">
        <v>9.7629999999999999</v>
      </c>
      <c r="P40" s="18">
        <v>11.5335</v>
      </c>
      <c r="Q40" s="18">
        <v>9.7434999999999992</v>
      </c>
      <c r="R40" s="18">
        <v>9.2360000000000007</v>
      </c>
      <c r="S40" s="18">
        <v>8.7364999999999995</v>
      </c>
      <c r="T40" s="18">
        <v>9.9275000000000002</v>
      </c>
      <c r="U40" s="18">
        <v>10.5494</v>
      </c>
      <c r="V40" s="18">
        <v>11.0604</v>
      </c>
      <c r="W40" s="18">
        <v>10.0922</v>
      </c>
      <c r="X40" s="18">
        <v>8.0318000000000005</v>
      </c>
      <c r="Y40" s="18">
        <v>8.5260999999999996</v>
      </c>
      <c r="Z40" s="18">
        <v>8.5846</v>
      </c>
      <c r="AA40" s="18">
        <v>7.6172000000000004</v>
      </c>
      <c r="AB40" s="18">
        <v>7.7316000000000003</v>
      </c>
      <c r="AC40" s="18">
        <v>8.9649000000000001</v>
      </c>
      <c r="AD40" s="18">
        <v>9.5472999999999999</v>
      </c>
      <c r="AE40" s="18">
        <v>9.6744000000000003</v>
      </c>
      <c r="AF40" s="18">
        <v>8.8409999999999993</v>
      </c>
    </row>
    <row r="41" spans="1:32" x14ac:dyDescent="0.25">
      <c r="A41" s="8" t="s">
        <v>50</v>
      </c>
      <c r="B41" s="8" t="s">
        <v>175</v>
      </c>
      <c r="C41" s="18">
        <v>3.2660999999999998</v>
      </c>
      <c r="D41" s="18">
        <v>3.1991000000000001</v>
      </c>
      <c r="E41" s="18">
        <v>2.3873000000000002</v>
      </c>
      <c r="F41" s="18">
        <v>3.1511999999999998</v>
      </c>
      <c r="G41" s="18">
        <v>3.2791999999999999</v>
      </c>
      <c r="H41" s="18">
        <v>2.7374000000000001</v>
      </c>
      <c r="I41" s="18">
        <v>3.0385</v>
      </c>
      <c r="J41" s="18">
        <v>3.7643</v>
      </c>
      <c r="K41" s="18">
        <v>3.1181999999999999</v>
      </c>
      <c r="L41" s="18">
        <v>2.8908999999999998</v>
      </c>
      <c r="M41" s="18">
        <v>2.5345</v>
      </c>
      <c r="N41" s="18">
        <v>2.2949999999999999</v>
      </c>
      <c r="O41" s="18">
        <v>2.6173000000000002</v>
      </c>
      <c r="P41" s="18">
        <v>0.79200000000000004</v>
      </c>
      <c r="Q41" s="18">
        <v>0.74399999999999999</v>
      </c>
      <c r="R41" s="18">
        <v>0.73199999999999998</v>
      </c>
      <c r="S41" s="18">
        <v>0.89629999999999999</v>
      </c>
      <c r="T41" s="18">
        <v>2.3117000000000001</v>
      </c>
      <c r="U41" s="18">
        <v>1.9412</v>
      </c>
      <c r="V41" s="18">
        <v>1.9669000000000001</v>
      </c>
      <c r="W41" s="18">
        <v>2.0438999999999998</v>
      </c>
      <c r="X41" s="18">
        <v>3.2284000000000002</v>
      </c>
      <c r="Y41" s="18">
        <v>4.1580000000000004</v>
      </c>
      <c r="Z41" s="18">
        <v>5.3063000000000002</v>
      </c>
      <c r="AA41" s="18">
        <v>5.3792</v>
      </c>
      <c r="AB41" s="18">
        <v>4.8163999999999998</v>
      </c>
      <c r="AC41" s="18">
        <v>4.5976999999999997</v>
      </c>
      <c r="AD41" s="18">
        <v>5.4874999999999998</v>
      </c>
      <c r="AE41" s="18">
        <v>4.9767000000000001</v>
      </c>
      <c r="AF41" s="18">
        <v>5.0446</v>
      </c>
    </row>
    <row r="42" spans="1:32" x14ac:dyDescent="0.25">
      <c r="A42" s="8" t="s">
        <v>51</v>
      </c>
      <c r="B42" s="8" t="s">
        <v>176</v>
      </c>
      <c r="C42" s="18">
        <v>8.1710999999999991</v>
      </c>
      <c r="D42" s="18">
        <v>8.6690000000000005</v>
      </c>
      <c r="E42" s="18">
        <v>8.5695999999999994</v>
      </c>
      <c r="F42" s="18">
        <v>9.7850000000000001</v>
      </c>
      <c r="G42" s="18">
        <v>8.9969000000000001</v>
      </c>
      <c r="H42" s="18">
        <v>9.5550999999999995</v>
      </c>
      <c r="I42" s="18">
        <v>11.2624</v>
      </c>
      <c r="J42" s="18">
        <v>10.742599999999999</v>
      </c>
      <c r="K42" s="18">
        <v>10.454000000000001</v>
      </c>
      <c r="L42" s="18">
        <v>8.8750999999999998</v>
      </c>
      <c r="M42" s="18">
        <v>8.4938000000000002</v>
      </c>
      <c r="N42" s="18">
        <v>7.7866999999999997</v>
      </c>
      <c r="O42" s="18">
        <v>7.3948999999999998</v>
      </c>
      <c r="P42" s="18">
        <v>5.8288000000000002</v>
      </c>
      <c r="Q42" s="18">
        <v>5.3308</v>
      </c>
      <c r="R42" s="18">
        <v>4.4848999999999997</v>
      </c>
      <c r="S42" s="18">
        <v>5.2702</v>
      </c>
      <c r="T42" s="18">
        <v>7.1337000000000002</v>
      </c>
      <c r="U42" s="18">
        <v>7.3371000000000004</v>
      </c>
      <c r="V42" s="18">
        <v>7.7370999999999999</v>
      </c>
      <c r="W42" s="18">
        <v>6.0983999999999998</v>
      </c>
      <c r="X42" s="18">
        <v>5.6477000000000004</v>
      </c>
      <c r="Y42" s="18">
        <v>6.0788000000000002</v>
      </c>
      <c r="Z42" s="18">
        <v>6.6932</v>
      </c>
      <c r="AA42" s="18">
        <v>6.2656999999999998</v>
      </c>
      <c r="AB42" s="18">
        <v>6.1546000000000003</v>
      </c>
      <c r="AC42" s="18">
        <v>7.1143000000000001</v>
      </c>
      <c r="AD42" s="18">
        <v>7.8023999999999996</v>
      </c>
      <c r="AE42" s="18">
        <v>8.1829000000000001</v>
      </c>
      <c r="AF42" s="18">
        <v>7.7656999999999998</v>
      </c>
    </row>
    <row r="43" spans="1:32" x14ac:dyDescent="0.25">
      <c r="A43" s="8" t="s">
        <v>52</v>
      </c>
      <c r="B43" s="8" t="s">
        <v>177</v>
      </c>
      <c r="C43" s="18" t="s">
        <v>33</v>
      </c>
      <c r="D43" s="18" t="s">
        <v>33</v>
      </c>
      <c r="E43" s="18">
        <v>23.105799999999999</v>
      </c>
      <c r="F43" s="18" t="s">
        <v>33</v>
      </c>
      <c r="G43" s="18" t="s">
        <v>33</v>
      </c>
      <c r="H43" s="18">
        <v>26.7746</v>
      </c>
      <c r="I43" s="18">
        <v>22.001200000000001</v>
      </c>
      <c r="J43" s="18">
        <v>10.511900000000001</v>
      </c>
      <c r="K43" s="18" t="s">
        <v>33</v>
      </c>
      <c r="L43" s="18">
        <v>16.870699999999999</v>
      </c>
      <c r="M43" s="18">
        <v>15.5466</v>
      </c>
      <c r="N43" s="18" t="s">
        <v>33</v>
      </c>
      <c r="O43" s="18" t="s">
        <v>33</v>
      </c>
      <c r="P43" s="18" t="s">
        <v>33</v>
      </c>
      <c r="Q43" s="18" t="s">
        <v>33</v>
      </c>
      <c r="R43" s="18" t="s">
        <v>33</v>
      </c>
      <c r="S43" s="18" t="s">
        <v>33</v>
      </c>
      <c r="T43" s="18" t="s">
        <v>33</v>
      </c>
      <c r="U43" s="18" t="s">
        <v>33</v>
      </c>
      <c r="V43" s="18" t="s">
        <v>33</v>
      </c>
      <c r="W43" s="18" t="s">
        <v>33</v>
      </c>
      <c r="X43" s="18" t="s">
        <v>33</v>
      </c>
      <c r="Y43" s="18" t="s">
        <v>33</v>
      </c>
      <c r="Z43" s="18" t="s">
        <v>33</v>
      </c>
      <c r="AA43" s="18" t="s">
        <v>33</v>
      </c>
      <c r="AB43" s="18" t="s">
        <v>33</v>
      </c>
      <c r="AC43" s="18">
        <v>14.1898</v>
      </c>
      <c r="AD43" s="18">
        <v>13.4529</v>
      </c>
      <c r="AE43" s="18" t="s">
        <v>33</v>
      </c>
      <c r="AF43" s="18">
        <v>20.3657</v>
      </c>
    </row>
    <row r="44" spans="1:32" x14ac:dyDescent="0.25">
      <c r="A44" s="8" t="s">
        <v>53</v>
      </c>
      <c r="B44" s="8" t="s">
        <v>178</v>
      </c>
      <c r="C44" s="18">
        <v>60.261499999999998</v>
      </c>
      <c r="D44" s="18">
        <v>68.835499999999996</v>
      </c>
      <c r="E44" s="18">
        <v>66.371099999999998</v>
      </c>
      <c r="F44" s="18">
        <v>75.545500000000004</v>
      </c>
      <c r="G44" s="18">
        <v>84555.555600000007</v>
      </c>
      <c r="H44" s="18">
        <v>249.40799999999999</v>
      </c>
      <c r="I44" s="18">
        <v>172.65430000000001</v>
      </c>
      <c r="J44" s="18">
        <v>144.30860000000001</v>
      </c>
      <c r="K44" s="18">
        <v>84.639200000000002</v>
      </c>
      <c r="L44" s="18">
        <v>87.4071</v>
      </c>
      <c r="M44" s="18">
        <v>92.303100000000001</v>
      </c>
      <c r="N44" s="18">
        <v>109.0356</v>
      </c>
      <c r="O44" s="18">
        <v>113.3051</v>
      </c>
      <c r="P44" s="18">
        <v>444.9864</v>
      </c>
      <c r="Q44" s="18">
        <v>59.252899999999997</v>
      </c>
      <c r="R44" s="18">
        <v>74.488500000000002</v>
      </c>
      <c r="S44" s="18">
        <v>78.402100000000004</v>
      </c>
      <c r="T44" s="18">
        <v>78.031999999999996</v>
      </c>
      <c r="U44" s="18">
        <v>77.212999999999994</v>
      </c>
      <c r="V44" s="18">
        <v>53.920299999999997</v>
      </c>
      <c r="W44" s="18">
        <v>18.7577</v>
      </c>
      <c r="X44" s="18">
        <v>753.84619999999995</v>
      </c>
      <c r="Y44" s="18">
        <v>133.66630000000001</v>
      </c>
      <c r="Z44" s="18">
        <v>82.198400000000007</v>
      </c>
      <c r="AA44" s="18">
        <v>75.469800000000006</v>
      </c>
      <c r="AB44" s="18">
        <v>73.214299999999994</v>
      </c>
      <c r="AC44" s="18">
        <v>65.250399999999999</v>
      </c>
      <c r="AD44" s="18">
        <v>72.173900000000003</v>
      </c>
      <c r="AE44" s="18">
        <v>92.501900000000006</v>
      </c>
      <c r="AF44" s="18">
        <v>86.553799999999995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55BC1-7B0B-41DD-8003-8BF141B9DA70}">
  <dimension ref="A2:AF45"/>
  <sheetViews>
    <sheetView workbookViewId="0">
      <selection activeCell="A3" sqref="A3"/>
    </sheetView>
  </sheetViews>
  <sheetFormatPr defaultRowHeight="14.3" x14ac:dyDescent="0.25"/>
  <cols>
    <col min="1" max="1" width="35.125" customWidth="1"/>
    <col min="2" max="2" width="0" hidden="1" customWidth="1"/>
    <col min="3" max="32" width="11.875" customWidth="1"/>
  </cols>
  <sheetData>
    <row r="2" spans="1:32" ht="14.95" x14ac:dyDescent="0.25">
      <c r="A2" s="14"/>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row>
    <row r="3" spans="1:32" ht="20.25" x14ac:dyDescent="0.25">
      <c r="A3" s="4" t="s">
        <v>99</v>
      </c>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row>
    <row r="4" spans="1:32" ht="14.95" x14ac:dyDescent="0.25">
      <c r="A4" s="5"/>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row>
    <row r="5" spans="1:32" ht="14.95" x14ac:dyDescent="0.25">
      <c r="A5" s="1" t="s">
        <v>0</v>
      </c>
      <c r="B5" s="1"/>
      <c r="C5" s="2" t="s">
        <v>25</v>
      </c>
      <c r="D5" s="2" t="s">
        <v>26</v>
      </c>
      <c r="E5" s="2" t="s">
        <v>27</v>
      </c>
      <c r="F5" s="2" t="s">
        <v>28</v>
      </c>
      <c r="G5" s="2" t="s">
        <v>29</v>
      </c>
      <c r="H5" s="2" t="s">
        <v>30</v>
      </c>
      <c r="I5" s="2" t="s">
        <v>1</v>
      </c>
      <c r="J5" s="2" t="s">
        <v>2</v>
      </c>
      <c r="K5" s="2" t="s">
        <v>3</v>
      </c>
      <c r="L5" s="2" t="s">
        <v>4</v>
      </c>
      <c r="M5" s="2" t="s">
        <v>5</v>
      </c>
      <c r="N5" s="2" t="s">
        <v>6</v>
      </c>
      <c r="O5" s="2" t="s">
        <v>7</v>
      </c>
      <c r="P5" s="2" t="s">
        <v>8</v>
      </c>
      <c r="Q5" s="2" t="s">
        <v>9</v>
      </c>
      <c r="R5" s="2" t="s">
        <v>10</v>
      </c>
      <c r="S5" s="2" t="s">
        <v>11</v>
      </c>
      <c r="T5" s="2" t="s">
        <v>12</v>
      </c>
      <c r="U5" s="2" t="s">
        <v>13</v>
      </c>
      <c r="V5" s="2" t="s">
        <v>14</v>
      </c>
      <c r="W5" s="2" t="s">
        <v>15</v>
      </c>
      <c r="X5" s="2" t="s">
        <v>16</v>
      </c>
      <c r="Y5" s="2" t="s">
        <v>17</v>
      </c>
      <c r="Z5" s="2" t="s">
        <v>18</v>
      </c>
      <c r="AA5" s="2" t="s">
        <v>19</v>
      </c>
      <c r="AB5" s="2" t="s">
        <v>20</v>
      </c>
      <c r="AC5" s="2" t="s">
        <v>21</v>
      </c>
      <c r="AD5" s="2" t="s">
        <v>22</v>
      </c>
      <c r="AE5" s="2" t="s">
        <v>23</v>
      </c>
      <c r="AF5" s="2" t="s">
        <v>24</v>
      </c>
    </row>
    <row r="6" spans="1:32" ht="14.95" x14ac:dyDescent="0.25">
      <c r="A6" s="6" t="s">
        <v>100</v>
      </c>
      <c r="B6" s="6"/>
      <c r="C6" s="7" t="s">
        <v>101</v>
      </c>
      <c r="D6" s="7" t="s">
        <v>102</v>
      </c>
      <c r="E6" s="7" t="s">
        <v>103</v>
      </c>
      <c r="F6" s="7" t="s">
        <v>104</v>
      </c>
      <c r="G6" s="7" t="s">
        <v>105</v>
      </c>
      <c r="H6" s="7" t="s">
        <v>106</v>
      </c>
      <c r="I6" s="7" t="s">
        <v>107</v>
      </c>
      <c r="J6" s="7" t="s">
        <v>108</v>
      </c>
      <c r="K6" s="7" t="s">
        <v>109</v>
      </c>
      <c r="L6" s="7" t="s">
        <v>110</v>
      </c>
      <c r="M6" s="7" t="s">
        <v>111</v>
      </c>
      <c r="N6" s="7" t="s">
        <v>112</v>
      </c>
      <c r="O6" s="7" t="s">
        <v>113</v>
      </c>
      <c r="P6" s="7" t="s">
        <v>114</v>
      </c>
      <c r="Q6" s="7" t="s">
        <v>115</v>
      </c>
      <c r="R6" s="7" t="s">
        <v>116</v>
      </c>
      <c r="S6" s="7" t="s">
        <v>117</v>
      </c>
      <c r="T6" s="7" t="s">
        <v>118</v>
      </c>
      <c r="U6" s="7" t="s">
        <v>119</v>
      </c>
      <c r="V6" s="7" t="s">
        <v>120</v>
      </c>
      <c r="W6" s="7" t="s">
        <v>121</v>
      </c>
      <c r="X6" s="7" t="s">
        <v>122</v>
      </c>
      <c r="Y6" s="7" t="s">
        <v>123</v>
      </c>
      <c r="Z6" s="7" t="s">
        <v>124</v>
      </c>
      <c r="AA6" s="7" t="s">
        <v>125</v>
      </c>
      <c r="AB6" s="7" t="s">
        <v>126</v>
      </c>
      <c r="AC6" s="7" t="s">
        <v>127</v>
      </c>
      <c r="AD6" s="7" t="s">
        <v>128</v>
      </c>
      <c r="AE6" s="7" t="s">
        <v>129</v>
      </c>
      <c r="AF6" s="7" t="s">
        <v>130</v>
      </c>
    </row>
    <row r="7" spans="1:32" ht="14.95" x14ac:dyDescent="0.25">
      <c r="A7" s="8" t="s">
        <v>131</v>
      </c>
      <c r="B7" s="8" t="s">
        <v>132</v>
      </c>
      <c r="C7" s="15">
        <v>9958.8960000000006</v>
      </c>
      <c r="D7" s="15">
        <v>9497</v>
      </c>
      <c r="E7" s="15">
        <v>10728.053</v>
      </c>
      <c r="F7" s="15">
        <v>11480.804</v>
      </c>
      <c r="G7" s="15">
        <v>10011.143</v>
      </c>
      <c r="H7" s="15">
        <v>9125</v>
      </c>
      <c r="I7" s="15">
        <v>9833</v>
      </c>
      <c r="J7" s="15">
        <v>9544</v>
      </c>
      <c r="K7" s="15">
        <v>11718</v>
      </c>
      <c r="L7" s="15">
        <v>10189</v>
      </c>
      <c r="M7" s="15">
        <v>10852</v>
      </c>
      <c r="N7" s="15">
        <v>13209</v>
      </c>
      <c r="O7" s="15">
        <v>12441</v>
      </c>
      <c r="P7" s="15">
        <v>9825</v>
      </c>
      <c r="Q7" s="15">
        <v>10450</v>
      </c>
      <c r="R7" s="15">
        <v>12515</v>
      </c>
      <c r="S7" s="15">
        <v>11072</v>
      </c>
      <c r="T7" s="15">
        <v>15218</v>
      </c>
      <c r="U7" s="15">
        <v>12307</v>
      </c>
      <c r="V7" s="15">
        <v>13100</v>
      </c>
      <c r="W7" s="15">
        <v>10017</v>
      </c>
      <c r="X7" s="15">
        <v>10435</v>
      </c>
      <c r="Y7" s="15">
        <v>13253</v>
      </c>
      <c r="Z7" s="15">
        <v>11956</v>
      </c>
      <c r="AA7" s="15">
        <v>14487</v>
      </c>
      <c r="AB7" s="15">
        <v>12842</v>
      </c>
      <c r="AC7" s="15">
        <v>14698</v>
      </c>
      <c r="AD7" s="15">
        <v>15651</v>
      </c>
      <c r="AE7" s="15">
        <v>16389</v>
      </c>
      <c r="AF7" s="15">
        <v>16756</v>
      </c>
    </row>
    <row r="8" spans="1:32" ht="14.95" x14ac:dyDescent="0.25">
      <c r="A8" s="8" t="s">
        <v>133</v>
      </c>
      <c r="B8" s="8" t="s">
        <v>134</v>
      </c>
      <c r="C8" s="15">
        <v>7079.1949999999997</v>
      </c>
      <c r="D8" s="15">
        <v>6181</v>
      </c>
      <c r="E8" s="15">
        <v>7850.8220000000001</v>
      </c>
      <c r="F8" s="15">
        <v>8243.2909999999993</v>
      </c>
      <c r="G8" s="15">
        <v>7977.8869999999997</v>
      </c>
      <c r="H8" s="15">
        <v>7534</v>
      </c>
      <c r="I8" s="15">
        <v>6857</v>
      </c>
      <c r="J8" s="15">
        <v>6951</v>
      </c>
      <c r="K8" s="15">
        <v>8388</v>
      </c>
      <c r="L8" s="15">
        <v>7967</v>
      </c>
      <c r="M8" s="15">
        <v>8696</v>
      </c>
      <c r="N8" s="15">
        <v>10616</v>
      </c>
      <c r="O8" s="15">
        <v>9443</v>
      </c>
      <c r="P8" s="15">
        <v>8225</v>
      </c>
      <c r="Q8" s="15">
        <v>8073</v>
      </c>
      <c r="R8" s="15">
        <v>8674</v>
      </c>
      <c r="S8" s="15">
        <v>7848</v>
      </c>
      <c r="T8" s="15">
        <v>9496</v>
      </c>
      <c r="U8" s="15">
        <v>8993</v>
      </c>
      <c r="V8" s="15">
        <v>9898</v>
      </c>
      <c r="W8" s="15">
        <v>7835</v>
      </c>
      <c r="X8" s="15">
        <v>8787</v>
      </c>
      <c r="Y8" s="15">
        <v>10023</v>
      </c>
      <c r="Z8" s="15">
        <v>9874</v>
      </c>
      <c r="AA8" s="15">
        <v>11978</v>
      </c>
      <c r="AB8" s="15">
        <v>10676</v>
      </c>
      <c r="AC8" s="15">
        <v>12912</v>
      </c>
      <c r="AD8" s="15">
        <v>12074</v>
      </c>
      <c r="AE8" s="15">
        <v>13266</v>
      </c>
      <c r="AF8" s="15">
        <v>12845</v>
      </c>
    </row>
    <row r="9" spans="1:32" ht="14.95" x14ac:dyDescent="0.25">
      <c r="A9" s="8" t="s">
        <v>135</v>
      </c>
      <c r="B9" s="8" t="s">
        <v>31</v>
      </c>
      <c r="C9" s="15">
        <v>2879.701</v>
      </c>
      <c r="D9" s="15">
        <v>3316</v>
      </c>
      <c r="E9" s="15">
        <v>2877.2310000000002</v>
      </c>
      <c r="F9" s="15">
        <v>3237.5129999999999</v>
      </c>
      <c r="G9" s="15">
        <v>2033.2560000000001</v>
      </c>
      <c r="H9" s="15">
        <v>1591</v>
      </c>
      <c r="I9" s="15">
        <v>2976</v>
      </c>
      <c r="J9" s="15">
        <v>2593</v>
      </c>
      <c r="K9" s="15">
        <v>3330</v>
      </c>
      <c r="L9" s="15">
        <v>2222</v>
      </c>
      <c r="M9" s="15">
        <v>2156</v>
      </c>
      <c r="N9" s="15">
        <v>2593</v>
      </c>
      <c r="O9" s="15">
        <v>2998</v>
      </c>
      <c r="P9" s="15">
        <v>1600</v>
      </c>
      <c r="Q9" s="15">
        <v>2377</v>
      </c>
      <c r="R9" s="15">
        <v>3841</v>
      </c>
      <c r="S9" s="15">
        <v>3224</v>
      </c>
      <c r="T9" s="15">
        <v>5722</v>
      </c>
      <c r="U9" s="15">
        <v>3314</v>
      </c>
      <c r="V9" s="15">
        <v>3202</v>
      </c>
      <c r="W9" s="15">
        <v>2182</v>
      </c>
      <c r="X9" s="15">
        <v>1648</v>
      </c>
      <c r="Y9" s="15">
        <v>3230</v>
      </c>
      <c r="Z9" s="15">
        <v>2082</v>
      </c>
      <c r="AA9" s="15">
        <v>2509</v>
      </c>
      <c r="AB9" s="15">
        <v>2166</v>
      </c>
      <c r="AC9" s="15">
        <v>1786</v>
      </c>
      <c r="AD9" s="15">
        <v>3577</v>
      </c>
      <c r="AE9" s="15">
        <v>3123</v>
      </c>
      <c r="AF9" s="15">
        <v>3911</v>
      </c>
    </row>
    <row r="10" spans="1:32" ht="14.95" x14ac:dyDescent="0.25">
      <c r="A10" s="8" t="s">
        <v>136</v>
      </c>
      <c r="B10" s="8" t="s">
        <v>137</v>
      </c>
      <c r="C10" s="15">
        <v>1685.1</v>
      </c>
      <c r="D10" s="15">
        <v>1960</v>
      </c>
      <c r="E10" s="15">
        <v>1783.7349999999999</v>
      </c>
      <c r="F10" s="15">
        <v>2007.175</v>
      </c>
      <c r="G10" s="15">
        <v>1998.09</v>
      </c>
      <c r="H10" s="15">
        <v>2144</v>
      </c>
      <c r="I10" s="15">
        <v>2065</v>
      </c>
      <c r="J10" s="15">
        <v>1929</v>
      </c>
      <c r="K10" s="15">
        <v>2136</v>
      </c>
      <c r="L10" s="15">
        <v>1775</v>
      </c>
      <c r="M10" s="15">
        <v>1783</v>
      </c>
      <c r="N10" s="15">
        <v>1840</v>
      </c>
      <c r="O10" s="15">
        <v>2025</v>
      </c>
      <c r="P10" s="15">
        <v>1642</v>
      </c>
      <c r="Q10" s="15">
        <v>1804</v>
      </c>
      <c r="R10" s="15">
        <v>1792</v>
      </c>
      <c r="S10" s="15">
        <v>2045</v>
      </c>
      <c r="T10" s="15">
        <v>1920</v>
      </c>
      <c r="U10" s="15">
        <v>2036</v>
      </c>
      <c r="V10" s="15">
        <v>1934</v>
      </c>
      <c r="W10" s="15">
        <v>2362</v>
      </c>
      <c r="X10" s="15">
        <v>1821</v>
      </c>
      <c r="Y10" s="15">
        <v>2134</v>
      </c>
      <c r="Z10" s="15">
        <v>2078</v>
      </c>
      <c r="AA10" s="15">
        <v>2582</v>
      </c>
      <c r="AB10" s="15">
        <v>2112</v>
      </c>
      <c r="AC10" s="15">
        <v>2767</v>
      </c>
      <c r="AD10" s="15">
        <v>2075</v>
      </c>
      <c r="AE10" s="15">
        <v>2580</v>
      </c>
      <c r="AF10" s="15">
        <v>2402</v>
      </c>
    </row>
    <row r="11" spans="1:32" ht="14.95" x14ac:dyDescent="0.25">
      <c r="A11" s="8" t="s">
        <v>138</v>
      </c>
      <c r="B11" s="8" t="s">
        <v>139</v>
      </c>
      <c r="C11" s="15">
        <v>1181.8399999999999</v>
      </c>
      <c r="D11" s="15">
        <v>1356</v>
      </c>
      <c r="E11" s="15">
        <v>1093.4960000000001</v>
      </c>
      <c r="F11" s="15">
        <v>1230.338</v>
      </c>
      <c r="G11" s="15">
        <v>35.165999999999997</v>
      </c>
      <c r="H11" s="15">
        <v>-553</v>
      </c>
      <c r="I11" s="15">
        <v>911</v>
      </c>
      <c r="J11" s="15">
        <v>664</v>
      </c>
      <c r="K11" s="15">
        <v>1194</v>
      </c>
      <c r="L11" s="15">
        <v>447</v>
      </c>
      <c r="M11" s="15">
        <v>373</v>
      </c>
      <c r="N11" s="15">
        <v>753</v>
      </c>
      <c r="O11" s="15">
        <v>973</v>
      </c>
      <c r="P11" s="15">
        <v>-42</v>
      </c>
      <c r="Q11" s="15">
        <v>573</v>
      </c>
      <c r="R11" s="15">
        <v>2049</v>
      </c>
      <c r="S11" s="15">
        <v>1179</v>
      </c>
      <c r="T11" s="15">
        <v>3802</v>
      </c>
      <c r="U11" s="15">
        <v>1278</v>
      </c>
      <c r="V11" s="15">
        <v>1268</v>
      </c>
      <c r="W11" s="15">
        <v>-180</v>
      </c>
      <c r="X11" s="15">
        <v>-173</v>
      </c>
      <c r="Y11" s="15">
        <v>1096</v>
      </c>
      <c r="Z11" s="15">
        <v>4</v>
      </c>
      <c r="AA11" s="15">
        <v>-73</v>
      </c>
      <c r="AB11" s="15">
        <v>54</v>
      </c>
      <c r="AC11" s="15">
        <v>-981</v>
      </c>
      <c r="AD11" s="15">
        <v>1502</v>
      </c>
      <c r="AE11" s="15">
        <v>543</v>
      </c>
      <c r="AF11" s="15">
        <v>1509</v>
      </c>
    </row>
    <row r="12" spans="1:32" ht="14.95" x14ac:dyDescent="0.25">
      <c r="A12" s="8" t="s">
        <v>32</v>
      </c>
      <c r="B12" s="8" t="s">
        <v>140</v>
      </c>
      <c r="C12" s="15">
        <v>48.145000000000003</v>
      </c>
      <c r="D12" s="15">
        <v>46</v>
      </c>
      <c r="E12" s="15">
        <v>44.712000000000003</v>
      </c>
      <c r="F12" s="15">
        <v>43.500999999999998</v>
      </c>
      <c r="G12" s="15">
        <v>49.786999999999999</v>
      </c>
      <c r="H12" s="15">
        <v>46</v>
      </c>
      <c r="I12" s="15">
        <v>44</v>
      </c>
      <c r="J12" s="15">
        <v>44</v>
      </c>
      <c r="K12" s="15">
        <v>42</v>
      </c>
      <c r="L12" s="15">
        <v>44</v>
      </c>
      <c r="M12" s="15">
        <v>40</v>
      </c>
      <c r="N12" s="15">
        <v>43</v>
      </c>
      <c r="O12" s="15">
        <v>52</v>
      </c>
      <c r="P12" s="15">
        <v>56</v>
      </c>
      <c r="Q12" s="15">
        <v>57</v>
      </c>
      <c r="R12" s="15">
        <v>53</v>
      </c>
      <c r="S12" s="15">
        <v>51</v>
      </c>
      <c r="T12" s="15">
        <v>42</v>
      </c>
      <c r="U12" s="15">
        <v>56</v>
      </c>
      <c r="V12" s="15">
        <v>47</v>
      </c>
      <c r="W12" s="15">
        <v>45</v>
      </c>
      <c r="X12" s="15">
        <v>48</v>
      </c>
      <c r="Y12" s="15">
        <v>71</v>
      </c>
      <c r="Z12" s="15">
        <v>69</v>
      </c>
      <c r="AA12" s="15">
        <v>72</v>
      </c>
      <c r="AB12" s="15">
        <v>64</v>
      </c>
      <c r="AC12" s="15">
        <v>64</v>
      </c>
      <c r="AD12" s="15">
        <v>64</v>
      </c>
      <c r="AE12" s="15">
        <v>63</v>
      </c>
      <c r="AF12" s="15">
        <v>60</v>
      </c>
    </row>
    <row r="13" spans="1:32" ht="14.95" x14ac:dyDescent="0.25">
      <c r="A13" s="8" t="s">
        <v>141</v>
      </c>
      <c r="B13" s="8" t="s">
        <v>141</v>
      </c>
      <c r="C13" s="15">
        <v>1181.8399999999999</v>
      </c>
      <c r="D13" s="15">
        <v>1356</v>
      </c>
      <c r="E13" s="15">
        <v>1093.4960000000001</v>
      </c>
      <c r="F13" s="15">
        <v>1230.338</v>
      </c>
      <c r="G13" s="15">
        <v>35.165999999999997</v>
      </c>
      <c r="H13" s="15">
        <v>-553</v>
      </c>
      <c r="I13" s="15">
        <v>911</v>
      </c>
      <c r="J13" s="15">
        <v>664</v>
      </c>
      <c r="K13" s="15">
        <v>1194</v>
      </c>
      <c r="L13" s="15">
        <v>447</v>
      </c>
      <c r="M13" s="15">
        <v>373</v>
      </c>
      <c r="N13" s="15">
        <v>753</v>
      </c>
      <c r="O13" s="15">
        <v>973</v>
      </c>
      <c r="P13" s="15">
        <v>-42</v>
      </c>
      <c r="Q13" s="15">
        <v>573</v>
      </c>
      <c r="R13" s="15">
        <v>2049</v>
      </c>
      <c r="S13" s="15">
        <v>1179</v>
      </c>
      <c r="T13" s="15">
        <v>3802</v>
      </c>
      <c r="U13" s="15">
        <v>1278</v>
      </c>
      <c r="V13" s="15">
        <v>1268</v>
      </c>
      <c r="W13" s="15">
        <v>-180</v>
      </c>
      <c r="X13" s="15">
        <v>-173</v>
      </c>
      <c r="Y13" s="15">
        <v>1096</v>
      </c>
      <c r="Z13" s="15">
        <v>4</v>
      </c>
      <c r="AA13" s="15">
        <v>-73</v>
      </c>
      <c r="AB13" s="15">
        <v>54</v>
      </c>
      <c r="AC13" s="15">
        <v>-981</v>
      </c>
      <c r="AD13" s="15">
        <v>1502</v>
      </c>
      <c r="AE13" s="15">
        <v>543</v>
      </c>
      <c r="AF13" s="15">
        <v>1509</v>
      </c>
    </row>
    <row r="14" spans="1:32" ht="14.95" x14ac:dyDescent="0.25">
      <c r="A14" s="8" t="s">
        <v>34</v>
      </c>
      <c r="B14" s="8" t="s">
        <v>142</v>
      </c>
      <c r="C14" s="15">
        <v>352</v>
      </c>
      <c r="D14" s="15">
        <v>486</v>
      </c>
      <c r="E14" s="15">
        <v>363</v>
      </c>
      <c r="F14" s="15">
        <v>474</v>
      </c>
      <c r="G14" s="15">
        <v>-266</v>
      </c>
      <c r="H14" s="15">
        <v>-135</v>
      </c>
      <c r="I14" s="15">
        <v>225</v>
      </c>
      <c r="J14" s="15">
        <v>172</v>
      </c>
      <c r="K14" s="15">
        <v>310</v>
      </c>
      <c r="L14" s="15">
        <v>99</v>
      </c>
      <c r="M14" s="15">
        <v>86</v>
      </c>
      <c r="N14" s="15">
        <v>179</v>
      </c>
      <c r="O14" s="15">
        <v>185</v>
      </c>
      <c r="P14" s="15">
        <v>-11</v>
      </c>
      <c r="Q14" s="15">
        <v>130</v>
      </c>
      <c r="R14" s="15">
        <v>469</v>
      </c>
      <c r="S14" s="15">
        <v>539</v>
      </c>
      <c r="T14" s="15">
        <v>941</v>
      </c>
      <c r="U14" s="15">
        <v>328</v>
      </c>
      <c r="V14" s="15">
        <v>442</v>
      </c>
      <c r="W14" s="15">
        <v>-187</v>
      </c>
      <c r="X14" s="15">
        <v>-40</v>
      </c>
      <c r="Y14" s="15">
        <v>307</v>
      </c>
      <c r="Z14" s="15">
        <v>-12</v>
      </c>
      <c r="AA14" s="15">
        <v>-110</v>
      </c>
      <c r="AB14" s="15">
        <v>23</v>
      </c>
      <c r="AC14" s="15">
        <v>-110</v>
      </c>
      <c r="AD14" s="15">
        <v>247</v>
      </c>
      <c r="AE14" s="15">
        <v>368</v>
      </c>
      <c r="AF14" s="15">
        <v>357</v>
      </c>
    </row>
    <row r="15" spans="1:32" ht="14.95" x14ac:dyDescent="0.25">
      <c r="A15" s="8" t="s">
        <v>35</v>
      </c>
      <c r="B15" s="8" t="s">
        <v>36</v>
      </c>
      <c r="C15" s="15">
        <v>814.54600000000005</v>
      </c>
      <c r="D15" s="15">
        <v>857</v>
      </c>
      <c r="E15" s="15">
        <v>711.65300000000002</v>
      </c>
      <c r="F15" s="15">
        <v>748.25400000000002</v>
      </c>
      <c r="G15" s="15">
        <v>367.09300000000002</v>
      </c>
      <c r="H15" s="15">
        <v>-422</v>
      </c>
      <c r="I15" s="15">
        <v>691</v>
      </c>
      <c r="J15" s="15">
        <v>520</v>
      </c>
      <c r="K15" s="15">
        <v>898</v>
      </c>
      <c r="L15" s="15">
        <v>331</v>
      </c>
      <c r="M15" s="15">
        <v>288</v>
      </c>
      <c r="N15" s="15">
        <v>574</v>
      </c>
      <c r="O15" s="15">
        <v>771</v>
      </c>
      <c r="P15" s="15">
        <v>-38</v>
      </c>
      <c r="Q15" s="15">
        <v>441</v>
      </c>
      <c r="R15" s="15">
        <v>1549</v>
      </c>
      <c r="S15" s="15">
        <v>713</v>
      </c>
      <c r="T15" s="15">
        <v>2867</v>
      </c>
      <c r="U15" s="15">
        <v>985</v>
      </c>
      <c r="V15" s="15">
        <v>3694</v>
      </c>
      <c r="W15" s="15">
        <v>24</v>
      </c>
      <c r="X15" s="15">
        <v>-119</v>
      </c>
      <c r="Y15" s="15">
        <v>910</v>
      </c>
      <c r="Z15" s="15">
        <v>5</v>
      </c>
      <c r="AA15" s="15">
        <v>4</v>
      </c>
      <c r="AB15" s="15">
        <v>80</v>
      </c>
      <c r="AC15" s="15">
        <v>-782</v>
      </c>
      <c r="AD15" s="15">
        <v>1266</v>
      </c>
      <c r="AE15" s="15">
        <v>231</v>
      </c>
      <c r="AF15" s="15">
        <v>1147</v>
      </c>
    </row>
    <row r="16" spans="1:32" ht="14.95" x14ac:dyDescent="0.25">
      <c r="A16" s="8" t="s">
        <v>143</v>
      </c>
      <c r="B16" s="8" t="s">
        <v>144</v>
      </c>
      <c r="C16" s="15">
        <v>3523</v>
      </c>
      <c r="D16" s="15">
        <v>4423.6499999999996</v>
      </c>
      <c r="E16" s="15">
        <v>2598.7660000000001</v>
      </c>
      <c r="F16" s="15">
        <v>2454.5030000000002</v>
      </c>
      <c r="G16" s="15">
        <v>3390</v>
      </c>
      <c r="H16" s="15">
        <v>1006</v>
      </c>
      <c r="I16" s="15">
        <v>839</v>
      </c>
      <c r="J16" s="15">
        <v>2687</v>
      </c>
      <c r="K16" s="15">
        <v>1946</v>
      </c>
      <c r="L16" s="15">
        <v>3033</v>
      </c>
      <c r="M16" s="15">
        <v>1641</v>
      </c>
      <c r="N16" s="15">
        <v>1019</v>
      </c>
      <c r="O16" s="15">
        <v>1364</v>
      </c>
      <c r="P16" s="15">
        <v>2198</v>
      </c>
      <c r="Q16" s="15">
        <v>4404</v>
      </c>
      <c r="R16" s="15">
        <v>7449</v>
      </c>
      <c r="S16" s="15">
        <v>8764</v>
      </c>
      <c r="T16" s="15">
        <v>12534</v>
      </c>
      <c r="U16" s="15">
        <v>13194</v>
      </c>
      <c r="V16" s="15">
        <v>14995</v>
      </c>
      <c r="W16" s="15">
        <v>13492</v>
      </c>
      <c r="X16" s="15">
        <v>14818</v>
      </c>
      <c r="Y16" s="15">
        <v>12425</v>
      </c>
      <c r="Z16" s="15">
        <v>10808</v>
      </c>
      <c r="AA16" s="15">
        <v>6726</v>
      </c>
      <c r="AB16" s="15">
        <v>3936</v>
      </c>
      <c r="AC16" s="15">
        <v>4727</v>
      </c>
      <c r="AD16" s="15">
        <v>5849</v>
      </c>
      <c r="AE16" s="15">
        <v>9175</v>
      </c>
      <c r="AF16" s="15">
        <v>6801</v>
      </c>
    </row>
    <row r="17" spans="1:32" ht="14.95" x14ac:dyDescent="0.25">
      <c r="A17" s="8" t="s">
        <v>145</v>
      </c>
      <c r="B17" s="8" t="s">
        <v>146</v>
      </c>
      <c r="C17" s="15">
        <v>7459</v>
      </c>
      <c r="D17" s="15">
        <v>6156.5309999999999</v>
      </c>
      <c r="E17" s="15">
        <v>9490.42</v>
      </c>
      <c r="F17" s="15">
        <v>10961.797</v>
      </c>
      <c r="G17" s="15">
        <v>9218</v>
      </c>
      <c r="H17" s="15">
        <v>10383</v>
      </c>
      <c r="I17" s="15">
        <v>12534</v>
      </c>
      <c r="J17" s="15">
        <v>10587</v>
      </c>
      <c r="K17" s="15">
        <v>13594</v>
      </c>
      <c r="L17" s="15">
        <v>10104</v>
      </c>
      <c r="M17" s="15">
        <v>11352</v>
      </c>
      <c r="N17" s="15">
        <v>12606</v>
      </c>
      <c r="O17" s="15">
        <v>13033</v>
      </c>
      <c r="P17" s="15">
        <v>10400</v>
      </c>
      <c r="Q17" s="15">
        <v>11259</v>
      </c>
      <c r="R17" s="15">
        <v>10456</v>
      </c>
      <c r="S17" s="15">
        <v>10540</v>
      </c>
      <c r="T17" s="15">
        <v>11723</v>
      </c>
      <c r="U17" s="15">
        <v>12462</v>
      </c>
      <c r="V17" s="15">
        <v>13055</v>
      </c>
      <c r="W17" s="15">
        <v>10452</v>
      </c>
      <c r="X17" s="15">
        <v>12510</v>
      </c>
      <c r="Y17" s="15">
        <v>13228</v>
      </c>
      <c r="Z17" s="15">
        <v>13453</v>
      </c>
      <c r="AA17" s="15">
        <v>17213</v>
      </c>
      <c r="AB17" s="15">
        <v>20401</v>
      </c>
      <c r="AC17" s="15">
        <v>17207</v>
      </c>
      <c r="AD17" s="15">
        <v>18086</v>
      </c>
      <c r="AE17" s="15">
        <v>17734</v>
      </c>
      <c r="AF17" s="15">
        <v>20692</v>
      </c>
    </row>
    <row r="18" spans="1:32" ht="14.95" x14ac:dyDescent="0.25">
      <c r="A18" s="8" t="s">
        <v>37</v>
      </c>
      <c r="B18" s="8" t="s">
        <v>147</v>
      </c>
      <c r="C18" s="15">
        <v>2578</v>
      </c>
      <c r="D18" s="15">
        <v>3795.0509999999999</v>
      </c>
      <c r="E18" s="15">
        <v>3443.6210000000001</v>
      </c>
      <c r="F18" s="15">
        <v>2997.319</v>
      </c>
      <c r="G18" s="15">
        <v>3515</v>
      </c>
      <c r="H18" s="15">
        <v>3000</v>
      </c>
      <c r="I18" s="15">
        <v>3092</v>
      </c>
      <c r="J18" s="15">
        <v>3262</v>
      </c>
      <c r="K18" s="15">
        <v>3560</v>
      </c>
      <c r="L18" s="15">
        <v>3047</v>
      </c>
      <c r="M18" s="15">
        <v>3003</v>
      </c>
      <c r="N18" s="15">
        <v>2567</v>
      </c>
      <c r="O18" s="15">
        <v>2242</v>
      </c>
      <c r="P18" s="15">
        <v>2171</v>
      </c>
      <c r="Q18" s="15">
        <v>2108</v>
      </c>
      <c r="R18" s="15">
        <v>2164</v>
      </c>
      <c r="S18" s="15">
        <v>2194</v>
      </c>
      <c r="T18" s="15">
        <v>2347</v>
      </c>
      <c r="U18" s="15">
        <v>2743</v>
      </c>
      <c r="V18" s="15">
        <v>3196</v>
      </c>
      <c r="W18" s="15">
        <v>2845</v>
      </c>
      <c r="X18" s="15">
        <v>3325</v>
      </c>
      <c r="Y18" s="15">
        <v>3531</v>
      </c>
      <c r="Z18" s="15">
        <v>3984</v>
      </c>
      <c r="AA18" s="15">
        <v>3818</v>
      </c>
      <c r="AB18" s="15">
        <v>4991</v>
      </c>
      <c r="AC18" s="15">
        <v>4752</v>
      </c>
      <c r="AD18" s="15">
        <v>4208</v>
      </c>
      <c r="AE18" s="15">
        <v>5150</v>
      </c>
      <c r="AF18" s="15">
        <v>6951</v>
      </c>
    </row>
    <row r="19" spans="1:32" ht="14.95" x14ac:dyDescent="0.25">
      <c r="A19" s="8" t="s">
        <v>38</v>
      </c>
      <c r="B19" s="8" t="s">
        <v>148</v>
      </c>
      <c r="C19" s="15">
        <v>15232</v>
      </c>
      <c r="D19" s="15">
        <v>15904.838</v>
      </c>
      <c r="E19" s="15">
        <v>17278.191999999999</v>
      </c>
      <c r="F19" s="15">
        <v>18174.478999999999</v>
      </c>
      <c r="G19" s="15">
        <v>19032</v>
      </c>
      <c r="H19" s="15">
        <v>17329</v>
      </c>
      <c r="I19" s="15">
        <v>19328</v>
      </c>
      <c r="J19" s="15">
        <v>19488</v>
      </c>
      <c r="K19" s="15">
        <v>21596</v>
      </c>
      <c r="L19" s="15">
        <v>18114</v>
      </c>
      <c r="M19" s="15">
        <v>17915</v>
      </c>
      <c r="N19" s="15">
        <v>18035</v>
      </c>
      <c r="O19" s="15">
        <v>19031</v>
      </c>
      <c r="P19" s="15">
        <v>17103</v>
      </c>
      <c r="Q19" s="15">
        <v>20101</v>
      </c>
      <c r="R19" s="15">
        <v>22238</v>
      </c>
      <c r="S19" s="15">
        <v>23341</v>
      </c>
      <c r="T19" s="15">
        <v>28358</v>
      </c>
      <c r="U19" s="15">
        <v>30200</v>
      </c>
      <c r="V19" s="15">
        <v>33111</v>
      </c>
      <c r="W19" s="15">
        <v>27751</v>
      </c>
      <c r="X19" s="15">
        <v>31507</v>
      </c>
      <c r="Y19" s="15">
        <v>29890</v>
      </c>
      <c r="Z19" s="15">
        <v>29043</v>
      </c>
      <c r="AA19" s="15">
        <v>28940</v>
      </c>
      <c r="AB19" s="15">
        <v>30580</v>
      </c>
      <c r="AC19" s="15">
        <v>28475</v>
      </c>
      <c r="AD19" s="15">
        <v>29893</v>
      </c>
      <c r="AE19" s="15">
        <v>33325</v>
      </c>
      <c r="AF19" s="15">
        <v>35690</v>
      </c>
    </row>
    <row r="20" spans="1:32" x14ac:dyDescent="0.25">
      <c r="A20" s="8" t="s">
        <v>149</v>
      </c>
      <c r="B20" s="8" t="s">
        <v>150</v>
      </c>
      <c r="C20" s="15">
        <v>8007</v>
      </c>
      <c r="D20" s="15">
        <v>8460.3940000000002</v>
      </c>
      <c r="E20" s="15">
        <v>9719.759</v>
      </c>
      <c r="F20" s="15">
        <v>9903.3330000000005</v>
      </c>
      <c r="G20" s="15">
        <v>9867</v>
      </c>
      <c r="H20" s="15">
        <v>10481</v>
      </c>
      <c r="I20" s="15">
        <v>10434</v>
      </c>
      <c r="J20" s="15">
        <v>10876</v>
      </c>
      <c r="K20" s="15">
        <v>14102</v>
      </c>
      <c r="L20" s="15">
        <v>15254</v>
      </c>
      <c r="M20" s="15">
        <v>15894</v>
      </c>
      <c r="N20" s="15">
        <v>16855</v>
      </c>
      <c r="O20" s="15">
        <v>17735</v>
      </c>
      <c r="P20" s="15">
        <v>17998</v>
      </c>
      <c r="Q20" s="15">
        <v>19240</v>
      </c>
      <c r="R20" s="15">
        <v>18923</v>
      </c>
      <c r="S20" s="15">
        <v>18602</v>
      </c>
      <c r="T20" s="15">
        <v>18528</v>
      </c>
      <c r="U20" s="15">
        <v>18612</v>
      </c>
      <c r="V20" s="15">
        <v>18249</v>
      </c>
      <c r="W20" s="15">
        <v>21926</v>
      </c>
      <c r="X20" s="15">
        <v>21632</v>
      </c>
      <c r="Y20" s="15">
        <v>22906</v>
      </c>
      <c r="Z20" s="15">
        <v>24165</v>
      </c>
      <c r="AA20" s="15">
        <v>25124</v>
      </c>
      <c r="AB20" s="15">
        <v>25676</v>
      </c>
      <c r="AC20" s="15">
        <v>26886</v>
      </c>
      <c r="AD20" s="15">
        <v>27412</v>
      </c>
      <c r="AE20" s="15">
        <v>27680</v>
      </c>
      <c r="AF20" s="15">
        <v>28826</v>
      </c>
    </row>
    <row r="21" spans="1:32" x14ac:dyDescent="0.25">
      <c r="A21" s="8" t="s">
        <v>39</v>
      </c>
      <c r="B21" s="8" t="s">
        <v>151</v>
      </c>
      <c r="C21" s="15">
        <v>23412</v>
      </c>
      <c r="D21" s="15">
        <v>24528.424999999999</v>
      </c>
      <c r="E21" s="15">
        <v>27152.294999999998</v>
      </c>
      <c r="F21" s="15">
        <v>28222.326000000001</v>
      </c>
      <c r="G21" s="15">
        <v>29225</v>
      </c>
      <c r="H21" s="15">
        <v>29157</v>
      </c>
      <c r="I21" s="15">
        <v>33017</v>
      </c>
      <c r="J21" s="15">
        <v>34940</v>
      </c>
      <c r="K21" s="15">
        <v>41369</v>
      </c>
      <c r="L21" s="15">
        <v>39238</v>
      </c>
      <c r="M21" s="15">
        <v>39498</v>
      </c>
      <c r="N21" s="15">
        <v>40403</v>
      </c>
      <c r="O21" s="15">
        <v>42115</v>
      </c>
      <c r="P21" s="15">
        <v>40299</v>
      </c>
      <c r="Q21" s="15">
        <v>44331</v>
      </c>
      <c r="R21" s="15">
        <v>45933</v>
      </c>
      <c r="S21" s="15">
        <v>46499</v>
      </c>
      <c r="T21" s="15">
        <v>51208</v>
      </c>
      <c r="U21" s="15">
        <v>52917</v>
      </c>
      <c r="V21" s="15">
        <v>55246</v>
      </c>
      <c r="W21" s="15">
        <v>53325</v>
      </c>
      <c r="X21" s="15">
        <v>56570</v>
      </c>
      <c r="Y21" s="15">
        <v>55012</v>
      </c>
      <c r="Z21" s="15">
        <v>54277</v>
      </c>
      <c r="AA21" s="15">
        <v>54313</v>
      </c>
      <c r="AB21" s="15">
        <v>56499</v>
      </c>
      <c r="AC21" s="15">
        <v>55717</v>
      </c>
      <c r="AD21" s="15">
        <v>57654</v>
      </c>
      <c r="AE21" s="15">
        <v>61348</v>
      </c>
      <c r="AF21" s="15">
        <v>64853</v>
      </c>
    </row>
    <row r="22" spans="1:32" x14ac:dyDescent="0.25">
      <c r="A22" s="8" t="s">
        <v>152</v>
      </c>
      <c r="B22" s="8" t="s">
        <v>153</v>
      </c>
      <c r="C22" s="15">
        <v>2091</v>
      </c>
      <c r="D22" s="15">
        <v>1738.0820000000001</v>
      </c>
      <c r="E22" s="15">
        <v>2480.1660000000002</v>
      </c>
      <c r="F22" s="15">
        <v>2552.3690000000001</v>
      </c>
      <c r="G22" s="15">
        <v>3059</v>
      </c>
      <c r="H22" s="15">
        <v>2731</v>
      </c>
      <c r="I22" s="15">
        <v>2986</v>
      </c>
      <c r="J22" s="15">
        <v>2385</v>
      </c>
      <c r="K22" s="15">
        <v>4212</v>
      </c>
      <c r="L22" s="15">
        <v>2730</v>
      </c>
      <c r="M22" s="15">
        <v>2560</v>
      </c>
      <c r="N22" s="15">
        <v>3239</v>
      </c>
      <c r="O22" s="15">
        <v>3180</v>
      </c>
      <c r="P22" s="15">
        <v>2669</v>
      </c>
      <c r="Q22" s="15">
        <v>3118</v>
      </c>
      <c r="R22" s="15">
        <v>2499</v>
      </c>
      <c r="S22" s="15">
        <v>1866</v>
      </c>
      <c r="T22" s="15">
        <v>2567</v>
      </c>
      <c r="U22" s="15">
        <v>2944</v>
      </c>
      <c r="V22" s="15">
        <v>3166</v>
      </c>
      <c r="W22" s="15">
        <v>2071</v>
      </c>
      <c r="X22" s="15">
        <v>3525</v>
      </c>
      <c r="Y22" s="15">
        <v>3732</v>
      </c>
      <c r="Z22" s="15">
        <v>4577</v>
      </c>
      <c r="AA22" s="15">
        <v>5816</v>
      </c>
      <c r="AB22" s="15">
        <v>6440</v>
      </c>
      <c r="AC22" s="15">
        <v>5684</v>
      </c>
      <c r="AD22" s="15">
        <v>5476</v>
      </c>
      <c r="AE22" s="15">
        <v>7336</v>
      </c>
      <c r="AF22" s="15">
        <v>6944</v>
      </c>
    </row>
    <row r="23" spans="1:32" x14ac:dyDescent="0.25">
      <c r="A23" s="8" t="s">
        <v>154</v>
      </c>
      <c r="B23" s="8" t="s">
        <v>155</v>
      </c>
      <c r="C23" s="15">
        <v>0</v>
      </c>
      <c r="D23" s="15">
        <v>0</v>
      </c>
      <c r="E23" s="15">
        <v>0</v>
      </c>
      <c r="F23" s="15">
        <v>0</v>
      </c>
      <c r="G23" s="15">
        <v>0</v>
      </c>
      <c r="H23" s="15">
        <v>0</v>
      </c>
      <c r="I23" s="15">
        <v>0</v>
      </c>
      <c r="J23" s="15">
        <v>0</v>
      </c>
      <c r="K23" s="15">
        <v>1000</v>
      </c>
      <c r="L23" s="15">
        <v>1500</v>
      </c>
      <c r="M23" s="15">
        <v>1500</v>
      </c>
      <c r="N23" s="15">
        <v>1500</v>
      </c>
      <c r="O23" s="15">
        <v>0</v>
      </c>
      <c r="P23" s="15">
        <v>0</v>
      </c>
      <c r="Q23" s="15">
        <v>0</v>
      </c>
      <c r="R23" s="15">
        <v>0</v>
      </c>
      <c r="S23" s="15">
        <v>0</v>
      </c>
      <c r="T23" s="15">
        <v>750</v>
      </c>
      <c r="U23" s="15">
        <v>2692</v>
      </c>
      <c r="V23" s="15">
        <v>0</v>
      </c>
      <c r="W23" s="15">
        <v>0</v>
      </c>
      <c r="X23" s="15">
        <v>0</v>
      </c>
      <c r="Y23" s="15">
        <v>0</v>
      </c>
      <c r="Z23" s="15">
        <v>0</v>
      </c>
      <c r="AA23" s="15">
        <v>0</v>
      </c>
      <c r="AB23" s="15">
        <v>0</v>
      </c>
      <c r="AC23" s="15">
        <v>0</v>
      </c>
      <c r="AD23" s="15">
        <v>0</v>
      </c>
      <c r="AE23" s="15">
        <v>0</v>
      </c>
      <c r="AF23" s="15">
        <v>640</v>
      </c>
    </row>
    <row r="24" spans="1:32" x14ac:dyDescent="0.25">
      <c r="A24" s="8" t="s">
        <v>40</v>
      </c>
      <c r="B24" s="8" t="s">
        <v>156</v>
      </c>
      <c r="C24" s="15">
        <v>5059</v>
      </c>
      <c r="D24" s="15">
        <v>4926.2709999999997</v>
      </c>
      <c r="E24" s="15">
        <v>7005.8339999999998</v>
      </c>
      <c r="F24" s="15">
        <v>7504.94</v>
      </c>
      <c r="G24" s="15">
        <v>7834</v>
      </c>
      <c r="H24" s="15">
        <v>6734</v>
      </c>
      <c r="I24" s="15">
        <v>7459</v>
      </c>
      <c r="J24" s="15">
        <v>7373</v>
      </c>
      <c r="K24" s="15">
        <v>11711</v>
      </c>
      <c r="L24" s="15">
        <v>8898</v>
      </c>
      <c r="M24" s="15">
        <v>9461</v>
      </c>
      <c r="N24" s="15">
        <v>10066</v>
      </c>
      <c r="O24" s="15">
        <v>9602</v>
      </c>
      <c r="P24" s="15">
        <v>7725</v>
      </c>
      <c r="Q24" s="15">
        <v>10077</v>
      </c>
      <c r="R24" s="15">
        <v>9472</v>
      </c>
      <c r="S24" s="15">
        <v>8900</v>
      </c>
      <c r="T24" s="15">
        <v>11676</v>
      </c>
      <c r="U24" s="15">
        <v>14042</v>
      </c>
      <c r="V24" s="15">
        <v>13034</v>
      </c>
      <c r="W24" s="15">
        <v>13909</v>
      </c>
      <c r="X24" s="15">
        <v>14569</v>
      </c>
      <c r="Y24" s="15">
        <v>11485</v>
      </c>
      <c r="Z24" s="15">
        <v>10858</v>
      </c>
      <c r="AA24" s="15">
        <v>11224</v>
      </c>
      <c r="AB24" s="15">
        <v>13188</v>
      </c>
      <c r="AC24" s="15">
        <v>13006</v>
      </c>
      <c r="AD24" s="15">
        <v>12925</v>
      </c>
      <c r="AE24" s="15">
        <v>16018</v>
      </c>
      <c r="AF24" s="15">
        <v>17387</v>
      </c>
    </row>
    <row r="25" spans="1:32" x14ac:dyDescent="0.25">
      <c r="A25" s="8" t="s">
        <v>157</v>
      </c>
      <c r="B25" s="8" t="s">
        <v>158</v>
      </c>
      <c r="C25" s="15">
        <v>14243</v>
      </c>
      <c r="D25" s="15">
        <v>15314.745999999999</v>
      </c>
      <c r="E25" s="15">
        <v>16155.983</v>
      </c>
      <c r="F25" s="15">
        <v>16972.546999999999</v>
      </c>
      <c r="G25" s="15">
        <v>17205</v>
      </c>
      <c r="H25" s="15">
        <v>16892</v>
      </c>
      <c r="I25" s="15">
        <v>17660</v>
      </c>
      <c r="J25" s="15">
        <v>18240</v>
      </c>
      <c r="K25" s="15">
        <v>18847</v>
      </c>
      <c r="L25" s="15">
        <v>19277</v>
      </c>
      <c r="M25" s="15">
        <v>19630</v>
      </c>
      <c r="N25" s="15">
        <v>20277</v>
      </c>
      <c r="O25" s="15">
        <v>20821</v>
      </c>
      <c r="P25" s="15">
        <v>20767</v>
      </c>
      <c r="Q25" s="15">
        <v>21224</v>
      </c>
      <c r="R25" s="15">
        <v>22773</v>
      </c>
      <c r="S25" s="15">
        <v>23649</v>
      </c>
      <c r="T25" s="15">
        <v>26557</v>
      </c>
      <c r="U25" s="15">
        <v>27673</v>
      </c>
      <c r="V25" s="15">
        <v>31454</v>
      </c>
      <c r="W25" s="15">
        <v>31750</v>
      </c>
      <c r="X25" s="15">
        <v>31757</v>
      </c>
      <c r="Y25" s="15">
        <v>32793</v>
      </c>
      <c r="Z25" s="15">
        <v>32924</v>
      </c>
      <c r="AA25" s="15">
        <v>33055</v>
      </c>
      <c r="AB25" s="15">
        <v>33157</v>
      </c>
      <c r="AC25" s="15">
        <v>32461</v>
      </c>
      <c r="AD25" s="15">
        <v>33818</v>
      </c>
      <c r="AE25" s="15">
        <v>34161</v>
      </c>
      <c r="AF25" s="15">
        <v>35313</v>
      </c>
    </row>
    <row r="26" spans="1:32" x14ac:dyDescent="0.25">
      <c r="A26" s="8" t="s">
        <v>159</v>
      </c>
      <c r="B26" s="8" t="s">
        <v>160</v>
      </c>
      <c r="C26" s="15">
        <v>23412</v>
      </c>
      <c r="D26" s="15">
        <v>24528.424999999999</v>
      </c>
      <c r="E26" s="15">
        <v>27152.294999999998</v>
      </c>
      <c r="F26" s="15">
        <v>28222.326000000001</v>
      </c>
      <c r="G26" s="15">
        <v>29225</v>
      </c>
      <c r="H26" s="15">
        <v>29157</v>
      </c>
      <c r="I26" s="15">
        <v>33017</v>
      </c>
      <c r="J26" s="15">
        <v>34940</v>
      </c>
      <c r="K26" s="15">
        <v>41369</v>
      </c>
      <c r="L26" s="15">
        <v>39238</v>
      </c>
      <c r="M26" s="15">
        <v>39498</v>
      </c>
      <c r="N26" s="15">
        <v>40403</v>
      </c>
      <c r="O26" s="15">
        <v>42115</v>
      </c>
      <c r="P26" s="15">
        <v>40299</v>
      </c>
      <c r="Q26" s="15">
        <v>44331</v>
      </c>
      <c r="R26" s="15">
        <v>45933</v>
      </c>
      <c r="S26" s="15">
        <v>46499</v>
      </c>
      <c r="T26" s="15">
        <v>51208</v>
      </c>
      <c r="U26" s="15">
        <v>52917</v>
      </c>
      <c r="V26" s="15">
        <v>55246</v>
      </c>
      <c r="W26" s="15">
        <v>53325</v>
      </c>
      <c r="X26" s="15">
        <v>56570</v>
      </c>
      <c r="Y26" s="15">
        <v>55012</v>
      </c>
      <c r="Z26" s="15">
        <v>54277</v>
      </c>
      <c r="AA26" s="15">
        <v>54313</v>
      </c>
      <c r="AB26" s="15">
        <v>56499</v>
      </c>
      <c r="AC26" s="15">
        <v>55717</v>
      </c>
      <c r="AD26" s="15">
        <v>57654</v>
      </c>
      <c r="AE26" s="15">
        <v>61348</v>
      </c>
      <c r="AF26" s="15">
        <v>64853</v>
      </c>
    </row>
    <row r="27" spans="1:32" x14ac:dyDescent="0.25">
      <c r="A27" s="8" t="s">
        <v>161</v>
      </c>
      <c r="B27" s="8" t="s">
        <v>162</v>
      </c>
      <c r="C27" s="15">
        <v>3346</v>
      </c>
      <c r="D27" s="15">
        <v>3348.4079999999999</v>
      </c>
      <c r="E27" s="15">
        <v>3197.4780000000001</v>
      </c>
      <c r="F27" s="15">
        <v>3043.8389999999999</v>
      </c>
      <c r="G27" s="15">
        <v>2896</v>
      </c>
      <c r="H27" s="15">
        <v>3039</v>
      </c>
      <c r="I27" s="15">
        <v>2878</v>
      </c>
      <c r="J27" s="15">
        <v>2744</v>
      </c>
      <c r="K27" s="15">
        <v>2792</v>
      </c>
      <c r="L27" s="15">
        <v>2882</v>
      </c>
      <c r="M27" s="15">
        <v>2720</v>
      </c>
      <c r="N27" s="15">
        <v>2499</v>
      </c>
      <c r="O27" s="15">
        <v>4382</v>
      </c>
      <c r="P27" s="15">
        <v>4935</v>
      </c>
      <c r="Q27" s="15">
        <v>6219</v>
      </c>
      <c r="R27" s="15">
        <v>7193</v>
      </c>
      <c r="S27" s="15">
        <v>4407</v>
      </c>
      <c r="T27" s="15">
        <v>6225</v>
      </c>
      <c r="U27" s="15">
        <v>4126</v>
      </c>
      <c r="V27" s="15">
        <v>4023</v>
      </c>
      <c r="W27" s="15">
        <v>3846</v>
      </c>
      <c r="X27" s="15">
        <v>6359</v>
      </c>
      <c r="Y27" s="15">
        <v>6180</v>
      </c>
      <c r="Z27" s="15">
        <v>6003</v>
      </c>
      <c r="AA27" s="15">
        <v>5775</v>
      </c>
      <c r="AB27" s="15">
        <v>5592</v>
      </c>
      <c r="AC27" s="15">
        <v>5436</v>
      </c>
      <c r="AD27" s="15">
        <v>5273</v>
      </c>
      <c r="AE27" s="15">
        <v>5094</v>
      </c>
      <c r="AF27" s="15">
        <v>4931</v>
      </c>
    </row>
    <row r="28" spans="1:32" x14ac:dyDescent="0.25">
      <c r="A28" s="8" t="s">
        <v>41</v>
      </c>
      <c r="B28" s="8" t="s">
        <v>163</v>
      </c>
      <c r="C28" s="16">
        <v>2.1332</v>
      </c>
      <c r="D28" s="16">
        <v>2.3285</v>
      </c>
      <c r="E28" s="16">
        <v>2.3178999999999998</v>
      </c>
      <c r="F28" s="16">
        <v>1.6898</v>
      </c>
      <c r="G28" s="16">
        <v>2.8491</v>
      </c>
      <c r="H28" s="16">
        <v>0.65859999999999996</v>
      </c>
      <c r="I28" s="16">
        <v>-1.6828000000000001</v>
      </c>
      <c r="J28" s="16">
        <v>-3.4897</v>
      </c>
      <c r="K28" s="16">
        <v>-2.76E-2</v>
      </c>
      <c r="L28" s="16">
        <v>6.8900000000000003E-2</v>
      </c>
      <c r="M28" s="16">
        <v>-1.18E-2</v>
      </c>
      <c r="N28" s="16">
        <v>0.1744</v>
      </c>
      <c r="O28" s="16">
        <v>2.2599999999999999E-2</v>
      </c>
      <c r="P28" s="16">
        <v>0.30470000000000003</v>
      </c>
      <c r="Q28" s="16">
        <v>0.54520000000000002</v>
      </c>
      <c r="R28" s="16">
        <v>0.70289999999999997</v>
      </c>
      <c r="S28" s="16">
        <v>1.0009999999999999</v>
      </c>
      <c r="T28" s="16">
        <v>1.1274</v>
      </c>
      <c r="U28" s="16">
        <v>1.2414000000000001</v>
      </c>
      <c r="V28" s="16">
        <v>1.5484</v>
      </c>
      <c r="W28" s="16">
        <v>2.5891999999999999</v>
      </c>
      <c r="X28" s="16">
        <v>3.5030000000000001</v>
      </c>
      <c r="Y28" s="16">
        <v>3.9965000000000002</v>
      </c>
      <c r="Z28" s="16">
        <v>5.0313999999999997</v>
      </c>
      <c r="AA28" s="16">
        <v>4.9805999999999999</v>
      </c>
      <c r="AB28" s="16">
        <v>4.8888999999999996</v>
      </c>
      <c r="AC28" s="16">
        <v>4.6399999999999997</v>
      </c>
      <c r="AD28" s="16">
        <v>4.3837999999999999</v>
      </c>
      <c r="AE28" s="16">
        <v>4.8091999999999997</v>
      </c>
      <c r="AF28" s="16">
        <v>2.0605000000000002</v>
      </c>
    </row>
    <row r="29" spans="1:32" x14ac:dyDescent="0.25">
      <c r="A29" s="8" t="s">
        <v>42</v>
      </c>
      <c r="B29" s="8" t="s">
        <v>164</v>
      </c>
      <c r="C29" s="15">
        <v>26.314699999999998</v>
      </c>
      <c r="D29" s="15">
        <v>32.43</v>
      </c>
      <c r="E29" s="15">
        <v>38.2211</v>
      </c>
      <c r="F29" s="15">
        <v>40.105800000000002</v>
      </c>
      <c r="G29" s="15">
        <v>34.340600000000002</v>
      </c>
      <c r="H29" s="15">
        <v>40.595199999999998</v>
      </c>
      <c r="I29" s="15">
        <v>42.929299999999998</v>
      </c>
      <c r="J29" s="15">
        <v>40.389099999999999</v>
      </c>
      <c r="K29" s="15">
        <v>38.001399999999997</v>
      </c>
      <c r="L29" s="15">
        <v>39.022100000000002</v>
      </c>
      <c r="M29" s="15">
        <v>45.183500000000002</v>
      </c>
      <c r="N29" s="15">
        <v>39.535600000000002</v>
      </c>
      <c r="O29" s="15">
        <v>30.806999999999999</v>
      </c>
      <c r="P29" s="15">
        <v>25.410299999999999</v>
      </c>
      <c r="Q29" s="15">
        <v>29.3932</v>
      </c>
      <c r="R29" s="15">
        <v>31.881499999999999</v>
      </c>
      <c r="S29" s="15">
        <v>48.988700000000001</v>
      </c>
      <c r="T29" s="15">
        <v>62.217799999999997</v>
      </c>
      <c r="U29" s="15">
        <v>122.7709</v>
      </c>
      <c r="V29" s="15">
        <v>72.153899999999993</v>
      </c>
      <c r="W29" s="15">
        <v>244.91659999999999</v>
      </c>
      <c r="X29" s="15">
        <v>92.495099999999994</v>
      </c>
      <c r="Y29" s="15">
        <v>73.215199999999996</v>
      </c>
      <c r="Z29" s="15">
        <v>139.92009999999999</v>
      </c>
      <c r="AA29" s="15">
        <v>107.2285</v>
      </c>
      <c r="AB29" s="15">
        <v>98.126599999999996</v>
      </c>
      <c r="AC29" s="15">
        <v>123.63079999999999</v>
      </c>
      <c r="AD29" s="15">
        <v>99.923900000000003</v>
      </c>
      <c r="AE29" s="15">
        <v>207.6678</v>
      </c>
      <c r="AF29" s="15">
        <v>246.9933</v>
      </c>
    </row>
    <row r="30" spans="1:32" x14ac:dyDescent="0.25">
      <c r="A30" s="8" t="s">
        <v>43</v>
      </c>
      <c r="B30" s="8" t="s">
        <v>165</v>
      </c>
      <c r="C30" s="16">
        <v>5.35</v>
      </c>
      <c r="D30" s="16">
        <v>6.5</v>
      </c>
      <c r="E30" s="16">
        <v>7.65</v>
      </c>
      <c r="F30" s="16">
        <v>8</v>
      </c>
      <c r="G30" s="16">
        <v>6.85</v>
      </c>
      <c r="H30" s="16">
        <v>8</v>
      </c>
      <c r="I30" s="16">
        <v>8.4499999999999993</v>
      </c>
      <c r="J30" s="16">
        <v>7.95</v>
      </c>
      <c r="K30" s="16">
        <v>7.48</v>
      </c>
      <c r="L30" s="16">
        <v>7.6</v>
      </c>
      <c r="M30" s="16">
        <v>8.8000000000000007</v>
      </c>
      <c r="N30" s="16">
        <v>7.7</v>
      </c>
      <c r="O30" s="16">
        <v>6</v>
      </c>
      <c r="P30" s="16">
        <v>4.92</v>
      </c>
      <c r="Q30" s="16">
        <v>5.67</v>
      </c>
      <c r="R30" s="16">
        <v>6.15</v>
      </c>
      <c r="S30" s="16">
        <v>9.4499999999999993</v>
      </c>
      <c r="T30" s="16">
        <v>11.96</v>
      </c>
      <c r="U30" s="16">
        <v>23.6</v>
      </c>
      <c r="V30" s="16">
        <v>13.87</v>
      </c>
      <c r="W30" s="16">
        <v>47</v>
      </c>
      <c r="X30" s="16">
        <v>17.75</v>
      </c>
      <c r="Y30" s="16">
        <v>14</v>
      </c>
      <c r="Z30" s="16">
        <v>26.75</v>
      </c>
      <c r="AA30" s="16">
        <v>20.5</v>
      </c>
      <c r="AB30" s="16">
        <v>18.759899999999998</v>
      </c>
      <c r="AC30" s="16">
        <v>23.52</v>
      </c>
      <c r="AD30" s="16">
        <v>19.009899999999998</v>
      </c>
      <c r="AE30" s="16">
        <v>39.5</v>
      </c>
      <c r="AF30" s="16">
        <v>46.98</v>
      </c>
    </row>
    <row r="31" spans="1:32" x14ac:dyDescent="0.25">
      <c r="A31" s="8" t="s">
        <v>44</v>
      </c>
      <c r="B31" s="8" t="s">
        <v>166</v>
      </c>
      <c r="C31" s="15">
        <v>50</v>
      </c>
      <c r="D31" s="15">
        <v>50.436</v>
      </c>
      <c r="E31" s="15">
        <v>50.811</v>
      </c>
      <c r="F31" s="15">
        <v>50.945999999999998</v>
      </c>
      <c r="G31" s="15">
        <v>51</v>
      </c>
      <c r="H31" s="15">
        <v>51</v>
      </c>
      <c r="I31" s="15">
        <v>51</v>
      </c>
      <c r="J31" s="15">
        <v>52</v>
      </c>
      <c r="K31" s="15">
        <v>51</v>
      </c>
      <c r="L31" s="15">
        <v>51</v>
      </c>
      <c r="M31" s="15">
        <v>52</v>
      </c>
      <c r="N31" s="15">
        <v>52</v>
      </c>
      <c r="O31" s="15">
        <v>52</v>
      </c>
      <c r="P31" s="15">
        <v>52</v>
      </c>
      <c r="Q31" s="15">
        <v>52</v>
      </c>
      <c r="R31" s="15">
        <v>52</v>
      </c>
      <c r="S31" s="15">
        <v>52</v>
      </c>
      <c r="T31" s="15">
        <v>52</v>
      </c>
      <c r="U31" s="15">
        <v>53</v>
      </c>
      <c r="V31" s="15">
        <v>53</v>
      </c>
      <c r="W31" s="15">
        <v>53</v>
      </c>
      <c r="X31" s="15">
        <v>53</v>
      </c>
      <c r="Y31" s="15">
        <v>53</v>
      </c>
      <c r="Z31" s="15">
        <v>53</v>
      </c>
      <c r="AA31" s="15">
        <v>53</v>
      </c>
      <c r="AB31" s="15">
        <v>53</v>
      </c>
      <c r="AC31" s="15">
        <v>53</v>
      </c>
      <c r="AD31" s="15">
        <v>54</v>
      </c>
      <c r="AE31" s="15">
        <v>54</v>
      </c>
      <c r="AF31" s="15">
        <v>54</v>
      </c>
    </row>
    <row r="32" spans="1:32" x14ac:dyDescent="0.25">
      <c r="A32" s="8" t="s">
        <v>45</v>
      </c>
      <c r="B32" s="8" t="s">
        <v>45</v>
      </c>
      <c r="C32" s="15">
        <v>1432.943</v>
      </c>
      <c r="D32" s="15">
        <v>1581</v>
      </c>
      <c r="E32" s="15">
        <v>1328.2650000000001</v>
      </c>
      <c r="F32" s="15">
        <v>1465.02</v>
      </c>
      <c r="G32" s="15">
        <v>266.71499999999997</v>
      </c>
      <c r="H32" s="15">
        <v>-305</v>
      </c>
      <c r="I32" s="15">
        <v>1167</v>
      </c>
      <c r="J32" s="15">
        <v>1000</v>
      </c>
      <c r="K32" s="15">
        <v>1601</v>
      </c>
      <c r="L32" s="15">
        <v>873</v>
      </c>
      <c r="M32" s="15">
        <v>820</v>
      </c>
      <c r="N32" s="15">
        <v>1201</v>
      </c>
      <c r="O32" s="15">
        <v>1445</v>
      </c>
      <c r="P32" s="15">
        <v>530</v>
      </c>
      <c r="Q32" s="15">
        <v>1181</v>
      </c>
      <c r="R32" s="15">
        <v>2660</v>
      </c>
      <c r="S32" s="15">
        <v>1800</v>
      </c>
      <c r="T32" s="15">
        <v>4448</v>
      </c>
      <c r="U32" s="15">
        <v>1950</v>
      </c>
      <c r="V32" s="15">
        <v>1926</v>
      </c>
      <c r="W32" s="15">
        <v>515</v>
      </c>
      <c r="X32" s="15">
        <v>530</v>
      </c>
      <c r="Y32" s="15">
        <v>1793</v>
      </c>
      <c r="Z32" s="15">
        <v>731</v>
      </c>
      <c r="AA32" s="15">
        <v>681</v>
      </c>
      <c r="AB32" s="15">
        <v>648</v>
      </c>
      <c r="AC32" s="15">
        <v>-399</v>
      </c>
      <c r="AD32" s="15">
        <v>2121</v>
      </c>
      <c r="AE32" s="15">
        <v>1147</v>
      </c>
      <c r="AF32" s="15">
        <v>2150</v>
      </c>
    </row>
    <row r="33" spans="1:32" x14ac:dyDescent="0.25">
      <c r="A33" s="8" t="s">
        <v>46</v>
      </c>
      <c r="B33" s="8" t="s">
        <v>167</v>
      </c>
      <c r="C33" s="15" t="s">
        <v>33</v>
      </c>
      <c r="D33" s="15" t="s">
        <v>33</v>
      </c>
      <c r="E33" s="15" t="s">
        <v>33</v>
      </c>
      <c r="F33" s="15" t="s">
        <v>33</v>
      </c>
      <c r="G33" s="15" t="s">
        <v>33</v>
      </c>
      <c r="H33" s="15" t="s">
        <v>33</v>
      </c>
      <c r="I33" s="15" t="s">
        <v>33</v>
      </c>
      <c r="J33" s="15" t="s">
        <v>33</v>
      </c>
      <c r="K33" s="15" t="s">
        <v>33</v>
      </c>
      <c r="L33" s="15" t="s">
        <v>33</v>
      </c>
      <c r="M33" s="15" t="s">
        <v>33</v>
      </c>
      <c r="N33" s="15" t="s">
        <v>33</v>
      </c>
      <c r="O33" s="15" t="s">
        <v>33</v>
      </c>
      <c r="P33" s="15" t="s">
        <v>33</v>
      </c>
      <c r="Q33" s="15" t="s">
        <v>33</v>
      </c>
      <c r="R33" s="15" t="s">
        <v>33</v>
      </c>
      <c r="S33" s="15" t="s">
        <v>33</v>
      </c>
      <c r="T33" s="15" t="s">
        <v>33</v>
      </c>
      <c r="U33" s="15" t="s">
        <v>33</v>
      </c>
      <c r="V33" s="15" t="s">
        <v>33</v>
      </c>
      <c r="W33" s="15" t="s">
        <v>33</v>
      </c>
      <c r="X33" s="15" t="s">
        <v>33</v>
      </c>
      <c r="Y33" s="15">
        <v>697</v>
      </c>
      <c r="Z33" s="15" t="s">
        <v>33</v>
      </c>
      <c r="AA33" s="15" t="s">
        <v>33</v>
      </c>
      <c r="AB33" s="15" t="s">
        <v>33</v>
      </c>
      <c r="AC33" s="15">
        <v>582</v>
      </c>
      <c r="AD33" s="15">
        <v>619</v>
      </c>
      <c r="AE33" s="15">
        <v>604</v>
      </c>
      <c r="AF33" s="15" t="s">
        <v>33</v>
      </c>
    </row>
    <row r="34" spans="1:32" x14ac:dyDescent="0.25">
      <c r="A34" s="8" t="s">
        <v>168</v>
      </c>
      <c r="B34" s="8" t="s">
        <v>169</v>
      </c>
      <c r="C34" s="15">
        <v>9128</v>
      </c>
      <c r="D34" s="15">
        <v>9985.3709999999992</v>
      </c>
      <c r="E34" s="15">
        <v>10697.022999999999</v>
      </c>
      <c r="F34" s="15">
        <v>11445.277</v>
      </c>
      <c r="G34" s="15">
        <v>11556</v>
      </c>
      <c r="H34" s="15">
        <v>11134</v>
      </c>
      <c r="I34" s="15">
        <v>11826</v>
      </c>
      <c r="J34" s="15">
        <v>12345</v>
      </c>
      <c r="K34" s="15">
        <v>12962</v>
      </c>
      <c r="L34" s="15">
        <v>13293</v>
      </c>
      <c r="M34" s="15">
        <v>13566</v>
      </c>
      <c r="N34" s="15">
        <v>14140</v>
      </c>
      <c r="O34" s="15">
        <v>14629</v>
      </c>
      <c r="P34" s="15">
        <v>14601</v>
      </c>
      <c r="Q34" s="15">
        <v>15032</v>
      </c>
      <c r="R34" s="15">
        <v>16581</v>
      </c>
      <c r="S34" s="15">
        <v>17294</v>
      </c>
      <c r="T34" s="15">
        <v>20161</v>
      </c>
      <c r="U34" s="15">
        <v>21146</v>
      </c>
      <c r="V34" s="15">
        <v>24840</v>
      </c>
      <c r="W34" s="15">
        <v>24864</v>
      </c>
      <c r="X34" s="15">
        <v>24745</v>
      </c>
      <c r="Y34" s="15">
        <v>25655</v>
      </c>
      <c r="Z34" s="15">
        <v>25660</v>
      </c>
      <c r="AA34" s="15">
        <v>25664</v>
      </c>
      <c r="AB34" s="15">
        <v>25681</v>
      </c>
      <c r="AC34" s="15">
        <v>24899</v>
      </c>
      <c r="AD34" s="15">
        <v>26165</v>
      </c>
      <c r="AE34" s="15">
        <v>26395</v>
      </c>
      <c r="AF34" s="15">
        <v>27542</v>
      </c>
    </row>
    <row r="35" spans="1:32" x14ac:dyDescent="0.25">
      <c r="A35" s="8" t="s">
        <v>170</v>
      </c>
      <c r="B35" s="8" t="s">
        <v>171</v>
      </c>
      <c r="C35" s="16">
        <v>0.15040000000000001</v>
      </c>
      <c r="D35" s="16">
        <v>0.17</v>
      </c>
      <c r="E35" s="16">
        <v>0.14000000000000001</v>
      </c>
      <c r="F35" s="16">
        <v>0.15</v>
      </c>
      <c r="G35" s="16">
        <v>7.2400000000000006E-2</v>
      </c>
      <c r="H35" s="16">
        <v>-0.08</v>
      </c>
      <c r="I35" s="16">
        <v>0.14000000000000001</v>
      </c>
      <c r="J35" s="16">
        <v>0.1</v>
      </c>
      <c r="K35" s="16">
        <v>0.1772</v>
      </c>
      <c r="L35" s="16">
        <v>0.06</v>
      </c>
      <c r="M35" s="16">
        <v>0.06</v>
      </c>
      <c r="N35" s="16">
        <v>0.11</v>
      </c>
      <c r="O35" s="16">
        <v>0.1492</v>
      </c>
      <c r="P35" s="16">
        <v>-0.01</v>
      </c>
      <c r="Q35" s="16">
        <v>0.09</v>
      </c>
      <c r="R35" s="16">
        <v>0.3</v>
      </c>
      <c r="S35" s="16">
        <v>0.13719999999999999</v>
      </c>
      <c r="T35" s="16">
        <v>0.55000000000000004</v>
      </c>
      <c r="U35" s="16">
        <v>0.19</v>
      </c>
      <c r="V35" s="16">
        <v>0.71</v>
      </c>
      <c r="W35" s="16">
        <v>4.5999999999999999E-3</v>
      </c>
      <c r="X35" s="16">
        <v>-0.02</v>
      </c>
      <c r="Y35" s="16">
        <v>0.17</v>
      </c>
      <c r="Z35" s="16">
        <v>0</v>
      </c>
      <c r="AA35" s="16">
        <v>8.0000000000000004E-4</v>
      </c>
      <c r="AB35" s="16">
        <v>0.02</v>
      </c>
      <c r="AC35" s="16">
        <v>-0.15</v>
      </c>
      <c r="AD35" s="16">
        <v>0.24</v>
      </c>
      <c r="AE35" s="16">
        <v>4.3900000000000002E-2</v>
      </c>
      <c r="AF35" s="16">
        <v>0.21</v>
      </c>
    </row>
    <row r="36" spans="1:32" x14ac:dyDescent="0.25">
      <c r="A36" s="8" t="s">
        <v>45</v>
      </c>
      <c r="B36" s="8" t="s">
        <v>45</v>
      </c>
      <c r="C36" s="15">
        <v>1432.943</v>
      </c>
      <c r="D36" s="15">
        <v>1581</v>
      </c>
      <c r="E36" s="15">
        <v>1328.2650000000001</v>
      </c>
      <c r="F36" s="15">
        <v>1465.02</v>
      </c>
      <c r="G36" s="15">
        <v>266.71499999999997</v>
      </c>
      <c r="H36" s="15">
        <v>-305</v>
      </c>
      <c r="I36" s="15">
        <v>1167</v>
      </c>
      <c r="J36" s="15">
        <v>1000</v>
      </c>
      <c r="K36" s="15">
        <v>1601</v>
      </c>
      <c r="L36" s="15">
        <v>873</v>
      </c>
      <c r="M36" s="15">
        <v>820</v>
      </c>
      <c r="N36" s="15">
        <v>1201</v>
      </c>
      <c r="O36" s="15">
        <v>1445</v>
      </c>
      <c r="P36" s="15">
        <v>530</v>
      </c>
      <c r="Q36" s="15">
        <v>1181</v>
      </c>
      <c r="R36" s="15">
        <v>2660</v>
      </c>
      <c r="S36" s="15">
        <v>1800</v>
      </c>
      <c r="T36" s="15">
        <v>4448</v>
      </c>
      <c r="U36" s="15">
        <v>1950</v>
      </c>
      <c r="V36" s="15">
        <v>1926</v>
      </c>
      <c r="W36" s="15">
        <v>515</v>
      </c>
      <c r="X36" s="15">
        <v>530</v>
      </c>
      <c r="Y36" s="15">
        <v>1793</v>
      </c>
      <c r="Z36" s="15">
        <v>731</v>
      </c>
      <c r="AA36" s="15">
        <v>681</v>
      </c>
      <c r="AB36" s="15">
        <v>648</v>
      </c>
      <c r="AC36" s="15">
        <v>-399</v>
      </c>
      <c r="AD36" s="15">
        <v>2121</v>
      </c>
      <c r="AE36" s="15">
        <v>1147</v>
      </c>
      <c r="AF36" s="15">
        <v>2150</v>
      </c>
    </row>
    <row r="37" spans="1:32" x14ac:dyDescent="0.25">
      <c r="A37" s="8" t="s">
        <v>46</v>
      </c>
      <c r="B37" s="8" t="s">
        <v>167</v>
      </c>
      <c r="C37" s="15" t="s">
        <v>33</v>
      </c>
      <c r="D37" s="15" t="s">
        <v>33</v>
      </c>
      <c r="E37" s="15" t="s">
        <v>33</v>
      </c>
      <c r="F37" s="15" t="s">
        <v>33</v>
      </c>
      <c r="G37" s="15" t="s">
        <v>33</v>
      </c>
      <c r="H37" s="15" t="s">
        <v>33</v>
      </c>
      <c r="I37" s="15" t="s">
        <v>33</v>
      </c>
      <c r="J37" s="15" t="s">
        <v>33</v>
      </c>
      <c r="K37" s="15" t="s">
        <v>33</v>
      </c>
      <c r="L37" s="15" t="s">
        <v>33</v>
      </c>
      <c r="M37" s="15" t="s">
        <v>33</v>
      </c>
      <c r="N37" s="15" t="s">
        <v>33</v>
      </c>
      <c r="O37" s="15" t="s">
        <v>33</v>
      </c>
      <c r="P37" s="15" t="s">
        <v>33</v>
      </c>
      <c r="Q37" s="15" t="s">
        <v>33</v>
      </c>
      <c r="R37" s="15" t="s">
        <v>33</v>
      </c>
      <c r="S37" s="15" t="s">
        <v>33</v>
      </c>
      <c r="T37" s="15" t="s">
        <v>33</v>
      </c>
      <c r="U37" s="15" t="s">
        <v>33</v>
      </c>
      <c r="V37" s="15" t="s">
        <v>33</v>
      </c>
      <c r="W37" s="15" t="s">
        <v>33</v>
      </c>
      <c r="X37" s="15" t="s">
        <v>33</v>
      </c>
      <c r="Y37" s="15">
        <v>697</v>
      </c>
      <c r="Z37" s="15" t="s">
        <v>33</v>
      </c>
      <c r="AA37" s="15" t="s">
        <v>33</v>
      </c>
      <c r="AB37" s="15" t="s">
        <v>33</v>
      </c>
      <c r="AC37" s="15">
        <v>582</v>
      </c>
      <c r="AD37" s="15">
        <v>619</v>
      </c>
      <c r="AE37" s="15">
        <v>604</v>
      </c>
      <c r="AF37" s="15" t="s">
        <v>33</v>
      </c>
    </row>
    <row r="38" spans="1:32" x14ac:dyDescent="0.25">
      <c r="A38" s="8" t="s">
        <v>47</v>
      </c>
      <c r="B38" s="8" t="s">
        <v>172</v>
      </c>
      <c r="C38" s="15">
        <v>0</v>
      </c>
      <c r="D38" s="15">
        <v>-49</v>
      </c>
      <c r="E38" s="15">
        <v>0</v>
      </c>
      <c r="F38" s="15">
        <v>0</v>
      </c>
      <c r="G38" s="15">
        <v>0</v>
      </c>
      <c r="H38" s="15">
        <v>-256</v>
      </c>
      <c r="I38" s="15">
        <v>0</v>
      </c>
      <c r="J38" s="15">
        <v>0</v>
      </c>
      <c r="K38" s="15">
        <v>0</v>
      </c>
      <c r="L38" s="15">
        <v>-281</v>
      </c>
      <c r="M38" s="15">
        <v>0</v>
      </c>
      <c r="N38" s="15">
        <v>0</v>
      </c>
      <c r="O38" s="15">
        <v>0</v>
      </c>
      <c r="P38" s="15">
        <v>-282</v>
      </c>
      <c r="Q38" s="15">
        <v>0</v>
      </c>
      <c r="R38" s="15">
        <v>0</v>
      </c>
      <c r="S38" s="15">
        <v>0</v>
      </c>
      <c r="T38" s="15">
        <v>0</v>
      </c>
      <c r="U38" s="15">
        <v>0</v>
      </c>
      <c r="V38" s="15">
        <v>0</v>
      </c>
      <c r="W38" s="15">
        <v>0</v>
      </c>
      <c r="X38" s="15">
        <v>0</v>
      </c>
      <c r="Y38" s="15">
        <v>0</v>
      </c>
      <c r="Z38" s="15">
        <v>0</v>
      </c>
      <c r="AA38" s="15">
        <v>0</v>
      </c>
      <c r="AB38" s="15">
        <v>0</v>
      </c>
      <c r="AC38" s="15">
        <v>0</v>
      </c>
      <c r="AD38" s="15">
        <v>0</v>
      </c>
      <c r="AE38" s="15">
        <v>0</v>
      </c>
      <c r="AF38" s="15">
        <v>0</v>
      </c>
    </row>
    <row r="39" spans="1:32" x14ac:dyDescent="0.25">
      <c r="A39" s="8" t="s">
        <v>168</v>
      </c>
      <c r="B39" s="8" t="s">
        <v>169</v>
      </c>
      <c r="C39" s="15">
        <v>9128</v>
      </c>
      <c r="D39" s="15">
        <v>9985.3709999999992</v>
      </c>
      <c r="E39" s="15">
        <v>10697.022999999999</v>
      </c>
      <c r="F39" s="15">
        <v>11445.277</v>
      </c>
      <c r="G39" s="15">
        <v>11556</v>
      </c>
      <c r="H39" s="15">
        <v>11134</v>
      </c>
      <c r="I39" s="15">
        <v>11826</v>
      </c>
      <c r="J39" s="15">
        <v>12345</v>
      </c>
      <c r="K39" s="15">
        <v>12962</v>
      </c>
      <c r="L39" s="15">
        <v>13293</v>
      </c>
      <c r="M39" s="15">
        <v>13566</v>
      </c>
      <c r="N39" s="15">
        <v>14140</v>
      </c>
      <c r="O39" s="15">
        <v>14629</v>
      </c>
      <c r="P39" s="15">
        <v>14601</v>
      </c>
      <c r="Q39" s="15">
        <v>15032</v>
      </c>
      <c r="R39" s="15">
        <v>16581</v>
      </c>
      <c r="S39" s="15">
        <v>17294</v>
      </c>
      <c r="T39" s="15">
        <v>20161</v>
      </c>
      <c r="U39" s="15">
        <v>21146</v>
      </c>
      <c r="V39" s="15">
        <v>24840</v>
      </c>
      <c r="W39" s="15">
        <v>24864</v>
      </c>
      <c r="X39" s="15">
        <v>24745</v>
      </c>
      <c r="Y39" s="15">
        <v>25655</v>
      </c>
      <c r="Z39" s="15">
        <v>25660</v>
      </c>
      <c r="AA39" s="15">
        <v>25664</v>
      </c>
      <c r="AB39" s="15">
        <v>25681</v>
      </c>
      <c r="AC39" s="15">
        <v>24899</v>
      </c>
      <c r="AD39" s="15">
        <v>26165</v>
      </c>
      <c r="AE39" s="15">
        <v>26395</v>
      </c>
      <c r="AF39" s="15">
        <v>27542</v>
      </c>
    </row>
    <row r="40" spans="1:32" x14ac:dyDescent="0.25">
      <c r="A40" s="8" t="s">
        <v>48</v>
      </c>
      <c r="B40" s="8" t="s">
        <v>173</v>
      </c>
      <c r="C40" s="16">
        <v>0.01</v>
      </c>
      <c r="D40" s="16">
        <v>0</v>
      </c>
      <c r="E40" s="16">
        <v>0</v>
      </c>
      <c r="F40" s="16">
        <v>0</v>
      </c>
      <c r="G40" s="16">
        <v>0.05</v>
      </c>
      <c r="H40" s="16">
        <v>0</v>
      </c>
      <c r="I40" s="16">
        <v>0</v>
      </c>
      <c r="J40" s="16">
        <v>0</v>
      </c>
      <c r="K40" s="16">
        <v>5.5E-2</v>
      </c>
      <c r="L40" s="16">
        <v>0</v>
      </c>
      <c r="M40" s="16">
        <v>0</v>
      </c>
      <c r="N40" s="16">
        <v>0</v>
      </c>
      <c r="O40" s="16">
        <v>5.5E-2</v>
      </c>
      <c r="P40" s="16">
        <v>0</v>
      </c>
      <c r="Q40" s="16">
        <v>0</v>
      </c>
      <c r="R40" s="16">
        <v>0</v>
      </c>
      <c r="S40" s="16">
        <v>0</v>
      </c>
      <c r="T40" s="16">
        <v>0</v>
      </c>
      <c r="U40" s="16">
        <v>0</v>
      </c>
      <c r="V40" s="16">
        <v>0</v>
      </c>
      <c r="W40" s="16">
        <v>0</v>
      </c>
      <c r="X40" s="16">
        <v>0</v>
      </c>
      <c r="Y40" s="16">
        <v>0</v>
      </c>
      <c r="Z40" s="16">
        <v>0</v>
      </c>
      <c r="AA40" s="16">
        <v>0</v>
      </c>
      <c r="AB40" s="16">
        <v>0</v>
      </c>
      <c r="AC40" s="16">
        <v>0</v>
      </c>
      <c r="AD40" s="16">
        <v>0</v>
      </c>
      <c r="AE40" s="16">
        <v>0</v>
      </c>
      <c r="AF40" s="16">
        <v>0</v>
      </c>
    </row>
    <row r="41" spans="1:32" x14ac:dyDescent="0.25">
      <c r="A41" s="8" t="s">
        <v>49</v>
      </c>
      <c r="B41" s="8" t="s">
        <v>174</v>
      </c>
      <c r="C41" s="16">
        <v>6.431</v>
      </c>
      <c r="D41" s="16">
        <v>7.0026000000000002</v>
      </c>
      <c r="E41" s="16">
        <v>7.3951000000000002</v>
      </c>
      <c r="F41" s="16">
        <v>9.5780999999999992</v>
      </c>
      <c r="G41" s="16">
        <v>10.5642</v>
      </c>
      <c r="H41" s="16">
        <v>9.3193999999999999</v>
      </c>
      <c r="I41" s="16">
        <v>9.8782999999999994</v>
      </c>
      <c r="J41" s="16">
        <v>9.9535999999999998</v>
      </c>
      <c r="K41" s="16">
        <v>8.2466000000000008</v>
      </c>
      <c r="L41" s="16">
        <v>7.1490999999999998</v>
      </c>
      <c r="M41" s="16">
        <v>6.4023000000000003</v>
      </c>
      <c r="N41" s="16">
        <v>5.6539000000000001</v>
      </c>
      <c r="O41" s="16">
        <v>5.3750999999999998</v>
      </c>
      <c r="P41" s="16">
        <v>5.3554000000000004</v>
      </c>
      <c r="Q41" s="16">
        <v>4.7384000000000004</v>
      </c>
      <c r="R41" s="16">
        <v>4.5846999999999998</v>
      </c>
      <c r="S41" s="16">
        <v>4.8086000000000002</v>
      </c>
      <c r="T41" s="16">
        <v>5.4955999999999996</v>
      </c>
      <c r="U41" s="16">
        <v>5.6651999999999996</v>
      </c>
      <c r="V41" s="16">
        <v>6.2393999999999998</v>
      </c>
      <c r="W41" s="16">
        <v>6.0785999999999998</v>
      </c>
      <c r="X41" s="16">
        <v>6.7396000000000003</v>
      </c>
      <c r="Y41" s="16">
        <v>8.2525999999999993</v>
      </c>
      <c r="Z41" s="16">
        <v>8.2188999999999997</v>
      </c>
      <c r="AA41" s="16">
        <v>7.4537000000000004</v>
      </c>
      <c r="AB41" s="16">
        <v>8.4338999999999995</v>
      </c>
      <c r="AC41" s="16">
        <v>9.5085999999999995</v>
      </c>
      <c r="AD41" s="16">
        <v>9.6989999999999998</v>
      </c>
      <c r="AE41" s="16">
        <v>9.7712000000000003</v>
      </c>
      <c r="AF41" s="16">
        <v>8.5210000000000008</v>
      </c>
    </row>
    <row r="42" spans="1:32" x14ac:dyDescent="0.25">
      <c r="A42" s="8" t="s">
        <v>50</v>
      </c>
      <c r="B42" s="8" t="s">
        <v>175</v>
      </c>
      <c r="C42" s="16">
        <v>2.0562</v>
      </c>
      <c r="D42" s="16">
        <v>1.9912000000000001</v>
      </c>
      <c r="E42" s="16">
        <v>1.9432</v>
      </c>
      <c r="F42" s="16">
        <v>1.9669000000000001</v>
      </c>
      <c r="G42" s="16">
        <v>2.2898999999999998</v>
      </c>
      <c r="H42" s="16">
        <v>2.794</v>
      </c>
      <c r="I42" s="16">
        <v>3.1768999999999998</v>
      </c>
      <c r="J42" s="16">
        <v>3.1278999999999999</v>
      </c>
      <c r="K42" s="16">
        <v>2.6911999999999998</v>
      </c>
      <c r="L42" s="16">
        <v>2.4293</v>
      </c>
      <c r="M42" s="16">
        <v>1.9654</v>
      </c>
      <c r="N42" s="16">
        <v>1.7168000000000001</v>
      </c>
      <c r="O42" s="16">
        <v>1.9993000000000001</v>
      </c>
      <c r="P42" s="16">
        <v>0.65229999999999999</v>
      </c>
      <c r="Q42" s="16">
        <v>0.56930000000000003</v>
      </c>
      <c r="R42" s="16">
        <v>0.66900000000000004</v>
      </c>
      <c r="S42" s="16">
        <v>0.76500000000000001</v>
      </c>
      <c r="T42" s="16">
        <v>1.4446000000000001</v>
      </c>
      <c r="U42" s="16">
        <v>0.92869999999999997</v>
      </c>
      <c r="V42" s="16">
        <v>1.4499</v>
      </c>
      <c r="W42" s="16">
        <v>1.6228</v>
      </c>
      <c r="X42" s="16">
        <v>2.8862000000000001</v>
      </c>
      <c r="Y42" s="16">
        <v>3.7214</v>
      </c>
      <c r="Z42" s="16">
        <v>4.9428000000000001</v>
      </c>
      <c r="AA42" s="16">
        <v>4.5991</v>
      </c>
      <c r="AB42" s="16">
        <v>4.0343</v>
      </c>
      <c r="AC42" s="16">
        <v>5.4607999999999999</v>
      </c>
      <c r="AD42" s="16">
        <v>5.8693</v>
      </c>
      <c r="AE42" s="16">
        <v>3.2551000000000001</v>
      </c>
      <c r="AF42" s="16">
        <v>4.0125000000000002</v>
      </c>
    </row>
    <row r="43" spans="1:32" x14ac:dyDescent="0.25">
      <c r="A43" s="8" t="s">
        <v>51</v>
      </c>
      <c r="B43" s="8" t="s">
        <v>176</v>
      </c>
      <c r="C43" s="16">
        <v>5.8644999999999996</v>
      </c>
      <c r="D43" s="16">
        <v>6.4554</v>
      </c>
      <c r="E43" s="16">
        <v>6.9142000000000001</v>
      </c>
      <c r="F43" s="16">
        <v>8.9332999999999991</v>
      </c>
      <c r="G43" s="16">
        <v>9.7971000000000004</v>
      </c>
      <c r="H43" s="16">
        <v>8.7700999999999993</v>
      </c>
      <c r="I43" s="16">
        <v>9.3768999999999991</v>
      </c>
      <c r="J43" s="16">
        <v>9.4231999999999996</v>
      </c>
      <c r="K43" s="16">
        <v>7.6614000000000004</v>
      </c>
      <c r="L43" s="16">
        <v>6.5930999999999997</v>
      </c>
      <c r="M43" s="16">
        <v>5.9549000000000003</v>
      </c>
      <c r="N43" s="16">
        <v>5.2253999999999996</v>
      </c>
      <c r="O43" s="16">
        <v>4.875</v>
      </c>
      <c r="P43" s="16">
        <v>4.4820000000000002</v>
      </c>
      <c r="Q43" s="16">
        <v>3.8153999999999999</v>
      </c>
      <c r="R43" s="16">
        <v>3.7917999999999998</v>
      </c>
      <c r="S43" s="16">
        <v>4.4196</v>
      </c>
      <c r="T43" s="16">
        <v>5.0491000000000001</v>
      </c>
      <c r="U43" s="16">
        <v>5.3937999999999997</v>
      </c>
      <c r="V43" s="16">
        <v>5.9524999999999997</v>
      </c>
      <c r="W43" s="16">
        <v>5.9997999999999996</v>
      </c>
      <c r="X43" s="16">
        <v>6.4672999999999998</v>
      </c>
      <c r="Y43" s="16">
        <v>7.8714000000000004</v>
      </c>
      <c r="Z43" s="16">
        <v>8.0688999999999993</v>
      </c>
      <c r="AA43" s="16">
        <v>7.2911999999999999</v>
      </c>
      <c r="AB43" s="16">
        <v>8.1700999999999997</v>
      </c>
      <c r="AC43" s="16">
        <v>9.3178000000000001</v>
      </c>
      <c r="AD43" s="16">
        <v>9.4875000000000007</v>
      </c>
      <c r="AE43" s="16">
        <v>9.5966000000000005</v>
      </c>
      <c r="AF43" s="16">
        <v>8.4219000000000008</v>
      </c>
    </row>
    <row r="44" spans="1:32" x14ac:dyDescent="0.25">
      <c r="A44" s="8" t="s">
        <v>52</v>
      </c>
      <c r="B44" s="8" t="s">
        <v>177</v>
      </c>
      <c r="C44" s="16">
        <v>30.174499999999998</v>
      </c>
      <c r="D44" s="16">
        <v>36.187600000000003</v>
      </c>
      <c r="E44" s="16">
        <v>33.778300000000002</v>
      </c>
      <c r="F44" s="16">
        <v>38.780799999999999</v>
      </c>
      <c r="G44" s="16" t="s">
        <v>33</v>
      </c>
      <c r="H44" s="16" t="s">
        <v>33</v>
      </c>
      <c r="I44" s="16">
        <v>24.563300000000002</v>
      </c>
      <c r="J44" s="16">
        <v>24.855499999999999</v>
      </c>
      <c r="K44" s="16">
        <v>25.662299999999998</v>
      </c>
      <c r="L44" s="16">
        <v>23.023299999999999</v>
      </c>
      <c r="M44" s="16">
        <v>22.994700000000002</v>
      </c>
      <c r="N44" s="16">
        <v>23.771599999999999</v>
      </c>
      <c r="O44" s="16">
        <v>19.351500000000001</v>
      </c>
      <c r="P44" s="16" t="s">
        <v>33</v>
      </c>
      <c r="Q44" s="16">
        <v>22.767099999999999</v>
      </c>
      <c r="R44" s="16">
        <v>23.2408</v>
      </c>
      <c r="S44" s="16">
        <v>43.051099999999998</v>
      </c>
      <c r="T44" s="16">
        <v>24.711099999999998</v>
      </c>
      <c r="U44" s="16">
        <v>24.981000000000002</v>
      </c>
      <c r="V44" s="16">
        <v>10.6867</v>
      </c>
      <c r="W44" s="16" t="s">
        <v>33</v>
      </c>
      <c r="X44" s="16" t="s">
        <v>33</v>
      </c>
      <c r="Y44" s="16">
        <v>25.225999999999999</v>
      </c>
      <c r="Z44" s="16" t="s">
        <v>33</v>
      </c>
      <c r="AA44" s="16" t="s">
        <v>33</v>
      </c>
      <c r="AB44" s="16">
        <v>22.330100000000002</v>
      </c>
      <c r="AC44" s="16" t="s">
        <v>33</v>
      </c>
      <c r="AD44" s="16">
        <v>16.325199999999999</v>
      </c>
      <c r="AE44" s="16">
        <v>61.435699999999997</v>
      </c>
      <c r="AF44" s="16">
        <v>23.736699999999999</v>
      </c>
    </row>
    <row r="45" spans="1:32" x14ac:dyDescent="0.25">
      <c r="A45" s="8" t="s">
        <v>53</v>
      </c>
      <c r="B45" s="8" t="s">
        <v>178</v>
      </c>
      <c r="C45" s="16">
        <v>65.976299999999995</v>
      </c>
      <c r="D45" s="16">
        <v>65.284400000000005</v>
      </c>
      <c r="E45" s="16">
        <v>65.406599999999997</v>
      </c>
      <c r="F45" s="16">
        <v>65.150999999999996</v>
      </c>
      <c r="G45" s="16">
        <v>71.745500000000007</v>
      </c>
      <c r="H45" s="16">
        <v>76.3172</v>
      </c>
      <c r="I45" s="16">
        <v>82.286699999999996</v>
      </c>
      <c r="J45" s="16">
        <v>100.3472</v>
      </c>
      <c r="K45" s="16">
        <v>74.679100000000005</v>
      </c>
      <c r="L45" s="16">
        <v>75.169399999999996</v>
      </c>
      <c r="M45" s="16">
        <v>75.332800000000006</v>
      </c>
      <c r="N45" s="16">
        <v>75.623900000000006</v>
      </c>
      <c r="O45" s="16">
        <v>78.153599999999997</v>
      </c>
      <c r="P45" s="16">
        <v>78.416899999999998</v>
      </c>
      <c r="Q45" s="16">
        <v>78.350499999999997</v>
      </c>
      <c r="R45" s="16">
        <v>77.888999999999996</v>
      </c>
      <c r="S45" s="16">
        <v>70.279499999999999</v>
      </c>
      <c r="T45" s="16">
        <v>72.819999999999993</v>
      </c>
      <c r="U45" s="16">
        <v>72.863799999999998</v>
      </c>
      <c r="V45" s="16">
        <v>78.589799999999997</v>
      </c>
      <c r="W45" s="16">
        <v>83.241699999999994</v>
      </c>
      <c r="X45" s="16">
        <v>89.409000000000006</v>
      </c>
      <c r="Y45" s="16">
        <v>89.624300000000005</v>
      </c>
      <c r="Z45" s="16">
        <v>92.342299999999994</v>
      </c>
      <c r="AA45" s="16">
        <v>84.656099999999995</v>
      </c>
      <c r="AB45" s="16">
        <v>82.767200000000003</v>
      </c>
      <c r="AC45" s="16">
        <v>76.829300000000003</v>
      </c>
      <c r="AD45" s="16">
        <v>91.909400000000005</v>
      </c>
      <c r="AE45" s="16">
        <v>60.090699999999998</v>
      </c>
      <c r="AF45" s="16">
        <v>68.355400000000003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3D5F0-7B64-4DA9-B93F-F4CE93FB11D2}">
  <dimension ref="A1:CQ31"/>
  <sheetViews>
    <sheetView workbookViewId="0">
      <selection activeCell="S24" sqref="S24"/>
    </sheetView>
  </sheetViews>
  <sheetFormatPr defaultRowHeight="14.3" x14ac:dyDescent="0.25"/>
  <sheetData>
    <row r="1" spans="1:95" x14ac:dyDescent="0.25">
      <c r="A1" s="1" t="s">
        <v>0</v>
      </c>
      <c r="B1" s="6"/>
      <c r="C1" s="8" t="s">
        <v>131</v>
      </c>
      <c r="D1" s="8" t="s">
        <v>133</v>
      </c>
      <c r="E1" s="8" t="s">
        <v>135</v>
      </c>
      <c r="F1" s="8" t="s">
        <v>136</v>
      </c>
      <c r="G1" s="8" t="s">
        <v>138</v>
      </c>
      <c r="H1" s="8" t="s">
        <v>32</v>
      </c>
      <c r="I1" s="8" t="s">
        <v>141</v>
      </c>
      <c r="J1" s="8" t="s">
        <v>34</v>
      </c>
      <c r="K1" s="8" t="s">
        <v>35</v>
      </c>
      <c r="L1" s="8" t="s">
        <v>143</v>
      </c>
      <c r="M1" s="8" t="s">
        <v>145</v>
      </c>
      <c r="N1" s="8" t="s">
        <v>37</v>
      </c>
      <c r="O1" s="8" t="s">
        <v>38</v>
      </c>
      <c r="P1" s="8" t="s">
        <v>149</v>
      </c>
      <c r="Q1" s="8" t="s">
        <v>39</v>
      </c>
      <c r="R1" s="8" t="s">
        <v>152</v>
      </c>
      <c r="S1" s="8" t="s">
        <v>154</v>
      </c>
      <c r="T1" s="8" t="s">
        <v>40</v>
      </c>
      <c r="U1" s="8" t="s">
        <v>157</v>
      </c>
      <c r="V1" s="8" t="s">
        <v>159</v>
      </c>
      <c r="W1" s="8" t="s">
        <v>161</v>
      </c>
      <c r="X1" s="8" t="s">
        <v>41</v>
      </c>
      <c r="Y1" s="8" t="s">
        <v>42</v>
      </c>
      <c r="Z1" s="8" t="s">
        <v>43</v>
      </c>
      <c r="AA1" s="8" t="s">
        <v>44</v>
      </c>
      <c r="AB1" s="8" t="s">
        <v>179</v>
      </c>
      <c r="AC1" s="8" t="s">
        <v>179</v>
      </c>
      <c r="AD1" s="8" t="s">
        <v>168</v>
      </c>
      <c r="AE1" s="8" t="s">
        <v>170</v>
      </c>
      <c r="AF1" s="8" t="s">
        <v>45</v>
      </c>
      <c r="AG1" s="8" t="s">
        <v>46</v>
      </c>
      <c r="AH1" s="8" t="s">
        <v>47</v>
      </c>
      <c r="AI1" s="8" t="s">
        <v>168</v>
      </c>
      <c r="AJ1" s="8" t="s">
        <v>48</v>
      </c>
      <c r="AK1" s="8" t="s">
        <v>49</v>
      </c>
      <c r="AL1" s="8" t="s">
        <v>50</v>
      </c>
      <c r="AM1" s="8" t="s">
        <v>51</v>
      </c>
      <c r="AN1" s="8" t="s">
        <v>52</v>
      </c>
      <c r="AO1" s="8" t="s">
        <v>53</v>
      </c>
      <c r="AR1" s="13" t="s">
        <v>96</v>
      </c>
      <c r="AS1" s="13" t="s">
        <v>97</v>
      </c>
      <c r="AV1" t="s">
        <v>54</v>
      </c>
      <c r="AW1" t="s">
        <v>55</v>
      </c>
      <c r="AX1" t="s">
        <v>56</v>
      </c>
      <c r="AY1" t="s">
        <v>57</v>
      </c>
      <c r="AZ1" t="s">
        <v>58</v>
      </c>
      <c r="BA1" t="s">
        <v>59</v>
      </c>
      <c r="BB1" t="s">
        <v>60</v>
      </c>
      <c r="BC1" t="s">
        <v>61</v>
      </c>
      <c r="BD1" t="s">
        <v>62</v>
      </c>
      <c r="BE1" t="s">
        <v>63</v>
      </c>
      <c r="BF1" t="s">
        <v>64</v>
      </c>
      <c r="BG1" t="s">
        <v>65</v>
      </c>
      <c r="BH1" t="s">
        <v>66</v>
      </c>
      <c r="BI1" t="s">
        <v>67</v>
      </c>
      <c r="BJ1" t="s">
        <v>68</v>
      </c>
      <c r="BK1" t="s">
        <v>69</v>
      </c>
      <c r="BL1" t="s">
        <v>98</v>
      </c>
      <c r="BO1" t="s">
        <v>70</v>
      </c>
      <c r="BP1" t="s">
        <v>71</v>
      </c>
      <c r="BQ1" t="s">
        <v>72</v>
      </c>
      <c r="BR1" t="s">
        <v>73</v>
      </c>
      <c r="BS1" t="s">
        <v>74</v>
      </c>
      <c r="BT1" t="s">
        <v>75</v>
      </c>
      <c r="BU1" t="s">
        <v>76</v>
      </c>
      <c r="BV1" t="s">
        <v>77</v>
      </c>
      <c r="BW1" t="s">
        <v>78</v>
      </c>
      <c r="BX1" t="s">
        <v>79</v>
      </c>
      <c r="BY1" t="s">
        <v>80</v>
      </c>
      <c r="BZ1" t="s">
        <v>81</v>
      </c>
      <c r="CA1" t="s">
        <v>75</v>
      </c>
      <c r="CB1" t="s">
        <v>82</v>
      </c>
      <c r="CC1" t="s">
        <v>83</v>
      </c>
      <c r="CD1" t="s">
        <v>84</v>
      </c>
      <c r="CE1" t="s">
        <v>85</v>
      </c>
      <c r="CF1" t="s">
        <v>86</v>
      </c>
      <c r="CH1" t="s">
        <v>87</v>
      </c>
      <c r="CI1" t="s">
        <v>88</v>
      </c>
      <c r="CJ1" t="s">
        <v>75</v>
      </c>
      <c r="CK1" t="s">
        <v>89</v>
      </c>
      <c r="CL1" t="s">
        <v>90</v>
      </c>
      <c r="CM1" t="s">
        <v>91</v>
      </c>
      <c r="CN1" t="s">
        <v>92</v>
      </c>
      <c r="CO1" t="s">
        <v>93</v>
      </c>
      <c r="CP1" t="s">
        <v>94</v>
      </c>
      <c r="CQ1" t="s">
        <v>95</v>
      </c>
    </row>
    <row r="2" spans="1:95" x14ac:dyDescent="0.25">
      <c r="A2" s="2" t="s">
        <v>26</v>
      </c>
      <c r="B2" s="7" t="s">
        <v>102</v>
      </c>
      <c r="C2" s="17">
        <v>69283</v>
      </c>
      <c r="D2" s="17">
        <v>24581</v>
      </c>
      <c r="E2" s="17">
        <v>44702</v>
      </c>
      <c r="F2" s="17">
        <v>42120</v>
      </c>
      <c r="G2" s="17">
        <v>-14050</v>
      </c>
      <c r="H2" s="17">
        <v>2589</v>
      </c>
      <c r="I2" s="17">
        <v>-14050</v>
      </c>
      <c r="J2" s="17">
        <v>30</v>
      </c>
      <c r="K2" s="17">
        <v>-19866</v>
      </c>
      <c r="L2" s="17">
        <v>108970</v>
      </c>
      <c r="M2" s="17">
        <v>27702</v>
      </c>
      <c r="N2" s="17">
        <v>30311</v>
      </c>
      <c r="O2" s="17">
        <v>447964</v>
      </c>
      <c r="P2" s="17">
        <v>102571</v>
      </c>
      <c r="Q2" s="17">
        <v>599962</v>
      </c>
      <c r="R2" s="17">
        <v>9373</v>
      </c>
      <c r="S2" s="17">
        <v>0</v>
      </c>
      <c r="T2" s="17">
        <v>45648</v>
      </c>
      <c r="U2" s="17">
        <v>270633</v>
      </c>
      <c r="V2" s="17">
        <v>599962</v>
      </c>
      <c r="W2" s="17">
        <v>265992</v>
      </c>
      <c r="X2" s="18">
        <v>8.0161999999999995</v>
      </c>
      <c r="Y2" s="17">
        <v>1711.1449</v>
      </c>
      <c r="Z2" s="18">
        <v>45.6</v>
      </c>
      <c r="AA2" s="17">
        <v>40</v>
      </c>
      <c r="AB2" s="17">
        <v>-10946</v>
      </c>
      <c r="AC2" s="17">
        <v>3100</v>
      </c>
      <c r="AD2" s="17">
        <v>-366391</v>
      </c>
      <c r="AE2" s="18">
        <v>-0.52</v>
      </c>
      <c r="AF2" s="17">
        <v>-10946</v>
      </c>
      <c r="AG2" s="17">
        <v>3100</v>
      </c>
      <c r="AH2" s="17">
        <v>0</v>
      </c>
      <c r="AI2" s="17">
        <v>-366391</v>
      </c>
      <c r="AJ2" s="18">
        <v>0</v>
      </c>
      <c r="AK2" s="18">
        <v>10.3095</v>
      </c>
      <c r="AL2" s="18">
        <v>3.2924000000000002</v>
      </c>
      <c r="AM2" s="18">
        <v>9.4146999999999998</v>
      </c>
      <c r="AN2" s="18" t="s">
        <v>33</v>
      </c>
      <c r="AO2" s="18">
        <v>100.19119999999999</v>
      </c>
      <c r="AR2" s="3">
        <v>1711144.9</v>
      </c>
      <c r="AS2">
        <v>0.15544680056025648</v>
      </c>
      <c r="AT2" s="2" t="s">
        <v>26</v>
      </c>
      <c r="AV2" s="9">
        <v>9.8134419908867851</v>
      </c>
      <c r="AW2" s="9">
        <v>9.1494260427620056</v>
      </c>
      <c r="AX2" s="9">
        <v>2.3871801612337888</v>
      </c>
      <c r="AY2" s="9">
        <v>0.6705691360452829</v>
      </c>
      <c r="AZ2" s="9">
        <v>2285.4731563244927</v>
      </c>
      <c r="BA2" s="9">
        <v>0.54891643137398705</v>
      </c>
      <c r="BB2" s="9">
        <v>1.2168841198227858</v>
      </c>
      <c r="BC2" s="9">
        <v>2.2168841198227858</v>
      </c>
      <c r="BD2" s="9">
        <v>0.51176950248415154</v>
      </c>
      <c r="BE2" s="9">
        <v>-4.2278872151409814</v>
      </c>
      <c r="BG2" s="9">
        <v>0.81095971759427266</v>
      </c>
      <c r="BH2" s="9">
        <v>450.08400797363822</v>
      </c>
      <c r="BI2" s="9">
        <v>2.5010107573460401</v>
      </c>
      <c r="BJ2" s="9">
        <v>145.9409956266328</v>
      </c>
      <c r="BK2" s="9">
        <v>0.17221040177373009</v>
      </c>
      <c r="BM2" s="2" t="s">
        <v>26</v>
      </c>
      <c r="BO2" s="11">
        <v>-7.340568223387392E-2</v>
      </c>
      <c r="BP2" s="11">
        <v>-3.3112097099482971E-2</v>
      </c>
      <c r="BQ2" s="11">
        <v>-2.3418149816155025E-2</v>
      </c>
      <c r="BR2" s="11">
        <v>-0.28673700619199516</v>
      </c>
      <c r="BS2" s="3">
        <v>-19866</v>
      </c>
      <c r="BT2" s="3">
        <v>69283</v>
      </c>
      <c r="BU2" s="12">
        <v>0.17096249429130511</v>
      </c>
      <c r="BV2" s="12">
        <v>2.8520887989572672</v>
      </c>
      <c r="BW2" s="12">
        <v>5.1669939096142753E-3</v>
      </c>
      <c r="BX2" s="12">
        <v>-0.610690343721769</v>
      </c>
      <c r="BY2" s="12">
        <v>0</v>
      </c>
      <c r="BZ2" s="3">
        <v>89149</v>
      </c>
      <c r="CA2" s="3">
        <v>69283</v>
      </c>
      <c r="CB2" s="3">
        <v>24581</v>
      </c>
      <c r="CC2" s="3">
        <v>19829</v>
      </c>
      <c r="CD2" s="3">
        <v>42120</v>
      </c>
      <c r="CE2" s="3">
        <v>2589</v>
      </c>
      <c r="CF2" s="3">
        <v>30</v>
      </c>
      <c r="CH2" s="9">
        <v>2.2168841198227858</v>
      </c>
      <c r="CI2" s="9">
        <v>0.11547898033542124</v>
      </c>
      <c r="CJ2" s="3">
        <v>69283</v>
      </c>
      <c r="CK2" s="3">
        <v>599962</v>
      </c>
      <c r="CL2" s="3">
        <v>102571</v>
      </c>
      <c r="CM2" s="3">
        <v>447964</v>
      </c>
      <c r="CN2" s="3">
        <v>108970</v>
      </c>
      <c r="CO2" s="3">
        <v>27702</v>
      </c>
      <c r="CP2" s="3">
        <v>30311</v>
      </c>
      <c r="CQ2" s="3">
        <v>49427</v>
      </c>
    </row>
    <row r="3" spans="1:95" x14ac:dyDescent="0.25">
      <c r="A3" s="2" t="s">
        <v>27</v>
      </c>
      <c r="B3" s="7" t="s">
        <v>103</v>
      </c>
      <c r="C3" s="17">
        <v>70934</v>
      </c>
      <c r="D3" s="17">
        <v>23811</v>
      </c>
      <c r="E3" s="17">
        <v>47123</v>
      </c>
      <c r="F3" s="17">
        <v>39552</v>
      </c>
      <c r="G3" s="17">
        <v>-15780</v>
      </c>
      <c r="H3" s="17">
        <v>5226</v>
      </c>
      <c r="I3" s="17">
        <v>-15780</v>
      </c>
      <c r="J3" s="17">
        <v>30</v>
      </c>
      <c r="K3" s="17">
        <v>-19743</v>
      </c>
      <c r="L3" s="17">
        <v>53814</v>
      </c>
      <c r="M3" s="17">
        <v>27467</v>
      </c>
      <c r="N3" s="17">
        <v>33602</v>
      </c>
      <c r="O3" s="17">
        <v>450991</v>
      </c>
      <c r="P3" s="17">
        <v>103239</v>
      </c>
      <c r="Q3" s="17">
        <v>605745</v>
      </c>
      <c r="R3" s="17">
        <v>10392</v>
      </c>
      <c r="S3" s="17">
        <v>0</v>
      </c>
      <c r="T3" s="17">
        <v>57510</v>
      </c>
      <c r="U3" s="17">
        <v>261048</v>
      </c>
      <c r="V3" s="17">
        <v>605745</v>
      </c>
      <c r="W3" s="17">
        <v>269328</v>
      </c>
      <c r="X3" s="18">
        <v>8.1198999999999995</v>
      </c>
      <c r="Y3" s="17">
        <v>1912.4782</v>
      </c>
      <c r="Z3" s="18">
        <v>47.7</v>
      </c>
      <c r="AA3" s="17">
        <v>40</v>
      </c>
      <c r="AB3" s="17">
        <v>-11547</v>
      </c>
      <c r="AC3" s="17">
        <v>3700</v>
      </c>
      <c r="AD3" s="17">
        <v>-386134</v>
      </c>
      <c r="AE3" s="18">
        <v>-0.49</v>
      </c>
      <c r="AF3" s="17">
        <v>-11547</v>
      </c>
      <c r="AG3" s="17">
        <v>3700</v>
      </c>
      <c r="AH3" s="17">
        <v>0</v>
      </c>
      <c r="AI3" s="17">
        <v>-386134</v>
      </c>
      <c r="AJ3" s="18">
        <v>0</v>
      </c>
      <c r="AK3" s="18">
        <v>10.183400000000001</v>
      </c>
      <c r="AL3" s="18">
        <v>3.1798000000000002</v>
      </c>
      <c r="AM3" s="18">
        <v>9.3221000000000007</v>
      </c>
      <c r="AN3" s="18" t="s">
        <v>33</v>
      </c>
      <c r="AO3" s="18">
        <v>100.1142</v>
      </c>
      <c r="AR3" s="3">
        <v>1912478.2</v>
      </c>
      <c r="AS3">
        <v>0.14082670327954588</v>
      </c>
      <c r="AT3" s="2" t="s">
        <v>27</v>
      </c>
      <c r="AV3" s="9">
        <v>7.8419579203616765</v>
      </c>
      <c r="AW3" s="9">
        <v>7.257676925752043</v>
      </c>
      <c r="AX3" s="9">
        <v>0.93573291601460618</v>
      </c>
      <c r="AY3" s="9">
        <v>0.6495819197847279</v>
      </c>
      <c r="AZ3" s="9">
        <v>2404.3524612155356</v>
      </c>
      <c r="BA3" s="9">
        <v>0.5690463809028552</v>
      </c>
      <c r="BB3" s="9">
        <v>1.3204353222395881</v>
      </c>
      <c r="BC3" s="9">
        <v>2.3204353222395881</v>
      </c>
      <c r="BD3" s="9">
        <v>0.52383922952748363</v>
      </c>
      <c r="BE3" s="9">
        <v>-2.209529276693456</v>
      </c>
      <c r="BG3" s="9">
        <v>0.70861853461103508</v>
      </c>
      <c r="BH3" s="9">
        <v>515.08672462307334</v>
      </c>
      <c r="BI3" s="9">
        <v>2.5825172024611351</v>
      </c>
      <c r="BJ3" s="9">
        <v>141.33497335551357</v>
      </c>
      <c r="BK3" s="9">
        <v>0.18027299920453593</v>
      </c>
      <c r="BM3" s="2" t="s">
        <v>27</v>
      </c>
      <c r="BO3" s="11">
        <v>-7.5629769237841316E-2</v>
      </c>
      <c r="BP3" s="11">
        <v>-3.259292276452963E-2</v>
      </c>
      <c r="BQ3" s="11">
        <v>-2.6050565832157094E-2</v>
      </c>
      <c r="BR3" s="11">
        <v>-0.27832915104181349</v>
      </c>
      <c r="BS3" s="3">
        <v>-19743</v>
      </c>
      <c r="BT3" s="3">
        <v>70934</v>
      </c>
      <c r="BU3" s="12">
        <v>0.17043310303840725</v>
      </c>
      <c r="BV3" s="12">
        <v>3.1572331591676366</v>
      </c>
      <c r="BW3" s="12">
        <v>6.1081808351699145E-3</v>
      </c>
      <c r="BX3" s="12">
        <v>-0.63745305367770266</v>
      </c>
      <c r="BY3" s="12">
        <v>0</v>
      </c>
      <c r="BZ3" s="3">
        <v>90677</v>
      </c>
      <c r="CA3" s="3">
        <v>70934</v>
      </c>
      <c r="CB3" s="3">
        <v>23811</v>
      </c>
      <c r="CC3" s="3">
        <v>22058</v>
      </c>
      <c r="CD3" s="3">
        <v>39552</v>
      </c>
      <c r="CE3" s="3">
        <v>5226</v>
      </c>
      <c r="CF3" s="3">
        <v>30</v>
      </c>
      <c r="CH3" s="9">
        <v>2.3204353222395881</v>
      </c>
      <c r="CI3" s="9">
        <v>0.11710208090863317</v>
      </c>
      <c r="CJ3" s="3">
        <v>70934</v>
      </c>
      <c r="CK3" s="3">
        <v>605745</v>
      </c>
      <c r="CL3" s="3">
        <v>103239</v>
      </c>
      <c r="CM3" s="3">
        <v>450991</v>
      </c>
      <c r="CN3" s="3">
        <v>53814</v>
      </c>
      <c r="CO3" s="3">
        <v>27467</v>
      </c>
      <c r="CP3" s="3">
        <v>33602</v>
      </c>
      <c r="CQ3" s="3">
        <v>51515</v>
      </c>
    </row>
    <row r="4" spans="1:95" x14ac:dyDescent="0.25">
      <c r="A4" s="2" t="s">
        <v>28</v>
      </c>
      <c r="B4" s="7" t="s">
        <v>104</v>
      </c>
      <c r="C4" s="17">
        <v>67335</v>
      </c>
      <c r="D4" s="17">
        <v>18228</v>
      </c>
      <c r="E4" s="17">
        <v>49107</v>
      </c>
      <c r="F4" s="17">
        <v>40644</v>
      </c>
      <c r="G4" s="17">
        <v>-3572</v>
      </c>
      <c r="H4" s="17">
        <v>5127</v>
      </c>
      <c r="I4" s="17">
        <v>-3572</v>
      </c>
      <c r="J4" s="17">
        <v>45</v>
      </c>
      <c r="K4" s="17">
        <v>-7597</v>
      </c>
      <c r="L4" s="17">
        <v>26216</v>
      </c>
      <c r="M4" s="17">
        <v>27021</v>
      </c>
      <c r="N4" s="17">
        <v>39112</v>
      </c>
      <c r="O4" s="17">
        <v>365835</v>
      </c>
      <c r="P4" s="17">
        <v>105947</v>
      </c>
      <c r="Q4" s="17">
        <v>606090</v>
      </c>
      <c r="R4" s="17">
        <v>12278</v>
      </c>
      <c r="S4" s="17">
        <v>0</v>
      </c>
      <c r="T4" s="17">
        <v>52337</v>
      </c>
      <c r="U4" s="17">
        <v>264800</v>
      </c>
      <c r="V4" s="17">
        <v>606090</v>
      </c>
      <c r="W4" s="17">
        <v>272721</v>
      </c>
      <c r="X4" s="18">
        <v>7.5235000000000003</v>
      </c>
      <c r="Y4" s="17">
        <v>1514.8252</v>
      </c>
      <c r="Z4" s="18">
        <v>37.549999999999997</v>
      </c>
      <c r="AA4" s="17">
        <v>41</v>
      </c>
      <c r="AB4" s="17">
        <v>149</v>
      </c>
      <c r="AC4" s="17">
        <v>3400</v>
      </c>
      <c r="AD4" s="17">
        <v>-393731</v>
      </c>
      <c r="AE4" s="18">
        <v>-0.19</v>
      </c>
      <c r="AF4" s="17">
        <v>149</v>
      </c>
      <c r="AG4" s="17">
        <v>3400</v>
      </c>
      <c r="AH4" s="17">
        <v>0</v>
      </c>
      <c r="AI4" s="17">
        <v>-393731</v>
      </c>
      <c r="AJ4" s="18">
        <v>0</v>
      </c>
      <c r="AK4" s="18">
        <v>10.4979</v>
      </c>
      <c r="AL4" s="18">
        <v>3.2212000000000001</v>
      </c>
      <c r="AM4" s="18">
        <v>9.3917999999999999</v>
      </c>
      <c r="AN4" s="18" t="s">
        <v>33</v>
      </c>
      <c r="AO4" s="18">
        <v>100.1644</v>
      </c>
      <c r="AR4" s="3">
        <v>1514825.2</v>
      </c>
      <c r="AS4">
        <v>0.18003463369899048</v>
      </c>
      <c r="AT4" s="2" t="s">
        <v>28</v>
      </c>
      <c r="AV4" s="9">
        <v>6.989987962626822</v>
      </c>
      <c r="AW4" s="9">
        <v>6.2426772646502471</v>
      </c>
      <c r="AX4" s="9">
        <v>0.50090757972371358</v>
      </c>
      <c r="AY4" s="9">
        <v>0.51724661353924339</v>
      </c>
      <c r="AZ4" s="9">
        <v>2025.647081804593</v>
      </c>
      <c r="BA4" s="9">
        <v>0.56310118959230482</v>
      </c>
      <c r="BB4" s="9">
        <v>1.2888595166163141</v>
      </c>
      <c r="BC4" s="9">
        <v>2.2888595166163141</v>
      </c>
      <c r="BD4" s="9">
        <v>0.52180845972843493</v>
      </c>
      <c r="BE4" s="9">
        <v>2.9061829529939534E-2</v>
      </c>
      <c r="BG4" s="9">
        <v>0.46604622622213132</v>
      </c>
      <c r="BH4" s="9">
        <v>783.18411235461929</v>
      </c>
      <c r="BI4" s="9">
        <v>2.4919507050072167</v>
      </c>
      <c r="BJ4" s="9">
        <v>146.47159723769212</v>
      </c>
      <c r="BK4" s="9">
        <v>0.21478605924120728</v>
      </c>
      <c r="BL4">
        <v>245.85637480798772</v>
      </c>
      <c r="BM4" s="2" t="s">
        <v>28</v>
      </c>
      <c r="BO4" s="11">
        <v>-2.8689577039274924E-2</v>
      </c>
      <c r="BP4" s="11">
        <v>-1.2534442079559142E-2</v>
      </c>
      <c r="BQ4" s="11">
        <v>-5.8935141645630185E-3</v>
      </c>
      <c r="BR4" s="11">
        <v>-0.11282394000148512</v>
      </c>
      <c r="BS4" s="3">
        <v>-7597</v>
      </c>
      <c r="BT4" s="3">
        <v>67335</v>
      </c>
      <c r="BU4" s="12">
        <v>0.17480407200250789</v>
      </c>
      <c r="BV4" s="12">
        <v>2.4993403619924432</v>
      </c>
      <c r="BW4" s="12">
        <v>5.6097279281954824E-3</v>
      </c>
      <c r="BX4" s="12">
        <v>-0.64962464320480462</v>
      </c>
      <c r="BY4" s="12">
        <v>0</v>
      </c>
      <c r="BZ4" s="3">
        <v>74932</v>
      </c>
      <c r="CA4" s="3">
        <v>67335</v>
      </c>
      <c r="CB4" s="3">
        <v>18228</v>
      </c>
      <c r="CC4" s="3">
        <v>10888</v>
      </c>
      <c r="CD4" s="3">
        <v>40644</v>
      </c>
      <c r="CE4" s="3">
        <v>5127</v>
      </c>
      <c r="CF4" s="3">
        <v>45</v>
      </c>
      <c r="CH4" s="9">
        <v>2.2888595166163141</v>
      </c>
      <c r="CI4" s="9">
        <v>0.11109736177795376</v>
      </c>
      <c r="CJ4" s="3">
        <v>67335</v>
      </c>
      <c r="CK4" s="3">
        <v>606090</v>
      </c>
      <c r="CL4" s="3">
        <v>105947</v>
      </c>
      <c r="CM4" s="3">
        <v>365835</v>
      </c>
      <c r="CN4" s="3">
        <v>26216</v>
      </c>
      <c r="CO4" s="3">
        <v>27021</v>
      </c>
      <c r="CP4" s="3">
        <v>39112</v>
      </c>
      <c r="CQ4" s="3">
        <v>134308</v>
      </c>
    </row>
    <row r="5" spans="1:95" x14ac:dyDescent="0.25">
      <c r="A5" s="2" t="s">
        <v>29</v>
      </c>
      <c r="B5" s="7" t="s">
        <v>105</v>
      </c>
      <c r="C5" s="17">
        <v>79078</v>
      </c>
      <c r="D5" s="17">
        <v>21295</v>
      </c>
      <c r="E5" s="17">
        <v>57783</v>
      </c>
      <c r="F5" s="17">
        <v>39178</v>
      </c>
      <c r="G5" s="17">
        <v>8464</v>
      </c>
      <c r="H5" s="17">
        <v>5105</v>
      </c>
      <c r="I5" s="17">
        <v>8464</v>
      </c>
      <c r="J5" s="17">
        <v>35</v>
      </c>
      <c r="K5" s="17">
        <v>4595</v>
      </c>
      <c r="L5" s="17">
        <v>54126</v>
      </c>
      <c r="M5" s="17">
        <v>31658</v>
      </c>
      <c r="N5" s="17">
        <v>41411</v>
      </c>
      <c r="O5" s="17">
        <v>391110</v>
      </c>
      <c r="P5" s="17">
        <v>107046</v>
      </c>
      <c r="Q5" s="17">
        <v>628371</v>
      </c>
      <c r="R5" s="17">
        <v>14658</v>
      </c>
      <c r="S5" s="17">
        <v>0</v>
      </c>
      <c r="T5" s="17">
        <v>56217</v>
      </c>
      <c r="U5" s="17">
        <v>279483</v>
      </c>
      <c r="V5" s="17">
        <v>628371</v>
      </c>
      <c r="W5" s="17">
        <v>276173</v>
      </c>
      <c r="X5" s="18">
        <v>16.8507</v>
      </c>
      <c r="Y5" s="17">
        <v>1852.0206000000001</v>
      </c>
      <c r="Z5" s="18">
        <v>45.65</v>
      </c>
      <c r="AA5" s="17">
        <v>41</v>
      </c>
      <c r="AB5" s="17">
        <v>12487</v>
      </c>
      <c r="AC5" s="17">
        <v>3600</v>
      </c>
      <c r="AD5" s="17">
        <v>-389136</v>
      </c>
      <c r="AE5" s="18">
        <v>0.11</v>
      </c>
      <c r="AF5" s="17">
        <v>12487</v>
      </c>
      <c r="AG5" s="17">
        <v>3600</v>
      </c>
      <c r="AH5" s="17">
        <v>0</v>
      </c>
      <c r="AI5" s="17">
        <v>-389136</v>
      </c>
      <c r="AJ5" s="18">
        <v>0</v>
      </c>
      <c r="AK5" s="18">
        <v>10.1663</v>
      </c>
      <c r="AL5" s="18">
        <v>3.2957999999999998</v>
      </c>
      <c r="AM5" s="18">
        <v>9.2757000000000005</v>
      </c>
      <c r="AN5" s="18">
        <v>0.75590000000000002</v>
      </c>
      <c r="AO5" s="18">
        <v>100.3296</v>
      </c>
      <c r="AR5" s="3">
        <v>1852020.6</v>
      </c>
      <c r="AS5">
        <v>0.14911983160446488</v>
      </c>
      <c r="AT5" s="2" t="s">
        <v>29</v>
      </c>
      <c r="AV5" s="9">
        <v>6.9571481936069164</v>
      </c>
      <c r="AW5" s="9">
        <v>6.2205204831278795</v>
      </c>
      <c r="AX5" s="9">
        <v>0.96280484550936551</v>
      </c>
      <c r="AY5" s="9">
        <v>0.53295425791451234</v>
      </c>
      <c r="AZ5" s="9">
        <v>2110.696261141336</v>
      </c>
      <c r="BA5" s="9">
        <v>0.55522613233265061</v>
      </c>
      <c r="BB5" s="9">
        <v>1.2483335301252669</v>
      </c>
      <c r="BC5" s="9">
        <v>2.2483335301252669</v>
      </c>
      <c r="BD5" s="9">
        <v>0.51152486917857776</v>
      </c>
      <c r="BE5" s="9">
        <v>2.4460333006856025</v>
      </c>
      <c r="BG5" s="9">
        <v>0.51423534809591653</v>
      </c>
      <c r="BH5" s="9">
        <v>709.7917351490961</v>
      </c>
      <c r="BI5" s="9">
        <v>2.4978836313096218</v>
      </c>
      <c r="BJ5" s="9">
        <v>146.12370064999115</v>
      </c>
      <c r="BK5" s="9">
        <v>0.23612915169919946</v>
      </c>
      <c r="BL5">
        <v>251.24066682319793</v>
      </c>
      <c r="BM5" s="2" t="s">
        <v>29</v>
      </c>
      <c r="BO5" s="11">
        <v>1.6441071549969051E-2</v>
      </c>
      <c r="BP5" s="11">
        <v>7.3125589818753573E-3</v>
      </c>
      <c r="BQ5" s="11">
        <v>1.3469749558779765E-2</v>
      </c>
      <c r="BR5" s="11">
        <v>5.8107185310705883E-2</v>
      </c>
      <c r="BS5" s="3">
        <v>4595</v>
      </c>
      <c r="BT5" s="3">
        <v>79078</v>
      </c>
      <c r="BU5" s="12">
        <v>0.17035477448831979</v>
      </c>
      <c r="BV5" s="12">
        <v>2.9473362074315972</v>
      </c>
      <c r="BW5" s="12">
        <v>5.7290995287815633E-3</v>
      </c>
      <c r="BX5" s="12">
        <v>-0.61927746506442849</v>
      </c>
      <c r="BY5" s="12">
        <v>0</v>
      </c>
      <c r="BZ5" s="3">
        <v>74483</v>
      </c>
      <c r="CA5" s="3">
        <v>79078</v>
      </c>
      <c r="CB5" s="3">
        <v>21295</v>
      </c>
      <c r="CC5" s="3">
        <v>8870</v>
      </c>
      <c r="CD5" s="3">
        <v>39178</v>
      </c>
      <c r="CE5" s="3">
        <v>5105</v>
      </c>
      <c r="CF5" s="3">
        <v>35</v>
      </c>
      <c r="CH5" s="9">
        <v>2.2483335301252669</v>
      </c>
      <c r="CI5" s="9">
        <v>0.12584603681583015</v>
      </c>
      <c r="CJ5" s="3">
        <v>79078</v>
      </c>
      <c r="CK5" s="3">
        <v>628371</v>
      </c>
      <c r="CL5" s="3">
        <v>107046</v>
      </c>
      <c r="CM5" s="3">
        <v>391110</v>
      </c>
      <c r="CN5" s="3">
        <v>54126</v>
      </c>
      <c r="CO5" s="3">
        <v>31658</v>
      </c>
      <c r="CP5" s="3">
        <v>41411</v>
      </c>
      <c r="CQ5" s="3">
        <v>130215</v>
      </c>
    </row>
    <row r="6" spans="1:95" x14ac:dyDescent="0.25">
      <c r="A6" s="2" t="s">
        <v>30</v>
      </c>
      <c r="B6" s="7" t="s">
        <v>106</v>
      </c>
      <c r="C6" s="17">
        <v>74607</v>
      </c>
      <c r="D6" s="17">
        <v>22885</v>
      </c>
      <c r="E6" s="17">
        <v>51722</v>
      </c>
      <c r="F6" s="17">
        <v>44191</v>
      </c>
      <c r="G6" s="17">
        <v>-6937</v>
      </c>
      <c r="H6" s="17">
        <v>5157</v>
      </c>
      <c r="I6" s="17">
        <v>-6937</v>
      </c>
      <c r="J6" s="17">
        <v>35</v>
      </c>
      <c r="K6" s="17">
        <v>-10680</v>
      </c>
      <c r="L6" s="17">
        <v>41563</v>
      </c>
      <c r="M6" s="17">
        <v>31203</v>
      </c>
      <c r="N6" s="17">
        <v>40043</v>
      </c>
      <c r="O6" s="17">
        <v>418734</v>
      </c>
      <c r="P6" s="17">
        <v>109225</v>
      </c>
      <c r="Q6" s="17">
        <v>622037</v>
      </c>
      <c r="R6" s="17">
        <v>14913</v>
      </c>
      <c r="S6" s="17">
        <v>0</v>
      </c>
      <c r="T6" s="17">
        <v>48368</v>
      </c>
      <c r="U6" s="17">
        <v>278521</v>
      </c>
      <c r="V6" s="17">
        <v>622037</v>
      </c>
      <c r="W6" s="17">
        <v>279685</v>
      </c>
      <c r="X6" s="18">
        <v>9.3378999999999994</v>
      </c>
      <c r="Y6" s="17">
        <v>1268.1696999999999</v>
      </c>
      <c r="Z6" s="18">
        <v>31.15</v>
      </c>
      <c r="AA6" s="17">
        <v>41</v>
      </c>
      <c r="AB6" s="17">
        <v>-4175</v>
      </c>
      <c r="AC6" s="17">
        <v>2762</v>
      </c>
      <c r="AD6" s="17">
        <v>-398455</v>
      </c>
      <c r="AE6" s="18">
        <v>-0.26</v>
      </c>
      <c r="AF6" s="17">
        <v>-4175</v>
      </c>
      <c r="AG6" s="17">
        <v>2762</v>
      </c>
      <c r="AH6" s="17">
        <v>0</v>
      </c>
      <c r="AI6" s="17">
        <v>-398455</v>
      </c>
      <c r="AJ6" s="18">
        <v>0</v>
      </c>
      <c r="AK6" s="18">
        <v>6.2556000000000003</v>
      </c>
      <c r="AL6" s="18">
        <v>3.7814999999999999</v>
      </c>
      <c r="AM6" s="18">
        <v>5.8082000000000003</v>
      </c>
      <c r="AN6" s="18" t="s">
        <v>33</v>
      </c>
      <c r="AO6" s="18">
        <v>100.4357</v>
      </c>
      <c r="AR6" s="3">
        <v>1268169.7</v>
      </c>
      <c r="AS6">
        <v>0.22054225077290524</v>
      </c>
      <c r="AT6" s="2" t="s">
        <v>30</v>
      </c>
      <c r="AV6" s="9">
        <v>8.6572527290770758</v>
      </c>
      <c r="AW6" s="9">
        <v>7.8293706582864706</v>
      </c>
      <c r="AX6" s="9">
        <v>0.85930780681442276</v>
      </c>
      <c r="AY6" s="9">
        <v>0.59540831172422215</v>
      </c>
      <c r="AZ6" s="9">
        <v>2060.6806458345759</v>
      </c>
      <c r="BA6" s="9">
        <v>0.55224367682308284</v>
      </c>
      <c r="BB6" s="9">
        <v>1.2333576283296412</v>
      </c>
      <c r="BC6" s="9">
        <v>2.233357628329641</v>
      </c>
      <c r="BD6" s="9">
        <v>0.51449180625064284</v>
      </c>
      <c r="BE6" s="9">
        <v>-0.80957921272057398</v>
      </c>
      <c r="BG6" s="9">
        <v>0.57151062607696723</v>
      </c>
      <c r="BH6" s="9">
        <v>638.65829145728651</v>
      </c>
      <c r="BI6" s="9">
        <v>2.3910200942217092</v>
      </c>
      <c r="BJ6" s="9">
        <v>152.65450963046365</v>
      </c>
      <c r="BK6" s="9">
        <v>0.20144127700706868</v>
      </c>
      <c r="BL6">
        <v>237.85208651955429</v>
      </c>
      <c r="BM6" s="2" t="s">
        <v>30</v>
      </c>
      <c r="BO6" s="11">
        <v>-3.8345403039627177E-2</v>
      </c>
      <c r="BP6" s="11">
        <v>-1.7169396675760444E-2</v>
      </c>
      <c r="BQ6" s="11">
        <v>-1.1152069732186349E-2</v>
      </c>
      <c r="BR6" s="11">
        <v>-0.14315010655836582</v>
      </c>
      <c r="BS6" s="3">
        <v>-10680</v>
      </c>
      <c r="BT6" s="3">
        <v>74607</v>
      </c>
      <c r="BU6" s="12">
        <v>0.17559244868070548</v>
      </c>
      <c r="BV6" s="12">
        <v>2.0387367632472024</v>
      </c>
      <c r="BW6" s="12">
        <v>4.4402503388062129E-3</v>
      </c>
      <c r="BX6" s="12">
        <v>-0.64056478955431917</v>
      </c>
      <c r="BY6" s="12">
        <v>0</v>
      </c>
      <c r="BZ6" s="3">
        <v>85287</v>
      </c>
      <c r="CA6" s="3">
        <v>74607</v>
      </c>
      <c r="CB6" s="3">
        <v>22885</v>
      </c>
      <c r="CC6" s="3">
        <v>13019</v>
      </c>
      <c r="CD6" s="3">
        <v>44191</v>
      </c>
      <c r="CE6" s="3">
        <v>5157</v>
      </c>
      <c r="CF6" s="3">
        <v>35</v>
      </c>
      <c r="CH6" s="9">
        <v>2.233357628329641</v>
      </c>
      <c r="CI6" s="9">
        <v>0.11993981065435014</v>
      </c>
      <c r="CJ6" s="3">
        <v>74607</v>
      </c>
      <c r="CK6" s="3">
        <v>622037</v>
      </c>
      <c r="CL6" s="3">
        <v>109225</v>
      </c>
      <c r="CM6" s="3">
        <v>418734</v>
      </c>
      <c r="CN6" s="3">
        <v>41563</v>
      </c>
      <c r="CO6" s="3">
        <v>31203</v>
      </c>
      <c r="CP6" s="3">
        <v>40043</v>
      </c>
      <c r="CQ6" s="3">
        <v>94078</v>
      </c>
    </row>
    <row r="7" spans="1:95" x14ac:dyDescent="0.25">
      <c r="A7" s="2" t="s">
        <v>1</v>
      </c>
      <c r="B7" s="7" t="s">
        <v>107</v>
      </c>
      <c r="C7" s="17">
        <v>84107</v>
      </c>
      <c r="D7" s="17">
        <v>20916</v>
      </c>
      <c r="E7" s="17">
        <v>63191</v>
      </c>
      <c r="F7" s="17">
        <v>44249</v>
      </c>
      <c r="G7" s="17">
        <v>6541</v>
      </c>
      <c r="H7" s="17">
        <v>5397</v>
      </c>
      <c r="I7" s="17">
        <v>6541</v>
      </c>
      <c r="J7" s="17">
        <v>35</v>
      </c>
      <c r="K7" s="17">
        <v>2564</v>
      </c>
      <c r="L7" s="17">
        <v>116871</v>
      </c>
      <c r="M7" s="17">
        <v>35641</v>
      </c>
      <c r="N7" s="17">
        <v>42053</v>
      </c>
      <c r="O7" s="17">
        <v>455054</v>
      </c>
      <c r="P7" s="17">
        <v>111276</v>
      </c>
      <c r="Q7" s="17">
        <v>642681</v>
      </c>
      <c r="R7" s="17">
        <v>14260</v>
      </c>
      <c r="S7" s="17">
        <v>0</v>
      </c>
      <c r="T7" s="17">
        <v>53024</v>
      </c>
      <c r="U7" s="17">
        <v>290513</v>
      </c>
      <c r="V7" s="17">
        <v>642681</v>
      </c>
      <c r="W7" s="17">
        <v>283258</v>
      </c>
      <c r="X7" s="18">
        <v>8.9768000000000008</v>
      </c>
      <c r="Y7" s="17">
        <v>1305.4688000000001</v>
      </c>
      <c r="Z7" s="18">
        <v>32.049999999999997</v>
      </c>
      <c r="AA7" s="17">
        <v>41</v>
      </c>
      <c r="AB7" s="17">
        <v>10175</v>
      </c>
      <c r="AC7" s="17">
        <v>2800</v>
      </c>
      <c r="AD7" s="17">
        <v>-395871</v>
      </c>
      <c r="AE7" s="18">
        <v>0.06</v>
      </c>
      <c r="AF7" s="17">
        <v>10175</v>
      </c>
      <c r="AG7" s="17">
        <v>2800</v>
      </c>
      <c r="AH7" s="17">
        <v>0</v>
      </c>
      <c r="AI7" s="17">
        <v>-395871</v>
      </c>
      <c r="AJ7" s="18">
        <v>0</v>
      </c>
      <c r="AK7" s="18">
        <v>6.9461000000000004</v>
      </c>
      <c r="AL7" s="18">
        <v>3.8959999999999999</v>
      </c>
      <c r="AM7" s="18">
        <v>6.4042000000000003</v>
      </c>
      <c r="AN7" s="18">
        <v>1.3467</v>
      </c>
      <c r="AO7" s="18">
        <v>101.3676</v>
      </c>
      <c r="AR7" s="3">
        <v>1305468.8</v>
      </c>
      <c r="AS7">
        <v>0.21697799288654007</v>
      </c>
      <c r="AT7" s="2" t="s">
        <v>1</v>
      </c>
      <c r="AV7" s="9">
        <v>8.5820383222691614</v>
      </c>
      <c r="AW7" s="9">
        <v>7.7889446288473145</v>
      </c>
      <c r="AX7" s="9">
        <v>2.2041151176825586</v>
      </c>
      <c r="AY7" s="9">
        <v>0.62555140108389695</v>
      </c>
      <c r="AZ7" s="9">
        <v>2313.2872707741885</v>
      </c>
      <c r="BA7" s="9">
        <v>0.54796703185561735</v>
      </c>
      <c r="BB7" s="9">
        <v>1.212228024219226</v>
      </c>
      <c r="BC7" s="9">
        <v>2.2122280242192258</v>
      </c>
      <c r="BD7" s="9">
        <v>0.50731866152695548</v>
      </c>
      <c r="BE7" s="9">
        <v>1.8853066518436168</v>
      </c>
      <c r="BG7" s="9">
        <v>0.49737236344612751</v>
      </c>
      <c r="BH7" s="9">
        <v>733.85661694396629</v>
      </c>
      <c r="BI7" s="9">
        <v>2.3598383883729412</v>
      </c>
      <c r="BJ7" s="9">
        <v>154.67160878404889</v>
      </c>
      <c r="BK7" s="9">
        <v>0.20920578066313458</v>
      </c>
      <c r="BL7">
        <v>248.84777204054311</v>
      </c>
      <c r="BM7" s="2" t="s">
        <v>1</v>
      </c>
      <c r="BO7" s="11">
        <v>8.8257668331537652E-3</v>
      </c>
      <c r="BP7" s="11">
        <v>3.9895375777407455E-3</v>
      </c>
      <c r="BQ7" s="11">
        <v>1.0177677572543765E-2</v>
      </c>
      <c r="BR7" s="11">
        <v>3.048497746917617E-2</v>
      </c>
      <c r="BS7" s="3">
        <v>2564</v>
      </c>
      <c r="BT7" s="3">
        <v>84107</v>
      </c>
      <c r="BU7" s="12">
        <v>0.17314344130291701</v>
      </c>
      <c r="BV7" s="12">
        <v>2.0312858167582362</v>
      </c>
      <c r="BW7" s="12">
        <v>4.3567493048650889E-3</v>
      </c>
      <c r="BX7" s="12">
        <v>-0.61596810859508844</v>
      </c>
      <c r="BY7" s="12">
        <v>0</v>
      </c>
      <c r="BZ7" s="3">
        <v>81543</v>
      </c>
      <c r="CA7" s="3">
        <v>84107</v>
      </c>
      <c r="CB7" s="3">
        <v>20916</v>
      </c>
      <c r="CC7" s="3">
        <v>10946</v>
      </c>
      <c r="CD7" s="3">
        <v>44249</v>
      </c>
      <c r="CE7" s="3">
        <v>5397</v>
      </c>
      <c r="CF7" s="3">
        <v>35</v>
      </c>
      <c r="CH7" s="9">
        <v>2.2122280242192258</v>
      </c>
      <c r="CI7" s="9">
        <v>0.1308689692086743</v>
      </c>
      <c r="CJ7" s="3">
        <v>84107</v>
      </c>
      <c r="CK7" s="3">
        <v>642681</v>
      </c>
      <c r="CL7" s="3">
        <v>111276</v>
      </c>
      <c r="CM7" s="3">
        <v>455054</v>
      </c>
      <c r="CN7" s="3">
        <v>116871</v>
      </c>
      <c r="CO7" s="3">
        <v>35641</v>
      </c>
      <c r="CP7" s="3">
        <v>42053</v>
      </c>
      <c r="CQ7" s="3">
        <v>76351</v>
      </c>
    </row>
    <row r="8" spans="1:95" x14ac:dyDescent="0.25">
      <c r="A8" s="2" t="s">
        <v>2</v>
      </c>
      <c r="B8" s="7" t="s">
        <v>108</v>
      </c>
      <c r="C8" s="17">
        <v>83448</v>
      </c>
      <c r="D8" s="17">
        <v>19065</v>
      </c>
      <c r="E8" s="17">
        <v>64383</v>
      </c>
      <c r="F8" s="17">
        <v>44179</v>
      </c>
      <c r="G8" s="17">
        <v>4048</v>
      </c>
      <c r="H8" s="17">
        <v>5642</v>
      </c>
      <c r="I8" s="17">
        <v>4048</v>
      </c>
      <c r="J8" s="17">
        <v>-62</v>
      </c>
      <c r="K8" s="17">
        <v>-640</v>
      </c>
      <c r="L8" s="17">
        <v>230941</v>
      </c>
      <c r="M8" s="17">
        <v>34266</v>
      </c>
      <c r="N8" s="17">
        <v>44884</v>
      </c>
      <c r="O8" s="17">
        <v>472049</v>
      </c>
      <c r="P8" s="17">
        <v>110063</v>
      </c>
      <c r="Q8" s="17">
        <v>659045</v>
      </c>
      <c r="R8" s="17">
        <v>13795</v>
      </c>
      <c r="S8" s="17">
        <v>0</v>
      </c>
      <c r="T8" s="17">
        <v>54523</v>
      </c>
      <c r="U8" s="17">
        <v>301266</v>
      </c>
      <c r="V8" s="17">
        <v>659045</v>
      </c>
      <c r="W8" s="17">
        <v>286893</v>
      </c>
      <c r="X8" s="18">
        <v>9.5276999999999994</v>
      </c>
      <c r="Y8" s="17">
        <v>2013.2044000000001</v>
      </c>
      <c r="Z8" s="18">
        <v>49.15</v>
      </c>
      <c r="AA8" s="17">
        <v>41</v>
      </c>
      <c r="AB8" s="17">
        <v>7952</v>
      </c>
      <c r="AC8" s="17">
        <v>3500</v>
      </c>
      <c r="AD8" s="17">
        <v>-396511</v>
      </c>
      <c r="AE8" s="18">
        <v>-0.02</v>
      </c>
      <c r="AF8" s="17">
        <v>7952</v>
      </c>
      <c r="AG8" s="17">
        <v>3500</v>
      </c>
      <c r="AH8" s="17">
        <v>0</v>
      </c>
      <c r="AI8" s="17">
        <v>-396511</v>
      </c>
      <c r="AJ8" s="18">
        <v>0</v>
      </c>
      <c r="AK8" s="18">
        <v>7.3048999999999999</v>
      </c>
      <c r="AL8" s="18">
        <v>4.2270000000000003</v>
      </c>
      <c r="AM8" s="18">
        <v>6.9181999999999997</v>
      </c>
      <c r="AN8" s="18" t="s">
        <v>33</v>
      </c>
      <c r="AO8" s="18">
        <v>101.0442</v>
      </c>
      <c r="AR8" s="3">
        <v>2013204.4000000001</v>
      </c>
      <c r="AS8">
        <v>0.14250564920283304</v>
      </c>
      <c r="AT8" s="2" t="s">
        <v>2</v>
      </c>
      <c r="AU8" s="7"/>
      <c r="AV8" s="9">
        <v>8.6577957926012878</v>
      </c>
      <c r="AW8" s="9">
        <v>7.8345835702364139</v>
      </c>
      <c r="AX8" s="9">
        <v>4.2356620141958441</v>
      </c>
      <c r="AY8" s="9">
        <v>0.63353185290837499</v>
      </c>
      <c r="AZ8" s="9">
        <v>2465.2967079881096</v>
      </c>
      <c r="BA8" s="9">
        <v>0.5428749174942531</v>
      </c>
      <c r="BB8" s="9">
        <v>1.1875850577230753</v>
      </c>
      <c r="BC8" s="9">
        <v>2.1875850577230751</v>
      </c>
      <c r="BD8" s="9">
        <v>0.50164592851873047</v>
      </c>
      <c r="BE8" s="9">
        <v>1.4094292803970223</v>
      </c>
      <c r="BF8" s="9"/>
      <c r="BG8" s="9">
        <v>0.4247616076998485</v>
      </c>
      <c r="BH8" s="9">
        <v>859.30553370049824</v>
      </c>
      <c r="BI8" s="9">
        <v>2.4353002976711609</v>
      </c>
      <c r="BJ8" s="9">
        <v>149.87884670693126</v>
      </c>
      <c r="BK8" s="9">
        <v>0.19986300254355419</v>
      </c>
      <c r="BL8">
        <v>264.10569105691059</v>
      </c>
      <c r="BM8" s="2" t="s">
        <v>2</v>
      </c>
      <c r="BN8" s="7"/>
      <c r="BO8" s="11">
        <v>-2.1243684982706311E-3</v>
      </c>
      <c r="BP8" s="11">
        <v>-9.7110212504457208E-4</v>
      </c>
      <c r="BQ8" s="11">
        <v>6.1422209409069187E-3</v>
      </c>
      <c r="BR8" s="11">
        <v>-7.669446841146582E-3</v>
      </c>
      <c r="BS8" s="3">
        <v>-640</v>
      </c>
      <c r="BT8" s="3">
        <v>83448</v>
      </c>
      <c r="BU8" s="12">
        <v>0.1670037706074699</v>
      </c>
      <c r="BV8" s="12">
        <v>3.0547297984204418</v>
      </c>
      <c r="BW8" s="12">
        <v>5.3107147463375033E-3</v>
      </c>
      <c r="BX8" s="12">
        <v>-0.60164480422429423</v>
      </c>
      <c r="BY8" s="12">
        <v>0</v>
      </c>
      <c r="BZ8" s="3">
        <v>84088</v>
      </c>
      <c r="CA8" s="3">
        <v>83448</v>
      </c>
      <c r="CB8" s="3">
        <v>19065</v>
      </c>
      <c r="CC8" s="3">
        <v>15264</v>
      </c>
      <c r="CD8" s="3">
        <v>44179</v>
      </c>
      <c r="CE8" s="3">
        <v>5642</v>
      </c>
      <c r="CF8" s="3">
        <v>-62</v>
      </c>
      <c r="CH8" s="9">
        <v>2.1875850577230751</v>
      </c>
      <c r="CI8" s="9">
        <v>0.12661957832924914</v>
      </c>
      <c r="CJ8" s="3">
        <v>83448</v>
      </c>
      <c r="CK8" s="3">
        <v>659045</v>
      </c>
      <c r="CL8" s="3">
        <v>110063</v>
      </c>
      <c r="CM8" s="3">
        <v>472049</v>
      </c>
      <c r="CN8" s="3">
        <v>230941</v>
      </c>
      <c r="CO8" s="3">
        <v>34266</v>
      </c>
      <c r="CP8" s="3">
        <v>44884</v>
      </c>
      <c r="CQ8" s="3">
        <v>76933</v>
      </c>
    </row>
    <row r="9" spans="1:95" x14ac:dyDescent="0.25">
      <c r="A9" s="2" t="s">
        <v>3</v>
      </c>
      <c r="B9" s="7" t="s">
        <v>109</v>
      </c>
      <c r="C9" s="17">
        <v>95115</v>
      </c>
      <c r="D9" s="17">
        <v>23979</v>
      </c>
      <c r="E9" s="17">
        <v>71136</v>
      </c>
      <c r="F9" s="17">
        <v>44647</v>
      </c>
      <c r="G9" s="17">
        <v>12262</v>
      </c>
      <c r="H9" s="17">
        <v>5753</v>
      </c>
      <c r="I9" s="17">
        <v>12262</v>
      </c>
      <c r="J9" s="17">
        <v>37</v>
      </c>
      <c r="K9" s="17">
        <v>8285</v>
      </c>
      <c r="L9" s="17">
        <v>132526</v>
      </c>
      <c r="M9" s="17">
        <v>38000</v>
      </c>
      <c r="N9" s="17">
        <v>48569</v>
      </c>
      <c r="O9" s="17">
        <v>477969</v>
      </c>
      <c r="P9" s="17">
        <v>108670</v>
      </c>
      <c r="Q9" s="17">
        <v>689353</v>
      </c>
      <c r="R9" s="17">
        <v>14368</v>
      </c>
      <c r="S9" s="17">
        <v>338</v>
      </c>
      <c r="T9" s="17">
        <v>60661</v>
      </c>
      <c r="U9" s="17">
        <v>321226</v>
      </c>
      <c r="V9" s="17">
        <v>689353</v>
      </c>
      <c r="W9" s="17">
        <v>290592</v>
      </c>
      <c r="X9" s="18">
        <v>2.0958999999999999</v>
      </c>
      <c r="Y9" s="17">
        <v>1768.7336</v>
      </c>
      <c r="Z9" s="18">
        <v>43.02</v>
      </c>
      <c r="AA9" s="17">
        <v>41</v>
      </c>
      <c r="AB9" s="17">
        <v>16717</v>
      </c>
      <c r="AC9" s="17">
        <v>4100</v>
      </c>
      <c r="AD9" s="17">
        <v>-388226</v>
      </c>
      <c r="AE9" s="18">
        <v>0.2</v>
      </c>
      <c r="AF9" s="17">
        <v>16717</v>
      </c>
      <c r="AG9" s="17">
        <v>4100</v>
      </c>
      <c r="AH9" s="17">
        <v>0</v>
      </c>
      <c r="AI9" s="17">
        <v>-388226</v>
      </c>
      <c r="AJ9" s="18">
        <v>0</v>
      </c>
      <c r="AK9" s="18">
        <v>7.3532000000000002</v>
      </c>
      <c r="AL9" s="18">
        <v>3.69</v>
      </c>
      <c r="AM9" s="18">
        <v>6.8369</v>
      </c>
      <c r="AN9" s="18">
        <v>0.4446</v>
      </c>
      <c r="AO9" s="18">
        <v>110.5634</v>
      </c>
      <c r="AR9" s="3">
        <v>1768733.6</v>
      </c>
      <c r="AS9">
        <v>0.16429382016602159</v>
      </c>
      <c r="AT9" s="2" t="s">
        <v>3</v>
      </c>
      <c r="AU9" s="7"/>
      <c r="AV9" s="9">
        <v>7.8793458729661561</v>
      </c>
      <c r="AW9" s="9">
        <v>7.0786831737030385</v>
      </c>
      <c r="AX9" s="9">
        <v>2.1846985707456192</v>
      </c>
      <c r="AY9" s="9">
        <v>0.60536183928988485</v>
      </c>
      <c r="AZ9" s="9">
        <v>2283.8428583918635</v>
      </c>
      <c r="BA9" s="9">
        <v>0.5340181300436786</v>
      </c>
      <c r="BB9" s="9">
        <v>1.14600623859837</v>
      </c>
      <c r="BC9" s="9">
        <v>2.1460062385983698</v>
      </c>
      <c r="BD9" s="9">
        <v>0.48905664458908338</v>
      </c>
      <c r="BE9" s="9">
        <v>2.9057882843733704</v>
      </c>
      <c r="BF9" s="9"/>
      <c r="BG9" s="9">
        <v>0.49370997961662788</v>
      </c>
      <c r="BH9" s="9">
        <v>739.30042954251633</v>
      </c>
      <c r="BI9" s="9">
        <v>2.5030263157894739</v>
      </c>
      <c r="BJ9" s="9">
        <v>145.82347684382063</v>
      </c>
      <c r="BK9" s="9">
        <v>0.22792517756668934</v>
      </c>
      <c r="BL9">
        <v>218.70469994578588</v>
      </c>
      <c r="BM9" s="2" t="s">
        <v>3</v>
      </c>
      <c r="BN9" s="7"/>
      <c r="BO9" s="11">
        <v>2.5791810127449209E-2</v>
      </c>
      <c r="BP9" s="11">
        <v>1.201851591274717E-2</v>
      </c>
      <c r="BQ9" s="11">
        <v>1.7787693677985009E-2</v>
      </c>
      <c r="BR9" s="11">
        <v>8.7105083320191345E-2</v>
      </c>
      <c r="BS9" s="3">
        <v>8285</v>
      </c>
      <c r="BT9" s="3">
        <v>95115</v>
      </c>
      <c r="BU9" s="12">
        <v>0.15764057021584008</v>
      </c>
      <c r="BV9" s="12">
        <v>2.5657879199771383</v>
      </c>
      <c r="BW9" s="12">
        <v>5.9476059435441637E-3</v>
      </c>
      <c r="BX9" s="12">
        <v>-0.56317445488740892</v>
      </c>
      <c r="BY9" s="12">
        <v>0</v>
      </c>
      <c r="BZ9" s="3">
        <v>86830</v>
      </c>
      <c r="CA9" s="3">
        <v>95115</v>
      </c>
      <c r="CB9" s="3">
        <v>23979</v>
      </c>
      <c r="CC9" s="3">
        <v>12414</v>
      </c>
      <c r="CD9" s="3">
        <v>44647</v>
      </c>
      <c r="CE9" s="3">
        <v>5753</v>
      </c>
      <c r="CF9" s="3">
        <v>37</v>
      </c>
      <c r="CH9" s="9">
        <v>2.1460062385983698</v>
      </c>
      <c r="CI9" s="9">
        <v>0.13797720471224467</v>
      </c>
      <c r="CJ9" s="3">
        <v>95115</v>
      </c>
      <c r="CK9" s="3">
        <v>689353</v>
      </c>
      <c r="CL9" s="3">
        <v>108670</v>
      </c>
      <c r="CM9" s="3">
        <v>477969</v>
      </c>
      <c r="CN9" s="3">
        <v>132526</v>
      </c>
      <c r="CO9" s="3">
        <v>38000</v>
      </c>
      <c r="CP9" s="3">
        <v>48569</v>
      </c>
      <c r="CQ9" s="3">
        <v>102714</v>
      </c>
    </row>
    <row r="10" spans="1:95" x14ac:dyDescent="0.25">
      <c r="A10" s="2" t="s">
        <v>4</v>
      </c>
      <c r="B10" s="7" t="s">
        <v>110</v>
      </c>
      <c r="C10" s="17">
        <v>91313</v>
      </c>
      <c r="D10" s="17">
        <v>27303</v>
      </c>
      <c r="E10" s="17">
        <v>64010</v>
      </c>
      <c r="F10" s="17">
        <v>48518</v>
      </c>
      <c r="G10" s="17">
        <v>1079</v>
      </c>
      <c r="H10" s="17">
        <v>5814</v>
      </c>
      <c r="I10" s="17">
        <v>1079</v>
      </c>
      <c r="J10" s="17">
        <v>253</v>
      </c>
      <c r="K10" s="17">
        <v>-2771</v>
      </c>
      <c r="L10" s="17">
        <v>215036</v>
      </c>
      <c r="M10" s="17">
        <v>39766</v>
      </c>
      <c r="N10" s="17">
        <v>47028</v>
      </c>
      <c r="O10" s="17">
        <v>508673</v>
      </c>
      <c r="P10" s="17">
        <v>133737</v>
      </c>
      <c r="Q10" s="17">
        <v>719156</v>
      </c>
      <c r="R10" s="17">
        <v>13369</v>
      </c>
      <c r="S10" s="17">
        <v>0</v>
      </c>
      <c r="T10" s="17">
        <v>58991</v>
      </c>
      <c r="U10" s="17">
        <v>327519</v>
      </c>
      <c r="V10" s="17">
        <v>719156</v>
      </c>
      <c r="W10" s="17">
        <v>323653</v>
      </c>
      <c r="X10" s="18">
        <v>1.3732</v>
      </c>
      <c r="Y10" s="17">
        <v>1569.2049</v>
      </c>
      <c r="Z10" s="18">
        <v>38.06</v>
      </c>
      <c r="AA10" s="17">
        <v>41</v>
      </c>
      <c r="AB10" s="17">
        <v>6122</v>
      </c>
      <c r="AC10" s="17">
        <v>3600</v>
      </c>
      <c r="AD10" s="17">
        <v>-391153</v>
      </c>
      <c r="AE10" s="18">
        <v>-7.0000000000000007E-2</v>
      </c>
      <c r="AF10" s="17">
        <v>6122</v>
      </c>
      <c r="AG10" s="17">
        <v>3600</v>
      </c>
      <c r="AH10" s="17">
        <v>0</v>
      </c>
      <c r="AI10" s="17">
        <v>-391153</v>
      </c>
      <c r="AJ10" s="18">
        <v>0</v>
      </c>
      <c r="AK10" s="18">
        <v>7.1494999999999997</v>
      </c>
      <c r="AL10" s="18">
        <v>3.2044999999999999</v>
      </c>
      <c r="AM10" s="18">
        <v>6.4661999999999997</v>
      </c>
      <c r="AN10" s="18" t="s">
        <v>33</v>
      </c>
      <c r="AO10" s="18">
        <v>96.584900000000005</v>
      </c>
      <c r="AR10" s="3">
        <v>1569204.9</v>
      </c>
      <c r="AS10">
        <v>0.20625286092338865</v>
      </c>
      <c r="AT10" s="2" t="s">
        <v>4</v>
      </c>
      <c r="AU10" s="7"/>
      <c r="AV10" s="9">
        <v>8.6228916275364043</v>
      </c>
      <c r="AW10" s="9">
        <v>7.8256852740248508</v>
      </c>
      <c r="AX10" s="9">
        <v>3.6452340187486225</v>
      </c>
      <c r="AY10" s="9">
        <v>0.62529131370662272</v>
      </c>
      <c r="AZ10" s="9">
        <v>2222.3450627134962</v>
      </c>
      <c r="BA10" s="9">
        <v>0.54457864496715591</v>
      </c>
      <c r="BB10" s="9">
        <v>1.1957687950928038</v>
      </c>
      <c r="BC10" s="9">
        <v>2.1957687950928038</v>
      </c>
      <c r="BD10" s="9">
        <v>0.50388312012905867</v>
      </c>
      <c r="BE10" s="9">
        <v>1.0529755761953905</v>
      </c>
      <c r="BF10" s="9"/>
      <c r="BG10" s="9">
        <v>0.58056902270987498</v>
      </c>
      <c r="BH10" s="9">
        <v>628.69355015932308</v>
      </c>
      <c r="BI10" s="9">
        <v>2.2962581099431674</v>
      </c>
      <c r="BJ10" s="9">
        <v>158.95425623952778</v>
      </c>
      <c r="BK10" s="9">
        <v>0.20306127441169539</v>
      </c>
      <c r="BL10">
        <v>178.7234003589349</v>
      </c>
      <c r="BM10" s="2" t="s">
        <v>4</v>
      </c>
      <c r="BN10" s="7"/>
      <c r="BO10" s="11">
        <v>-8.4605778596050923E-3</v>
      </c>
      <c r="BP10" s="11">
        <v>-3.8531278331822303E-3</v>
      </c>
      <c r="BQ10" s="11">
        <v>1.5003698780236834E-3</v>
      </c>
      <c r="BR10" s="11">
        <v>-3.0346171957990647E-2</v>
      </c>
      <c r="BS10" s="3">
        <v>-2771</v>
      </c>
      <c r="BT10" s="3">
        <v>91313</v>
      </c>
      <c r="BU10" s="12">
        <v>0.1859638242606611</v>
      </c>
      <c r="BV10" s="12">
        <v>2.18200904949691</v>
      </c>
      <c r="BW10" s="12">
        <v>5.005867989699036E-3</v>
      </c>
      <c r="BX10" s="12">
        <v>-0.54390563382631862</v>
      </c>
      <c r="BY10" s="12">
        <v>0</v>
      </c>
      <c r="BZ10" s="3">
        <v>94084</v>
      </c>
      <c r="CA10" s="3">
        <v>91313</v>
      </c>
      <c r="CB10" s="3">
        <v>27303</v>
      </c>
      <c r="CC10" s="3">
        <v>12196</v>
      </c>
      <c r="CD10" s="3">
        <v>48518</v>
      </c>
      <c r="CE10" s="3">
        <v>5814</v>
      </c>
      <c r="CF10" s="3">
        <v>253</v>
      </c>
      <c r="CH10" s="9">
        <v>2.1957687950928038</v>
      </c>
      <c r="CI10" s="9">
        <v>0.12697245103983001</v>
      </c>
      <c r="CJ10" s="3">
        <v>91313</v>
      </c>
      <c r="CK10" s="3">
        <v>719156</v>
      </c>
      <c r="CL10" s="3">
        <v>133737</v>
      </c>
      <c r="CM10" s="3">
        <v>508673</v>
      </c>
      <c r="CN10" s="3">
        <v>215036</v>
      </c>
      <c r="CO10" s="3">
        <v>39766</v>
      </c>
      <c r="CP10" s="3">
        <v>47028</v>
      </c>
      <c r="CQ10" s="3">
        <v>76746</v>
      </c>
    </row>
    <row r="11" spans="1:95" x14ac:dyDescent="0.25">
      <c r="A11" s="2" t="s">
        <v>5</v>
      </c>
      <c r="B11" s="7" t="s">
        <v>111</v>
      </c>
      <c r="C11" s="17">
        <v>102604</v>
      </c>
      <c r="D11" s="17">
        <v>25201</v>
      </c>
      <c r="E11" s="17">
        <v>77403</v>
      </c>
      <c r="F11" s="17">
        <v>49126</v>
      </c>
      <c r="G11" s="17">
        <v>5275</v>
      </c>
      <c r="H11" s="17">
        <v>5878</v>
      </c>
      <c r="I11" s="17">
        <v>5275</v>
      </c>
      <c r="J11" s="17">
        <v>-1603</v>
      </c>
      <c r="K11" s="17">
        <v>2730</v>
      </c>
      <c r="L11" s="17">
        <v>59737</v>
      </c>
      <c r="M11" s="17">
        <v>41147</v>
      </c>
      <c r="N11" s="17">
        <v>52697</v>
      </c>
      <c r="O11" s="17">
        <v>394609</v>
      </c>
      <c r="P11" s="17">
        <v>141986</v>
      </c>
      <c r="Q11" s="17">
        <v>787843</v>
      </c>
      <c r="R11" s="17">
        <v>13347</v>
      </c>
      <c r="S11" s="17">
        <v>0</v>
      </c>
      <c r="T11" s="17">
        <v>83004</v>
      </c>
      <c r="U11" s="17">
        <v>341650</v>
      </c>
      <c r="V11" s="17">
        <v>787843</v>
      </c>
      <c r="W11" s="17">
        <v>337226</v>
      </c>
      <c r="X11" s="18">
        <v>1.1830000000000001</v>
      </c>
      <c r="Y11" s="17">
        <v>1796.0038</v>
      </c>
      <c r="Z11" s="18">
        <v>43.49</v>
      </c>
      <c r="AA11" s="17">
        <v>42</v>
      </c>
      <c r="AB11" s="17">
        <v>12072</v>
      </c>
      <c r="AC11" s="17">
        <v>3511</v>
      </c>
      <c r="AD11" s="17">
        <v>-388423</v>
      </c>
      <c r="AE11" s="18">
        <v>0.06</v>
      </c>
      <c r="AF11" s="17">
        <v>12072</v>
      </c>
      <c r="AG11" s="17">
        <v>3511</v>
      </c>
      <c r="AH11" s="17">
        <v>0</v>
      </c>
      <c r="AI11" s="17">
        <v>-388423</v>
      </c>
      <c r="AJ11" s="18">
        <v>0</v>
      </c>
      <c r="AK11" s="18">
        <v>6.9604999999999997</v>
      </c>
      <c r="AL11" s="18">
        <v>2.7627999999999999</v>
      </c>
      <c r="AM11" s="18">
        <v>6.2908999999999997</v>
      </c>
      <c r="AN11" s="18" t="s">
        <v>33</v>
      </c>
      <c r="AO11" s="18">
        <v>122.0742</v>
      </c>
      <c r="AR11" s="3">
        <v>1796003.8</v>
      </c>
      <c r="AS11">
        <v>0.18776463613272978</v>
      </c>
      <c r="AT11" s="2" t="s">
        <v>5</v>
      </c>
      <c r="AU11" s="7"/>
      <c r="AV11" s="9">
        <v>4.7540961881355113</v>
      </c>
      <c r="AW11" s="9">
        <v>4.1192231699677126</v>
      </c>
      <c r="AX11" s="9">
        <v>0.71968820779721454</v>
      </c>
      <c r="AY11" s="9">
        <v>0.3955166194279825</v>
      </c>
      <c r="AZ11" s="9">
        <v>1679.0383037119755</v>
      </c>
      <c r="BA11" s="9">
        <v>0.56634760986643273</v>
      </c>
      <c r="BB11" s="9">
        <v>1.3059944387531099</v>
      </c>
      <c r="BC11" s="9">
        <v>2.3059944387531099</v>
      </c>
      <c r="BD11" s="9">
        <v>0.5152793758574653</v>
      </c>
      <c r="BE11" s="9">
        <v>2.0537597822388567</v>
      </c>
      <c r="BF11" s="9"/>
      <c r="BG11" s="9">
        <v>0.47822456686338882</v>
      </c>
      <c r="BH11" s="9">
        <v>763.23975239077811</v>
      </c>
      <c r="BI11" s="9">
        <v>2.4935961309451478</v>
      </c>
      <c r="BJ11" s="9">
        <v>146.37494639585202</v>
      </c>
      <c r="BK11" s="9">
        <v>0.32927584602300991</v>
      </c>
      <c r="BL11">
        <v>193.31197174715291</v>
      </c>
      <c r="BM11" s="2" t="s">
        <v>5</v>
      </c>
      <c r="BN11" s="7"/>
      <c r="BO11" s="11">
        <v>7.9906336894482663E-3</v>
      </c>
      <c r="BP11" s="11">
        <v>3.465157398111045E-3</v>
      </c>
      <c r="BQ11" s="11">
        <v>6.6954964377420375E-3</v>
      </c>
      <c r="BR11" s="11">
        <v>2.6607149818720519E-2</v>
      </c>
      <c r="BS11" s="3">
        <v>2730</v>
      </c>
      <c r="BT11" s="3">
        <v>102604</v>
      </c>
      <c r="BU11" s="12">
        <v>0.18022118620080396</v>
      </c>
      <c r="BV11" s="12">
        <v>2.279646833188846</v>
      </c>
      <c r="BW11" s="12">
        <v>4.4564716574241317E-3</v>
      </c>
      <c r="BX11" s="12">
        <v>-0.49302081759944555</v>
      </c>
      <c r="BY11" s="12">
        <v>0</v>
      </c>
      <c r="BZ11" s="3">
        <v>99874</v>
      </c>
      <c r="CA11" s="3">
        <v>102604</v>
      </c>
      <c r="CB11" s="3">
        <v>25201</v>
      </c>
      <c r="CC11" s="3">
        <v>21272</v>
      </c>
      <c r="CD11" s="3">
        <v>49126</v>
      </c>
      <c r="CE11" s="3">
        <v>5878</v>
      </c>
      <c r="CF11" s="3">
        <v>-1603</v>
      </c>
      <c r="CH11" s="9">
        <v>2.3059944387531099</v>
      </c>
      <c r="CI11" s="9">
        <v>0.13023406947830976</v>
      </c>
      <c r="CJ11" s="3">
        <v>102604</v>
      </c>
      <c r="CK11" s="3">
        <v>787843</v>
      </c>
      <c r="CL11" s="3">
        <v>141986</v>
      </c>
      <c r="CM11" s="3">
        <v>394609</v>
      </c>
      <c r="CN11" s="3">
        <v>59737</v>
      </c>
      <c r="CO11" s="3">
        <v>41147</v>
      </c>
      <c r="CP11" s="3">
        <v>52697</v>
      </c>
      <c r="CQ11" s="3">
        <v>251248</v>
      </c>
    </row>
    <row r="12" spans="1:95" x14ac:dyDescent="0.25">
      <c r="A12" s="2" t="s">
        <v>6</v>
      </c>
      <c r="B12" s="7" t="s">
        <v>112</v>
      </c>
      <c r="C12" s="17">
        <v>104685</v>
      </c>
      <c r="D12" s="17">
        <v>22304</v>
      </c>
      <c r="E12" s="17">
        <v>82381</v>
      </c>
      <c r="F12" s="17">
        <v>50128</v>
      </c>
      <c r="G12" s="17">
        <v>2413</v>
      </c>
      <c r="H12" s="17">
        <v>5940</v>
      </c>
      <c r="I12" s="17">
        <v>2413</v>
      </c>
      <c r="J12" s="17">
        <v>271</v>
      </c>
      <c r="K12" s="17">
        <v>-6087</v>
      </c>
      <c r="L12" s="17">
        <v>85139</v>
      </c>
      <c r="M12" s="17">
        <v>42573</v>
      </c>
      <c r="N12" s="17">
        <v>60238</v>
      </c>
      <c r="O12" s="17">
        <v>378847</v>
      </c>
      <c r="P12" s="17">
        <v>140612</v>
      </c>
      <c r="Q12" s="17">
        <v>807489</v>
      </c>
      <c r="R12" s="17">
        <v>16064</v>
      </c>
      <c r="S12" s="17">
        <v>0</v>
      </c>
      <c r="T12" s="17">
        <v>95838</v>
      </c>
      <c r="U12" s="17">
        <v>346162</v>
      </c>
      <c r="V12" s="17">
        <v>807489</v>
      </c>
      <c r="W12" s="17">
        <v>340963</v>
      </c>
      <c r="X12" s="18">
        <v>1.1677</v>
      </c>
      <c r="Y12" s="17">
        <v>1585.0482</v>
      </c>
      <c r="Z12" s="18">
        <v>38.07</v>
      </c>
      <c r="AA12" s="17">
        <v>42</v>
      </c>
      <c r="AB12" s="17">
        <v>10876</v>
      </c>
      <c r="AC12" s="17">
        <v>3638</v>
      </c>
      <c r="AD12" s="17">
        <v>-394510</v>
      </c>
      <c r="AE12" s="18">
        <v>-0.15</v>
      </c>
      <c r="AF12" s="17">
        <v>10876</v>
      </c>
      <c r="AG12" s="17">
        <v>3638</v>
      </c>
      <c r="AH12" s="17">
        <v>0</v>
      </c>
      <c r="AI12" s="17">
        <v>-394510</v>
      </c>
      <c r="AJ12" s="18">
        <v>0</v>
      </c>
      <c r="AK12" s="18">
        <v>6.7321</v>
      </c>
      <c r="AL12" s="18">
        <v>2.2978000000000001</v>
      </c>
      <c r="AM12" s="18">
        <v>5.9386000000000001</v>
      </c>
      <c r="AN12" s="18" t="s">
        <v>33</v>
      </c>
      <c r="AO12" s="18">
        <v>193.4529</v>
      </c>
      <c r="AR12" s="3">
        <v>1585048.2</v>
      </c>
      <c r="AS12">
        <v>0.21511207040896296</v>
      </c>
      <c r="AT12" s="2" t="s">
        <v>6</v>
      </c>
      <c r="AU12" s="7"/>
      <c r="AV12" s="9">
        <v>3.9529935933554539</v>
      </c>
      <c r="AW12" s="9">
        <v>3.3244537657296687</v>
      </c>
      <c r="AX12" s="9">
        <v>0.88836369707214258</v>
      </c>
      <c r="AY12" s="9">
        <v>0.35048031614052949</v>
      </c>
      <c r="AZ12" s="9">
        <v>1605.5374005964215</v>
      </c>
      <c r="BA12" s="9">
        <v>0.57131056893654275</v>
      </c>
      <c r="BB12" s="9">
        <v>1.3326910521663267</v>
      </c>
      <c r="BC12" s="9">
        <v>2.3326910521663269</v>
      </c>
      <c r="BD12" s="9">
        <v>0.51357898745311958</v>
      </c>
      <c r="BE12" s="9">
        <v>1.8309764309764309</v>
      </c>
      <c r="BF12" s="9"/>
      <c r="BG12" s="9">
        <v>0.37026461701915736</v>
      </c>
      <c r="BH12" s="9">
        <v>985.78147417503578</v>
      </c>
      <c r="BI12" s="9">
        <v>2.4589528574448596</v>
      </c>
      <c r="BJ12" s="9">
        <v>148.43716864880355</v>
      </c>
      <c r="BK12" s="9">
        <v>0.36989989717641486</v>
      </c>
      <c r="BL12">
        <v>262.88378766140602</v>
      </c>
      <c r="BM12" s="2" t="s">
        <v>6</v>
      </c>
      <c r="BN12" s="7"/>
      <c r="BO12" s="11">
        <v>-1.7584252459830946E-2</v>
      </c>
      <c r="BP12" s="11">
        <v>-7.5381831826811267E-3</v>
      </c>
      <c r="BQ12" s="11">
        <v>2.9882760012829896E-3</v>
      </c>
      <c r="BR12" s="11">
        <v>-5.8145866169938387E-2</v>
      </c>
      <c r="BS12" s="3">
        <v>-6087</v>
      </c>
      <c r="BT12" s="3">
        <v>104685</v>
      </c>
      <c r="BU12" s="12">
        <v>0.1741348798559485</v>
      </c>
      <c r="BV12" s="12">
        <v>1.9629347272842106</v>
      </c>
      <c r="BW12" s="12">
        <v>4.5053245307366419E-3</v>
      </c>
      <c r="BX12" s="12">
        <v>-0.48856393090184508</v>
      </c>
      <c r="BY12" s="12">
        <v>0</v>
      </c>
      <c r="BZ12" s="3">
        <v>110772</v>
      </c>
      <c r="CA12" s="3">
        <v>104685</v>
      </c>
      <c r="CB12" s="3">
        <v>22304</v>
      </c>
      <c r="CC12" s="3">
        <v>32129</v>
      </c>
      <c r="CD12" s="3">
        <v>50128</v>
      </c>
      <c r="CE12" s="3">
        <v>5940</v>
      </c>
      <c r="CF12" s="3">
        <v>271</v>
      </c>
      <c r="CH12" s="9">
        <v>2.3326910521663269</v>
      </c>
      <c r="CI12" s="9">
        <v>0.12964263290273922</v>
      </c>
      <c r="CJ12" s="3">
        <v>104685</v>
      </c>
      <c r="CK12" s="3">
        <v>807489</v>
      </c>
      <c r="CL12" s="3">
        <v>140612</v>
      </c>
      <c r="CM12" s="3">
        <v>378847</v>
      </c>
      <c r="CN12" s="3">
        <v>85139</v>
      </c>
      <c r="CO12" s="3">
        <v>42573</v>
      </c>
      <c r="CP12" s="3">
        <v>60238</v>
      </c>
      <c r="CQ12" s="3">
        <v>288030</v>
      </c>
    </row>
    <row r="13" spans="1:95" x14ac:dyDescent="0.25">
      <c r="A13" s="2" t="s">
        <v>7</v>
      </c>
      <c r="B13" s="7" t="s">
        <v>113</v>
      </c>
      <c r="C13" s="17">
        <v>122424</v>
      </c>
      <c r="D13" s="17">
        <v>31904</v>
      </c>
      <c r="E13" s="17">
        <v>90520</v>
      </c>
      <c r="F13" s="17">
        <v>54223</v>
      </c>
      <c r="G13" s="17">
        <v>1712</v>
      </c>
      <c r="H13" s="17">
        <v>5997</v>
      </c>
      <c r="I13" s="17">
        <v>1712</v>
      </c>
      <c r="J13" s="17">
        <v>1347</v>
      </c>
      <c r="K13" s="17">
        <v>-4888</v>
      </c>
      <c r="L13" s="17">
        <v>78228</v>
      </c>
      <c r="M13" s="17">
        <v>47530</v>
      </c>
      <c r="N13" s="17">
        <v>58296</v>
      </c>
      <c r="O13" s="17">
        <v>408557</v>
      </c>
      <c r="P13" s="17">
        <v>142805</v>
      </c>
      <c r="Q13" s="17">
        <v>831065</v>
      </c>
      <c r="R13" s="17">
        <v>12799</v>
      </c>
      <c r="S13" s="17">
        <v>0</v>
      </c>
      <c r="T13" s="17">
        <v>107673</v>
      </c>
      <c r="U13" s="17">
        <v>354944</v>
      </c>
      <c r="V13" s="17">
        <v>831065</v>
      </c>
      <c r="W13" s="17">
        <v>346983</v>
      </c>
      <c r="X13" s="18">
        <v>1.0089999999999999</v>
      </c>
      <c r="Y13" s="17">
        <v>1890.4056</v>
      </c>
      <c r="Z13" s="18">
        <v>45.3</v>
      </c>
      <c r="AA13" s="17">
        <v>42</v>
      </c>
      <c r="AB13" s="17">
        <v>8917</v>
      </c>
      <c r="AC13" s="17">
        <v>3123</v>
      </c>
      <c r="AD13" s="17">
        <v>-399398</v>
      </c>
      <c r="AE13" s="18">
        <v>-0.12</v>
      </c>
      <c r="AF13" s="17">
        <v>8917</v>
      </c>
      <c r="AG13" s="17">
        <v>3123</v>
      </c>
      <c r="AH13" s="17">
        <v>0</v>
      </c>
      <c r="AI13" s="17">
        <v>-399398</v>
      </c>
      <c r="AJ13" s="18">
        <v>0</v>
      </c>
      <c r="AK13" s="18">
        <v>6.7305999999999999</v>
      </c>
      <c r="AL13" s="18">
        <v>2.6412</v>
      </c>
      <c r="AM13" s="18">
        <v>6.0911</v>
      </c>
      <c r="AN13" s="18" t="s">
        <v>33</v>
      </c>
      <c r="AO13" s="18">
        <v>102.4935</v>
      </c>
      <c r="AR13" s="3">
        <v>1890405.6</v>
      </c>
      <c r="AS13">
        <v>0.18354949858379599</v>
      </c>
      <c r="AT13" s="2" t="s">
        <v>7</v>
      </c>
      <c r="AU13" s="7"/>
      <c r="AV13" s="9">
        <v>3.7944238574201519</v>
      </c>
      <c r="AW13" s="9">
        <v>3.2530067890743268</v>
      </c>
      <c r="AX13" s="9">
        <v>0.72653311415117994</v>
      </c>
      <c r="AY13" s="9">
        <v>0.36204629000138377</v>
      </c>
      <c r="AZ13" s="9">
        <v>1484.380798123701</v>
      </c>
      <c r="BA13" s="10">
        <v>0.57290464644763039</v>
      </c>
      <c r="BB13" s="9">
        <v>1.3413975162279119</v>
      </c>
      <c r="BC13" s="9">
        <v>2.3413975162279121</v>
      </c>
      <c r="BD13" s="9">
        <v>0.50933380518446425</v>
      </c>
      <c r="BE13" s="9">
        <v>1.4869101217275305</v>
      </c>
      <c r="BF13" s="9"/>
      <c r="BG13" s="9">
        <v>0.54727597090709479</v>
      </c>
      <c r="BH13" s="9">
        <v>666.93956870611839</v>
      </c>
      <c r="BI13" s="9">
        <v>2.5757205975173574</v>
      </c>
      <c r="BJ13" s="9">
        <v>141.70791674834999</v>
      </c>
      <c r="BK13" s="9">
        <v>0.40688105715159328</v>
      </c>
      <c r="BL13">
        <v>146.42787738214645</v>
      </c>
      <c r="BM13" s="2" t="s">
        <v>7</v>
      </c>
      <c r="BN13" s="7"/>
      <c r="BO13" s="11">
        <v>-1.3771186440677966E-2</v>
      </c>
      <c r="BP13" s="11">
        <v>-5.8816097417169538E-3</v>
      </c>
      <c r="BQ13" s="11">
        <v>2.0600073399794239E-3</v>
      </c>
      <c r="BR13" s="11">
        <v>-3.9926811736260864E-2</v>
      </c>
      <c r="BS13" s="3">
        <v>-4888</v>
      </c>
      <c r="BT13" s="3">
        <v>122424</v>
      </c>
      <c r="BU13" s="12">
        <v>0.17183373141691685</v>
      </c>
      <c r="BV13" s="12">
        <v>2.2746783945900741</v>
      </c>
      <c r="BW13" s="12">
        <v>3.7578288100208767E-3</v>
      </c>
      <c r="BX13" s="12">
        <v>-0.4805857544235409</v>
      </c>
      <c r="BY13" s="12">
        <v>0</v>
      </c>
      <c r="BZ13" s="3">
        <v>127312</v>
      </c>
      <c r="CA13" s="3">
        <v>122424</v>
      </c>
      <c r="CB13" s="3">
        <v>31904</v>
      </c>
      <c r="CC13" s="3">
        <v>33841</v>
      </c>
      <c r="CD13" s="3">
        <v>54223</v>
      </c>
      <c r="CE13" s="3">
        <v>5997</v>
      </c>
      <c r="CF13" s="3">
        <v>1347</v>
      </c>
      <c r="CH13" s="9">
        <v>2.3413975162279121</v>
      </c>
      <c r="CI13" s="9">
        <v>0.14730977721357535</v>
      </c>
      <c r="CJ13" s="3">
        <v>122424</v>
      </c>
      <c r="CK13" s="3">
        <v>831065</v>
      </c>
      <c r="CL13" s="3">
        <v>142805</v>
      </c>
      <c r="CM13" s="3">
        <v>408557</v>
      </c>
      <c r="CN13" s="3">
        <v>78228</v>
      </c>
      <c r="CO13" s="3">
        <v>47530</v>
      </c>
      <c r="CP13" s="3">
        <v>58296</v>
      </c>
      <c r="CQ13" s="3">
        <v>279703</v>
      </c>
    </row>
    <row r="14" spans="1:95" x14ac:dyDescent="0.25">
      <c r="A14" s="2" t="s">
        <v>8</v>
      </c>
      <c r="B14" s="7" t="s">
        <v>114</v>
      </c>
      <c r="C14" s="17">
        <v>105684</v>
      </c>
      <c r="D14" s="17">
        <v>29732</v>
      </c>
      <c r="E14" s="17">
        <v>75952</v>
      </c>
      <c r="F14" s="17">
        <v>44780</v>
      </c>
      <c r="G14" s="17">
        <v>17094</v>
      </c>
      <c r="H14" s="17">
        <v>7989</v>
      </c>
      <c r="I14" s="17">
        <v>17094</v>
      </c>
      <c r="J14" s="17">
        <v>398</v>
      </c>
      <c r="K14" s="17">
        <v>8159</v>
      </c>
      <c r="L14" s="17">
        <v>54589</v>
      </c>
      <c r="M14" s="17">
        <v>38988</v>
      </c>
      <c r="N14" s="17">
        <v>59666</v>
      </c>
      <c r="O14" s="17">
        <v>431594</v>
      </c>
      <c r="P14" s="17">
        <v>145718</v>
      </c>
      <c r="Q14" s="17">
        <v>821379</v>
      </c>
      <c r="R14" s="17">
        <v>15850</v>
      </c>
      <c r="S14" s="17">
        <v>0</v>
      </c>
      <c r="T14" s="17">
        <v>80313</v>
      </c>
      <c r="U14" s="17">
        <v>374037</v>
      </c>
      <c r="V14" s="17">
        <v>821379</v>
      </c>
      <c r="W14" s="17">
        <v>350267</v>
      </c>
      <c r="X14" s="18">
        <v>1.2459</v>
      </c>
      <c r="Y14" s="17">
        <v>1409.3678</v>
      </c>
      <c r="Z14" s="18">
        <v>33.53</v>
      </c>
      <c r="AA14" s="17">
        <v>42</v>
      </c>
      <c r="AB14" s="17">
        <v>23479</v>
      </c>
      <c r="AC14" s="17">
        <v>2854</v>
      </c>
      <c r="AD14" s="17">
        <v>-391239</v>
      </c>
      <c r="AE14" s="18">
        <v>0.19</v>
      </c>
      <c r="AF14" s="17">
        <v>23479</v>
      </c>
      <c r="AG14" s="17">
        <v>2854</v>
      </c>
      <c r="AH14" s="17">
        <v>0</v>
      </c>
      <c r="AI14" s="17">
        <v>-391239</v>
      </c>
      <c r="AJ14" s="18">
        <v>0</v>
      </c>
      <c r="AK14" s="18">
        <v>9.3795999999999999</v>
      </c>
      <c r="AL14" s="18">
        <v>0.36720000000000003</v>
      </c>
      <c r="AM14" s="18">
        <v>7.5723000000000003</v>
      </c>
      <c r="AN14" s="18">
        <v>4.6512000000000002</v>
      </c>
      <c r="AO14" s="18">
        <v>-26.299700000000001</v>
      </c>
      <c r="AR14" s="3">
        <v>1409367.8</v>
      </c>
      <c r="AS14">
        <v>0.24852774414173504</v>
      </c>
      <c r="AT14" s="2" t="s">
        <v>8</v>
      </c>
      <c r="AU14" s="7"/>
      <c r="AV14" s="9">
        <v>5.37389961774557</v>
      </c>
      <c r="AW14" s="9">
        <v>4.6309812857196224</v>
      </c>
      <c r="AX14" s="9">
        <v>0.67970316138109643</v>
      </c>
      <c r="AY14" s="9">
        <v>0.42767224387280417</v>
      </c>
      <c r="AZ14" s="9">
        <v>1821.9041228258536</v>
      </c>
      <c r="BA14" s="9">
        <v>0.54462312769135812</v>
      </c>
      <c r="BB14" s="9">
        <v>1.1959832850760754</v>
      </c>
      <c r="BC14" s="9">
        <v>2.1959832850760752</v>
      </c>
      <c r="BD14" s="9">
        <v>0.49527167620697754</v>
      </c>
      <c r="BE14" s="9">
        <v>2.9389160095130804</v>
      </c>
      <c r="BF14" s="9"/>
      <c r="BG14" s="9">
        <v>0.4983072436563537</v>
      </c>
      <c r="BH14" s="9">
        <v>732.47981972285754</v>
      </c>
      <c r="BI14" s="9">
        <v>2.7106802092951678</v>
      </c>
      <c r="BJ14" s="9">
        <v>134.65254910866355</v>
      </c>
      <c r="BK14" s="9">
        <v>0.30085316313720356</v>
      </c>
      <c r="BL14">
        <v>194.5799138974842</v>
      </c>
      <c r="BM14" s="2" t="s">
        <v>8</v>
      </c>
      <c r="BN14" s="7"/>
      <c r="BO14" s="11">
        <v>2.1813350016174869E-2</v>
      </c>
      <c r="BP14" s="11">
        <v>9.9332951049393766E-3</v>
      </c>
      <c r="BQ14" s="11">
        <v>2.0811342875822245E-2</v>
      </c>
      <c r="BR14" s="11">
        <v>7.72018470156315E-2</v>
      </c>
      <c r="BS14" s="3">
        <v>8159</v>
      </c>
      <c r="BT14" s="3">
        <v>105684</v>
      </c>
      <c r="BU14" s="12">
        <v>0.17740653218550753</v>
      </c>
      <c r="BV14" s="12">
        <v>1.715855652506334</v>
      </c>
      <c r="BW14" s="12">
        <v>3.4746444698488762E-3</v>
      </c>
      <c r="BX14" s="12">
        <v>-0.47631970138023982</v>
      </c>
      <c r="BY14" s="12">
        <v>0</v>
      </c>
      <c r="BZ14" s="3">
        <v>97525</v>
      </c>
      <c r="CA14" s="3">
        <v>105684</v>
      </c>
      <c r="CB14" s="3">
        <v>29732</v>
      </c>
      <c r="CC14" s="3">
        <v>14626</v>
      </c>
      <c r="CD14" s="3">
        <v>44780</v>
      </c>
      <c r="CE14" s="3">
        <v>7989</v>
      </c>
      <c r="CF14" s="3">
        <v>398</v>
      </c>
      <c r="CH14" s="9">
        <v>2.1959832850760752</v>
      </c>
      <c r="CI14" s="9">
        <v>0.12866654735511865</v>
      </c>
      <c r="CJ14" s="3">
        <v>105684</v>
      </c>
      <c r="CK14" s="3">
        <v>821379</v>
      </c>
      <c r="CL14" s="3">
        <v>145718</v>
      </c>
      <c r="CM14" s="3">
        <v>431594</v>
      </c>
      <c r="CN14" s="3">
        <v>54589</v>
      </c>
      <c r="CO14" s="3">
        <v>38988</v>
      </c>
      <c r="CP14" s="3">
        <v>59666</v>
      </c>
      <c r="CQ14" s="3">
        <v>244067</v>
      </c>
    </row>
    <row r="15" spans="1:95" x14ac:dyDescent="0.25">
      <c r="A15" s="2" t="s">
        <v>9</v>
      </c>
      <c r="B15" s="7" t="s">
        <v>115</v>
      </c>
      <c r="C15" s="17">
        <v>75505</v>
      </c>
      <c r="D15" s="17">
        <v>22305</v>
      </c>
      <c r="E15" s="17">
        <v>53200</v>
      </c>
      <c r="F15" s="17">
        <v>43342</v>
      </c>
      <c r="G15" s="17">
        <v>-7147</v>
      </c>
      <c r="H15" s="17">
        <v>5456</v>
      </c>
      <c r="I15" s="17">
        <v>-7147</v>
      </c>
      <c r="J15" s="17">
        <v>-42</v>
      </c>
      <c r="K15" s="17">
        <v>-7269</v>
      </c>
      <c r="L15" s="17">
        <v>78552</v>
      </c>
      <c r="M15" s="17">
        <v>44013</v>
      </c>
      <c r="N15" s="17">
        <v>66690</v>
      </c>
      <c r="O15" s="17">
        <v>455823</v>
      </c>
      <c r="P15" s="17">
        <v>191096</v>
      </c>
      <c r="Q15" s="17">
        <v>866111</v>
      </c>
      <c r="R15" s="17">
        <v>9160</v>
      </c>
      <c r="S15" s="17">
        <v>0</v>
      </c>
      <c r="T15" s="17">
        <v>70583</v>
      </c>
      <c r="U15" s="17">
        <v>388148</v>
      </c>
      <c r="V15" s="17">
        <v>866111</v>
      </c>
      <c r="W15" s="17">
        <v>388070</v>
      </c>
      <c r="X15" s="18">
        <v>1.4817</v>
      </c>
      <c r="Y15" s="17">
        <v>2210.0756999999999</v>
      </c>
      <c r="Z15" s="18">
        <v>52.47</v>
      </c>
      <c r="AA15" s="17">
        <v>43</v>
      </c>
      <c r="AB15" s="17">
        <v>264</v>
      </c>
      <c r="AC15" s="17">
        <v>3022</v>
      </c>
      <c r="AD15" s="17">
        <v>-398509</v>
      </c>
      <c r="AE15" s="18">
        <v>-0.17</v>
      </c>
      <c r="AF15" s="17">
        <v>264</v>
      </c>
      <c r="AG15" s="17">
        <v>3022</v>
      </c>
      <c r="AH15" s="17">
        <v>0</v>
      </c>
      <c r="AI15" s="17">
        <v>-398509</v>
      </c>
      <c r="AJ15" s="18">
        <v>0</v>
      </c>
      <c r="AK15" s="18">
        <v>8.9712999999999994</v>
      </c>
      <c r="AL15" s="18">
        <v>0.89249999999999996</v>
      </c>
      <c r="AM15" s="18">
        <v>7.7565</v>
      </c>
      <c r="AN15" s="18" t="s">
        <v>33</v>
      </c>
      <c r="AO15" s="18">
        <v>124.3373</v>
      </c>
      <c r="AR15" s="3">
        <v>2210075.6999999997</v>
      </c>
      <c r="AS15">
        <v>0.17559127047096171</v>
      </c>
      <c r="AT15" s="2" t="s">
        <v>9</v>
      </c>
      <c r="AU15" s="7"/>
      <c r="AV15" s="9">
        <v>6.457971466217078</v>
      </c>
      <c r="AW15" s="9">
        <v>5.5131263902072734</v>
      </c>
      <c r="AX15" s="9">
        <v>1.1129025402717367</v>
      </c>
      <c r="AY15" s="9">
        <v>0.44479287296893816</v>
      </c>
      <c r="AZ15" s="9">
        <v>2163.59536612488</v>
      </c>
      <c r="BA15" s="9">
        <v>0.55184958971771514</v>
      </c>
      <c r="BB15" s="9">
        <v>1.2313936951884332</v>
      </c>
      <c r="BC15" s="9">
        <v>2.2313936951884332</v>
      </c>
      <c r="BD15" s="9">
        <v>0.51208756951358092</v>
      </c>
      <c r="BE15" s="9">
        <v>4.8387096774193547E-2</v>
      </c>
      <c r="BF15" s="9"/>
      <c r="BG15" s="9">
        <v>0.33445793972109761</v>
      </c>
      <c r="BH15" s="9">
        <v>1091.3180901143241</v>
      </c>
      <c r="BI15" s="9">
        <v>1.7155158703110445</v>
      </c>
      <c r="BJ15" s="9">
        <v>212.76398913979207</v>
      </c>
      <c r="BK15" s="9">
        <v>0.19599470459973004</v>
      </c>
      <c r="BL15">
        <v>149.89464245684826</v>
      </c>
      <c r="BM15" s="2" t="s">
        <v>9</v>
      </c>
      <c r="BN15" s="7"/>
      <c r="BO15" s="11">
        <v>-1.8727392644042995E-2</v>
      </c>
      <c r="BP15" s="11">
        <v>-8.3926886969453111E-3</v>
      </c>
      <c r="BQ15" s="11">
        <v>-8.2518291535380577E-3</v>
      </c>
      <c r="BR15" s="11">
        <v>-9.627177008145156E-2</v>
      </c>
      <c r="BS15" s="3">
        <v>-7269</v>
      </c>
      <c r="BT15" s="3">
        <v>75505</v>
      </c>
      <c r="BU15" s="12">
        <v>0.22063684677829978</v>
      </c>
      <c r="BV15" s="12">
        <v>2.5517233934218591</v>
      </c>
      <c r="BW15" s="12">
        <v>3.4891601653829589E-3</v>
      </c>
      <c r="BX15" s="12">
        <v>-0.46011308019410907</v>
      </c>
      <c r="BY15" s="12">
        <v>0</v>
      </c>
      <c r="BZ15" s="3">
        <v>82774</v>
      </c>
      <c r="CA15" s="3">
        <v>75505</v>
      </c>
      <c r="CB15" s="3">
        <v>22305</v>
      </c>
      <c r="CC15" s="3">
        <v>11713</v>
      </c>
      <c r="CD15" s="3">
        <v>43342</v>
      </c>
      <c r="CE15" s="3">
        <v>5456</v>
      </c>
      <c r="CF15" s="3">
        <v>-42</v>
      </c>
      <c r="CH15" s="9">
        <v>2.2313936951884332</v>
      </c>
      <c r="CI15" s="9">
        <v>8.7177047745612288E-2</v>
      </c>
      <c r="CJ15" s="3">
        <v>75505</v>
      </c>
      <c r="CK15" s="3">
        <v>866111</v>
      </c>
      <c r="CL15" s="3">
        <v>191096</v>
      </c>
      <c r="CM15" s="3">
        <v>455823</v>
      </c>
      <c r="CN15" s="3">
        <v>78552</v>
      </c>
      <c r="CO15" s="3">
        <v>44013</v>
      </c>
      <c r="CP15" s="3">
        <v>66690</v>
      </c>
      <c r="CQ15" s="3">
        <v>219192</v>
      </c>
    </row>
    <row r="16" spans="1:95" x14ac:dyDescent="0.25">
      <c r="A16" s="2" t="s">
        <v>10</v>
      </c>
      <c r="B16" s="7" t="s">
        <v>116</v>
      </c>
      <c r="C16" s="17">
        <v>117484</v>
      </c>
      <c r="D16" s="17">
        <v>29993</v>
      </c>
      <c r="E16" s="17">
        <v>87491</v>
      </c>
      <c r="F16" s="17">
        <v>52561</v>
      </c>
      <c r="G16" s="17">
        <v>17620</v>
      </c>
      <c r="H16" s="17">
        <v>7132</v>
      </c>
      <c r="I16" s="17">
        <v>17620</v>
      </c>
      <c r="J16" s="17">
        <v>-123969</v>
      </c>
      <c r="K16" s="17">
        <v>130119</v>
      </c>
      <c r="L16" s="17">
        <v>125244</v>
      </c>
      <c r="M16" s="17">
        <v>46143</v>
      </c>
      <c r="N16" s="17">
        <v>68542</v>
      </c>
      <c r="O16" s="17">
        <v>658520</v>
      </c>
      <c r="P16" s="17">
        <v>201574</v>
      </c>
      <c r="Q16" s="17">
        <v>1220269</v>
      </c>
      <c r="R16" s="17">
        <v>13008</v>
      </c>
      <c r="S16" s="17">
        <v>0</v>
      </c>
      <c r="T16" s="17">
        <v>86272</v>
      </c>
      <c r="U16" s="17">
        <v>584690</v>
      </c>
      <c r="V16" s="17">
        <v>1220269</v>
      </c>
      <c r="W16" s="17">
        <v>528912</v>
      </c>
      <c r="X16" s="18">
        <v>1.6234</v>
      </c>
      <c r="Y16" s="17">
        <v>2569.6596</v>
      </c>
      <c r="Z16" s="18">
        <v>60.12</v>
      </c>
      <c r="AA16" s="17">
        <v>43</v>
      </c>
      <c r="AB16" s="17">
        <v>25756</v>
      </c>
      <c r="AC16" s="17">
        <v>2710</v>
      </c>
      <c r="AD16" s="17">
        <v>-268390</v>
      </c>
      <c r="AE16" s="18">
        <v>2.94</v>
      </c>
      <c r="AF16" s="17">
        <v>25756</v>
      </c>
      <c r="AG16" s="17">
        <v>2710</v>
      </c>
      <c r="AH16" s="17">
        <v>0</v>
      </c>
      <c r="AI16" s="17">
        <v>-268390</v>
      </c>
      <c r="AJ16" s="18">
        <v>0</v>
      </c>
      <c r="AK16" s="18">
        <v>9.0786999999999995</v>
      </c>
      <c r="AL16" s="18">
        <v>0.93389999999999995</v>
      </c>
      <c r="AM16" s="18">
        <v>7.6875</v>
      </c>
      <c r="AN16" s="18" t="s">
        <v>33</v>
      </c>
      <c r="AO16" s="18">
        <v>3271.6212999999998</v>
      </c>
      <c r="AR16" s="3">
        <v>2569659.6</v>
      </c>
      <c r="AS16">
        <v>0.20582959704079093</v>
      </c>
      <c r="AT16" s="2" t="s">
        <v>10</v>
      </c>
      <c r="AU16" s="7"/>
      <c r="AV16" s="9">
        <v>7.6330675074183976</v>
      </c>
      <c r="AW16" s="9">
        <v>6.838580304154303</v>
      </c>
      <c r="AX16" s="9">
        <v>1.451734050445104</v>
      </c>
      <c r="AY16" s="9">
        <v>0.46895233755835802</v>
      </c>
      <c r="AZ16" s="9">
        <v>2608.4983162536037</v>
      </c>
      <c r="BA16" s="9">
        <v>0.52085154994513505</v>
      </c>
      <c r="BB16" s="9">
        <v>1.0870358651593153</v>
      </c>
      <c r="BC16" s="9">
        <v>2.0870358651593151</v>
      </c>
      <c r="BD16" s="9">
        <v>0.48439898870984666</v>
      </c>
      <c r="BE16" s="9">
        <v>3.6113292204150307</v>
      </c>
      <c r="BF16" s="9"/>
      <c r="BG16" s="9">
        <v>0.43758571386886874</v>
      </c>
      <c r="BH16" s="9">
        <v>834.12229520221376</v>
      </c>
      <c r="BI16" s="9">
        <v>2.5460849966408774</v>
      </c>
      <c r="BJ16" s="9">
        <v>143.35735078819243</v>
      </c>
      <c r="BK16" s="9">
        <v>0.20530259607722526</v>
      </c>
      <c r="BL16">
        <v>158.30093688527322</v>
      </c>
      <c r="BM16" s="2" t="s">
        <v>10</v>
      </c>
      <c r="BN16" s="7"/>
      <c r="BO16" s="11">
        <v>0.22254357009697445</v>
      </c>
      <c r="BP16" s="11">
        <v>0.10663140668164151</v>
      </c>
      <c r="BQ16" s="11">
        <v>1.4439439172838121E-2</v>
      </c>
      <c r="BR16" s="11">
        <v>1.1075465595315106</v>
      </c>
      <c r="BS16" s="3">
        <v>130119</v>
      </c>
      <c r="BT16" s="3">
        <v>117484</v>
      </c>
      <c r="BU16" s="12">
        <v>0.16518816752699611</v>
      </c>
      <c r="BV16" s="12">
        <v>2.1058140459193835</v>
      </c>
      <c r="BW16" s="12">
        <v>2.2208218024058631E-3</v>
      </c>
      <c r="BX16" s="12">
        <v>-0.21994330758218064</v>
      </c>
      <c r="BY16" s="12">
        <v>0</v>
      </c>
      <c r="BZ16" s="3">
        <v>-12635</v>
      </c>
      <c r="CA16" s="3">
        <v>117484</v>
      </c>
      <c r="CB16" s="3">
        <v>29993</v>
      </c>
      <c r="CC16" s="3">
        <v>21648</v>
      </c>
      <c r="CD16" s="3">
        <v>52561</v>
      </c>
      <c r="CE16" s="3">
        <v>7132</v>
      </c>
      <c r="CF16" s="3">
        <v>-123969</v>
      </c>
      <c r="CH16" s="9">
        <v>2.0870358651593151</v>
      </c>
      <c r="CI16" s="9">
        <v>9.6277132337214175E-2</v>
      </c>
      <c r="CJ16" s="3">
        <v>117484</v>
      </c>
      <c r="CK16" s="3">
        <v>1220269</v>
      </c>
      <c r="CL16" s="3">
        <v>201574</v>
      </c>
      <c r="CM16" s="3">
        <v>658520</v>
      </c>
      <c r="CN16" s="3">
        <v>125244</v>
      </c>
      <c r="CO16" s="3">
        <v>46143</v>
      </c>
      <c r="CP16" s="3">
        <v>68542</v>
      </c>
      <c r="CQ16" s="3">
        <v>360175</v>
      </c>
    </row>
    <row r="17" spans="1:95" x14ac:dyDescent="0.25">
      <c r="A17" s="2" t="s">
        <v>11</v>
      </c>
      <c r="B17" s="7" t="s">
        <v>117</v>
      </c>
      <c r="C17" s="17">
        <v>130974</v>
      </c>
      <c r="D17" s="17">
        <v>35298</v>
      </c>
      <c r="E17" s="17">
        <v>95676</v>
      </c>
      <c r="F17" s="17">
        <v>52831</v>
      </c>
      <c r="G17" s="17">
        <v>18783</v>
      </c>
      <c r="H17" s="17">
        <v>1161</v>
      </c>
      <c r="I17" s="17">
        <v>18783</v>
      </c>
      <c r="J17" s="17">
        <v>-1821</v>
      </c>
      <c r="K17" s="17">
        <v>14514</v>
      </c>
      <c r="L17" s="17">
        <v>99957</v>
      </c>
      <c r="M17" s="17">
        <v>53046</v>
      </c>
      <c r="N17" s="17">
        <v>64650</v>
      </c>
      <c r="O17" s="17">
        <v>651623</v>
      </c>
      <c r="P17" s="17">
        <v>211180</v>
      </c>
      <c r="Q17" s="17">
        <v>1274513</v>
      </c>
      <c r="R17" s="17">
        <v>10431</v>
      </c>
      <c r="S17" s="17">
        <v>0</v>
      </c>
      <c r="T17" s="17">
        <v>253328</v>
      </c>
      <c r="U17" s="17">
        <v>619688</v>
      </c>
      <c r="V17" s="17">
        <v>1274513</v>
      </c>
      <c r="W17" s="17">
        <v>384055</v>
      </c>
      <c r="X17" s="18">
        <v>1.5109999999999999</v>
      </c>
      <c r="Y17" s="17">
        <v>2599.6709000000001</v>
      </c>
      <c r="Z17" s="18">
        <v>59.84</v>
      </c>
      <c r="AA17" s="17">
        <v>44</v>
      </c>
      <c r="AB17" s="17">
        <v>26814</v>
      </c>
      <c r="AC17" s="17">
        <v>3456</v>
      </c>
      <c r="AD17" s="17">
        <v>-253875</v>
      </c>
      <c r="AE17" s="18">
        <v>0.32</v>
      </c>
      <c r="AF17" s="17">
        <v>26814</v>
      </c>
      <c r="AG17" s="17">
        <v>3456</v>
      </c>
      <c r="AH17" s="17">
        <v>0</v>
      </c>
      <c r="AI17" s="17">
        <v>-253875</v>
      </c>
      <c r="AJ17" s="18">
        <v>0</v>
      </c>
      <c r="AK17" s="18">
        <v>8.7551000000000005</v>
      </c>
      <c r="AL17" s="18">
        <v>0.94350000000000001</v>
      </c>
      <c r="AM17" s="18">
        <v>7.4142000000000001</v>
      </c>
      <c r="AN17" s="18" t="s">
        <v>33</v>
      </c>
      <c r="AO17" s="18">
        <v>724.39149999999995</v>
      </c>
      <c r="AR17" s="3">
        <v>2599670.9</v>
      </c>
      <c r="AS17">
        <v>0.14773216102084308</v>
      </c>
      <c r="AT17" s="2" t="s">
        <v>11</v>
      </c>
      <c r="AU17" s="7"/>
      <c r="AV17" s="9">
        <v>2.5722502052674794</v>
      </c>
      <c r="AW17" s="9">
        <v>2.3170474641571404</v>
      </c>
      <c r="AX17" s="9">
        <v>0.39457541211393926</v>
      </c>
      <c r="AY17" s="9">
        <v>0.31250760094247765</v>
      </c>
      <c r="AZ17" s="9">
        <v>2431.040236471536</v>
      </c>
      <c r="BA17" s="9">
        <v>0.51378448081737882</v>
      </c>
      <c r="BB17" s="9">
        <v>1.0567011141090354</v>
      </c>
      <c r="BC17" s="9">
        <v>2.0567011141090354</v>
      </c>
      <c r="BD17" s="9">
        <v>0.39316774139847332</v>
      </c>
      <c r="BE17" s="9">
        <v>23.095607235142118</v>
      </c>
      <c r="BF17" s="9"/>
      <c r="BG17" s="9">
        <v>0.5459860788863109</v>
      </c>
      <c r="BH17" s="9">
        <v>668.51521332653408</v>
      </c>
      <c r="BI17" s="9">
        <v>2.469064585454134</v>
      </c>
      <c r="BJ17" s="9">
        <v>147.82926382335427</v>
      </c>
      <c r="BK17" s="9">
        <v>0.32883666629006136</v>
      </c>
      <c r="BL17">
        <v>107.86206017338093</v>
      </c>
      <c r="BM17" s="2" t="s">
        <v>11</v>
      </c>
      <c r="BN17" s="7"/>
      <c r="BO17" s="11">
        <v>2.342146370431572E-2</v>
      </c>
      <c r="BP17" s="11">
        <v>1.1387879135010784E-2</v>
      </c>
      <c r="BQ17" s="11">
        <v>1.473739381238167E-2</v>
      </c>
      <c r="BR17" s="11">
        <v>0.11081588712263503</v>
      </c>
      <c r="BS17" s="3">
        <v>14514</v>
      </c>
      <c r="BT17" s="3">
        <v>130974</v>
      </c>
      <c r="BU17" s="12">
        <v>0.16569466141184908</v>
      </c>
      <c r="BV17" s="12">
        <v>2.0397366680449709</v>
      </c>
      <c r="BW17" s="12">
        <v>2.7116239693122002E-3</v>
      </c>
      <c r="BX17" s="12">
        <v>-0.19919373125264317</v>
      </c>
      <c r="BY17" s="12">
        <v>0</v>
      </c>
      <c r="BZ17" s="3">
        <v>116460</v>
      </c>
      <c r="CA17" s="3">
        <v>130974</v>
      </c>
      <c r="CB17" s="3">
        <v>35298</v>
      </c>
      <c r="CC17" s="3">
        <v>28991</v>
      </c>
      <c r="CD17" s="3">
        <v>52831</v>
      </c>
      <c r="CE17" s="3">
        <v>1161</v>
      </c>
      <c r="CF17" s="3">
        <v>-1821</v>
      </c>
      <c r="CH17" s="9">
        <v>2.0567011141090354</v>
      </c>
      <c r="CI17" s="9">
        <v>0.10276395768422919</v>
      </c>
      <c r="CJ17" s="3">
        <v>130974</v>
      </c>
      <c r="CK17" s="3">
        <v>1274513</v>
      </c>
      <c r="CL17" s="3">
        <v>211180</v>
      </c>
      <c r="CM17" s="3">
        <v>651623</v>
      </c>
      <c r="CN17" s="3">
        <v>99957</v>
      </c>
      <c r="CO17" s="3">
        <v>53046</v>
      </c>
      <c r="CP17" s="3">
        <v>64650</v>
      </c>
      <c r="CQ17" s="3">
        <v>411710</v>
      </c>
    </row>
    <row r="18" spans="1:95" x14ac:dyDescent="0.25">
      <c r="A18" s="2" t="s">
        <v>12</v>
      </c>
      <c r="B18" s="7" t="s">
        <v>118</v>
      </c>
      <c r="C18" s="17">
        <v>119027</v>
      </c>
      <c r="D18" s="17">
        <v>31349</v>
      </c>
      <c r="E18" s="17">
        <v>87678</v>
      </c>
      <c r="F18" s="17">
        <v>48522</v>
      </c>
      <c r="G18" s="17">
        <v>19437</v>
      </c>
      <c r="H18" s="17">
        <v>6971</v>
      </c>
      <c r="I18" s="17">
        <v>19437</v>
      </c>
      <c r="J18" s="17">
        <v>2355</v>
      </c>
      <c r="K18" s="17">
        <v>10369</v>
      </c>
      <c r="L18" s="17">
        <v>66699</v>
      </c>
      <c r="M18" s="17">
        <v>52583</v>
      </c>
      <c r="N18" s="17">
        <v>64606</v>
      </c>
      <c r="O18" s="17">
        <v>720247</v>
      </c>
      <c r="P18" s="17">
        <v>217710</v>
      </c>
      <c r="Q18" s="17">
        <v>1287549</v>
      </c>
      <c r="R18" s="17">
        <v>9110</v>
      </c>
      <c r="S18" s="17">
        <v>0</v>
      </c>
      <c r="T18" s="17">
        <v>232084</v>
      </c>
      <c r="U18" s="17">
        <v>650818</v>
      </c>
      <c r="V18" s="17">
        <v>1287549</v>
      </c>
      <c r="W18" s="17">
        <v>387004</v>
      </c>
      <c r="X18" s="18">
        <v>1.7830999999999999</v>
      </c>
      <c r="Y18" s="17">
        <v>3074.3904000000002</v>
      </c>
      <c r="Z18" s="18">
        <v>70.09</v>
      </c>
      <c r="AA18" s="17">
        <v>44</v>
      </c>
      <c r="AB18" s="17">
        <v>27210</v>
      </c>
      <c r="AC18" s="17">
        <v>2884</v>
      </c>
      <c r="AD18" s="17">
        <v>-243506</v>
      </c>
      <c r="AE18" s="18">
        <v>0.23</v>
      </c>
      <c r="AF18" s="17">
        <v>27210</v>
      </c>
      <c r="AG18" s="17">
        <v>2884</v>
      </c>
      <c r="AH18" s="17">
        <v>0</v>
      </c>
      <c r="AI18" s="17">
        <v>-243506</v>
      </c>
      <c r="AJ18" s="18">
        <v>0</v>
      </c>
      <c r="AK18" s="18">
        <v>9.6113999999999997</v>
      </c>
      <c r="AL18" s="18">
        <v>1.4451000000000001</v>
      </c>
      <c r="AM18" s="18">
        <v>8.3856000000000002</v>
      </c>
      <c r="AN18" s="18">
        <v>18.508299999999998</v>
      </c>
      <c r="AO18" s="18">
        <v>609.05759999999998</v>
      </c>
      <c r="AR18" s="3">
        <v>3074390.4000000004</v>
      </c>
      <c r="AS18">
        <v>0.12587991427503806</v>
      </c>
      <c r="AT18" s="2" t="s">
        <v>12</v>
      </c>
      <c r="AU18" s="7"/>
      <c r="AV18" s="9">
        <v>3.1033892900846247</v>
      </c>
      <c r="AW18" s="9">
        <v>2.8250159425035761</v>
      </c>
      <c r="AX18" s="9">
        <v>0.28739163406352874</v>
      </c>
      <c r="AY18" s="9">
        <v>0.37914129870008828</v>
      </c>
      <c r="AZ18" s="9">
        <v>2996.1934243968399</v>
      </c>
      <c r="BA18" s="9">
        <v>0.49452952858493154</v>
      </c>
      <c r="BB18" s="9">
        <v>0.9783549317935275</v>
      </c>
      <c r="BC18" s="9">
        <v>1.9783549317935276</v>
      </c>
      <c r="BD18" s="9">
        <v>0.38338267967199291</v>
      </c>
      <c r="BE18" s="9">
        <v>3.9033137283029693</v>
      </c>
      <c r="BF18" s="9"/>
      <c r="BG18" s="9">
        <v>0.48523356963749498</v>
      </c>
      <c r="BH18" s="9">
        <v>752.21506268142525</v>
      </c>
      <c r="BI18" s="9">
        <v>2.2636023049274479</v>
      </c>
      <c r="BJ18" s="9">
        <v>161.24740605072799</v>
      </c>
      <c r="BK18" s="9">
        <v>0.24382634488889982</v>
      </c>
      <c r="BL18">
        <v>106.0687741235765</v>
      </c>
      <c r="BM18" s="2" t="s">
        <v>12</v>
      </c>
      <c r="BN18" s="7"/>
      <c r="BO18" s="11">
        <v>1.5932257558948892E-2</v>
      </c>
      <c r="BP18" s="11">
        <v>8.0532857390281844E-3</v>
      </c>
      <c r="BQ18" s="11">
        <v>1.5096124497009434E-2</v>
      </c>
      <c r="BR18" s="11">
        <v>8.7114688264007326E-2</v>
      </c>
      <c r="BS18" s="3">
        <v>10369</v>
      </c>
      <c r="BT18" s="3">
        <v>119027</v>
      </c>
      <c r="BU18" s="12">
        <v>0.16908871041024459</v>
      </c>
      <c r="BV18" s="12">
        <v>2.3877851639044421</v>
      </c>
      <c r="BW18" s="12">
        <v>2.2399147527589242E-3</v>
      </c>
      <c r="BX18" s="12">
        <v>-0.18912367606980396</v>
      </c>
      <c r="BY18" s="12">
        <v>0</v>
      </c>
      <c r="BZ18" s="3">
        <v>108658</v>
      </c>
      <c r="CA18" s="3">
        <v>119027</v>
      </c>
      <c r="CB18" s="3">
        <v>31349</v>
      </c>
      <c r="CC18" s="3">
        <v>19461</v>
      </c>
      <c r="CD18" s="3">
        <v>48522</v>
      </c>
      <c r="CE18" s="3">
        <v>6971</v>
      </c>
      <c r="CF18" s="3">
        <v>2355</v>
      </c>
      <c r="CH18" s="9">
        <v>1.9783549317935276</v>
      </c>
      <c r="CI18" s="9">
        <v>9.2444637058473111E-2</v>
      </c>
      <c r="CJ18" s="3">
        <v>119027</v>
      </c>
      <c r="CK18" s="3">
        <v>1287549</v>
      </c>
      <c r="CL18" s="3">
        <v>217710</v>
      </c>
      <c r="CM18" s="3">
        <v>720247</v>
      </c>
      <c r="CN18" s="3">
        <v>66699</v>
      </c>
      <c r="CO18" s="3">
        <v>52583</v>
      </c>
      <c r="CP18" s="3">
        <v>64606</v>
      </c>
      <c r="CQ18" s="3">
        <v>349592</v>
      </c>
    </row>
    <row r="19" spans="1:95" x14ac:dyDescent="0.25">
      <c r="A19" s="2" t="s">
        <v>13</v>
      </c>
      <c r="B19" s="7" t="s">
        <v>119</v>
      </c>
      <c r="C19" s="17">
        <v>135590</v>
      </c>
      <c r="D19" s="17">
        <v>35248</v>
      </c>
      <c r="E19" s="17">
        <v>100342</v>
      </c>
      <c r="F19" s="17">
        <v>50813</v>
      </c>
      <c r="G19" s="17">
        <v>34843</v>
      </c>
      <c r="H19" s="17">
        <v>7023</v>
      </c>
      <c r="I19" s="17">
        <v>34843</v>
      </c>
      <c r="J19" s="17">
        <v>6567</v>
      </c>
      <c r="K19" s="17">
        <v>19081</v>
      </c>
      <c r="L19" s="17">
        <v>105774</v>
      </c>
      <c r="M19" s="17">
        <v>68357</v>
      </c>
      <c r="N19" s="17">
        <v>65264</v>
      </c>
      <c r="O19" s="17">
        <v>792579</v>
      </c>
      <c r="P19" s="17">
        <v>224554</v>
      </c>
      <c r="Q19" s="17">
        <v>1325833</v>
      </c>
      <c r="R19" s="17">
        <v>12179</v>
      </c>
      <c r="S19" s="17">
        <v>0</v>
      </c>
      <c r="T19" s="17">
        <v>228693</v>
      </c>
      <c r="U19" s="17">
        <v>687168</v>
      </c>
      <c r="V19" s="17">
        <v>1325833</v>
      </c>
      <c r="W19" s="17">
        <v>389943</v>
      </c>
      <c r="X19" s="18">
        <v>1.6369</v>
      </c>
      <c r="Y19" s="17">
        <v>2671.4647</v>
      </c>
      <c r="Z19" s="18">
        <v>60.68</v>
      </c>
      <c r="AA19" s="17">
        <v>44</v>
      </c>
      <c r="AB19" s="17">
        <v>42662</v>
      </c>
      <c r="AC19" s="17">
        <v>2930</v>
      </c>
      <c r="AD19" s="17">
        <v>-224425</v>
      </c>
      <c r="AE19" s="18">
        <v>0.42</v>
      </c>
      <c r="AF19" s="17">
        <v>42662</v>
      </c>
      <c r="AG19" s="17">
        <v>2930</v>
      </c>
      <c r="AH19" s="17">
        <v>0</v>
      </c>
      <c r="AI19" s="17">
        <v>-224425</v>
      </c>
      <c r="AJ19" s="18">
        <v>0</v>
      </c>
      <c r="AK19" s="18">
        <v>10.284700000000001</v>
      </c>
      <c r="AL19" s="18">
        <v>1.1448</v>
      </c>
      <c r="AM19" s="18">
        <v>8.7379999999999995</v>
      </c>
      <c r="AN19" s="18">
        <v>25.604299999999999</v>
      </c>
      <c r="AO19" s="18">
        <v>304.2611</v>
      </c>
      <c r="AR19" s="3">
        <v>2671464.7000000002</v>
      </c>
      <c r="AS19">
        <v>0.14596599386097073</v>
      </c>
      <c r="AT19" s="2" t="s">
        <v>13</v>
      </c>
      <c r="AU19" s="7"/>
      <c r="AV19" s="9">
        <v>3.465689811231651</v>
      </c>
      <c r="AW19" s="9">
        <v>3.1803115967694682</v>
      </c>
      <c r="AX19" s="9">
        <v>0.46251524970156499</v>
      </c>
      <c r="AY19" s="9">
        <v>0.42530695796529427</v>
      </c>
      <c r="AZ19" s="9">
        <v>3084.6722092469295</v>
      </c>
      <c r="BA19" s="9">
        <v>0.48170848063066768</v>
      </c>
      <c r="BB19" s="9">
        <v>0.92941609620936949</v>
      </c>
      <c r="BC19" s="9">
        <v>1.9294160962093694</v>
      </c>
      <c r="BD19" s="9">
        <v>0.37367336894106495</v>
      </c>
      <c r="BE19" s="9">
        <v>6.0746119891784138</v>
      </c>
      <c r="BF19" s="9"/>
      <c r="BG19" s="9">
        <v>0.54008335376317729</v>
      </c>
      <c r="BH19" s="9">
        <v>675.82160689968225</v>
      </c>
      <c r="BI19" s="9">
        <v>1.9835569144345129</v>
      </c>
      <c r="BJ19" s="9">
        <v>184.01286968065492</v>
      </c>
      <c r="BK19" s="9">
        <v>0.24045640430867232</v>
      </c>
      <c r="BL19">
        <v>126.11594984112574</v>
      </c>
      <c r="BM19" s="2" t="s">
        <v>13</v>
      </c>
      <c r="BN19" s="7"/>
      <c r="BO19" s="11">
        <v>2.7767591040327839E-2</v>
      </c>
      <c r="BP19" s="11">
        <v>1.4391706949517774E-2</v>
      </c>
      <c r="BQ19" s="11">
        <v>2.62800820314474E-2</v>
      </c>
      <c r="BR19" s="11">
        <v>0.14072571723578434</v>
      </c>
      <c r="BS19" s="3">
        <v>19081</v>
      </c>
      <c r="BT19" s="3">
        <v>135590</v>
      </c>
      <c r="BU19" s="12">
        <v>0.16936823868466089</v>
      </c>
      <c r="BV19" s="12">
        <v>2.0149330270101893</v>
      </c>
      <c r="BW19" s="12">
        <v>2.209931416701802E-3</v>
      </c>
      <c r="BX19" s="12">
        <v>-0.16927094136290166</v>
      </c>
      <c r="BY19" s="12">
        <v>0</v>
      </c>
      <c r="BZ19" s="3">
        <v>116509</v>
      </c>
      <c r="CA19" s="3">
        <v>135590</v>
      </c>
      <c r="CB19" s="3">
        <v>35248</v>
      </c>
      <c r="CC19" s="3">
        <v>16858</v>
      </c>
      <c r="CD19" s="3">
        <v>50813</v>
      </c>
      <c r="CE19" s="3">
        <v>7023</v>
      </c>
      <c r="CF19" s="3">
        <v>6567</v>
      </c>
      <c r="CH19" s="9">
        <v>1.9294160962093694</v>
      </c>
      <c r="CI19" s="9">
        <v>0.10226778183979431</v>
      </c>
      <c r="CJ19" s="3">
        <v>135590</v>
      </c>
      <c r="CK19" s="3">
        <v>1325833</v>
      </c>
      <c r="CL19" s="3">
        <v>224554</v>
      </c>
      <c r="CM19" s="3">
        <v>792579</v>
      </c>
      <c r="CN19" s="3">
        <v>105774</v>
      </c>
      <c r="CO19" s="3">
        <v>68357</v>
      </c>
      <c r="CP19" s="3">
        <v>65264</v>
      </c>
      <c r="CQ19" s="3">
        <v>308700</v>
      </c>
    </row>
    <row r="20" spans="1:95" x14ac:dyDescent="0.25">
      <c r="A20" s="2" t="s">
        <v>14</v>
      </c>
      <c r="B20" s="7" t="s">
        <v>120</v>
      </c>
      <c r="C20" s="17">
        <v>127722</v>
      </c>
      <c r="D20" s="17">
        <v>34651</v>
      </c>
      <c r="E20" s="17">
        <v>93071</v>
      </c>
      <c r="F20" s="17">
        <v>48807</v>
      </c>
      <c r="G20" s="17">
        <v>31433</v>
      </c>
      <c r="H20" s="17">
        <v>7333</v>
      </c>
      <c r="I20" s="17">
        <v>31433</v>
      </c>
      <c r="J20" s="17">
        <v>6571</v>
      </c>
      <c r="K20" s="17">
        <v>17660</v>
      </c>
      <c r="L20" s="17">
        <v>134036</v>
      </c>
      <c r="M20" s="17">
        <v>49975</v>
      </c>
      <c r="N20" s="17">
        <v>67209</v>
      </c>
      <c r="O20" s="17">
        <v>822352</v>
      </c>
      <c r="P20" s="17">
        <v>229025</v>
      </c>
      <c r="Q20" s="17">
        <v>1356002</v>
      </c>
      <c r="R20" s="17">
        <v>7895</v>
      </c>
      <c r="S20" s="17">
        <v>0</v>
      </c>
      <c r="T20" s="17">
        <v>225788</v>
      </c>
      <c r="U20" s="17">
        <v>718602</v>
      </c>
      <c r="V20" s="17">
        <v>1356002</v>
      </c>
      <c r="W20" s="17">
        <v>392930</v>
      </c>
      <c r="X20" s="18">
        <v>1.6787000000000001</v>
      </c>
      <c r="Y20" s="17">
        <v>2489.4684000000002</v>
      </c>
      <c r="Z20" s="18">
        <v>56</v>
      </c>
      <c r="AA20" s="17">
        <v>45</v>
      </c>
      <c r="AB20" s="17">
        <v>40082</v>
      </c>
      <c r="AC20" s="17">
        <v>3763</v>
      </c>
      <c r="AD20" s="17">
        <v>-206765</v>
      </c>
      <c r="AE20" s="18">
        <v>0.39</v>
      </c>
      <c r="AF20" s="17">
        <v>40082</v>
      </c>
      <c r="AG20" s="17">
        <v>3763</v>
      </c>
      <c r="AH20" s="17">
        <v>0</v>
      </c>
      <c r="AI20" s="17">
        <v>-206765</v>
      </c>
      <c r="AJ20" s="18">
        <v>0</v>
      </c>
      <c r="AK20" s="18">
        <v>10.7263</v>
      </c>
      <c r="AL20" s="18">
        <v>1.2818000000000001</v>
      </c>
      <c r="AM20" s="18">
        <v>9.0078999999999994</v>
      </c>
      <c r="AN20" s="18">
        <v>27.118200000000002</v>
      </c>
      <c r="AO20" s="18">
        <v>81.842299999999994</v>
      </c>
      <c r="AR20" s="3">
        <v>2489468.4000000004</v>
      </c>
      <c r="AS20">
        <v>0.1578369100808831</v>
      </c>
      <c r="AT20" s="2" t="s">
        <v>14</v>
      </c>
      <c r="AU20" s="7"/>
      <c r="AV20" s="9">
        <v>3.6421421864758092</v>
      </c>
      <c r="AW20" s="9">
        <v>3.3444780059170549</v>
      </c>
      <c r="AX20" s="9">
        <v>0.59363650858327277</v>
      </c>
      <c r="AY20" s="9">
        <v>0.43994330391843078</v>
      </c>
      <c r="AZ20" s="9">
        <v>3302.5856718349351</v>
      </c>
      <c r="BA20" s="9">
        <v>0.47005830374881452</v>
      </c>
      <c r="BB20" s="9">
        <v>0.88700003618136325</v>
      </c>
      <c r="BC20" s="9">
        <v>1.8870000361813632</v>
      </c>
      <c r="BD20" s="9">
        <v>0.3641894366907506</v>
      </c>
      <c r="BE20" s="9">
        <v>5.4659757261693711</v>
      </c>
      <c r="BF20" s="9"/>
      <c r="BG20" s="9">
        <v>0.51557083128747638</v>
      </c>
      <c r="BH20" s="9">
        <v>707.95316152491989</v>
      </c>
      <c r="BI20" s="9">
        <v>2.5557178589294649</v>
      </c>
      <c r="BJ20" s="9">
        <v>142.81701664552699</v>
      </c>
      <c r="BK20" s="9">
        <v>0.21409605675166454</v>
      </c>
      <c r="BL20">
        <v>83.162823583734962</v>
      </c>
      <c r="BM20" s="2" t="s">
        <v>14</v>
      </c>
      <c r="BN20" s="7"/>
      <c r="BO20" s="11">
        <v>2.4575495197619823E-2</v>
      </c>
      <c r="BP20" s="11">
        <v>1.3023579611239511E-2</v>
      </c>
      <c r="BQ20" s="11">
        <v>2.3180644276335875E-2</v>
      </c>
      <c r="BR20" s="11">
        <v>0.13826905309970092</v>
      </c>
      <c r="BS20" s="3">
        <v>17660</v>
      </c>
      <c r="BT20" s="3">
        <v>127722</v>
      </c>
      <c r="BU20" s="12">
        <v>0.16889724351439009</v>
      </c>
      <c r="BV20" s="12">
        <v>1.8358884426424154</v>
      </c>
      <c r="BW20" s="12">
        <v>2.7750696532895971E-3</v>
      </c>
      <c r="BX20" s="12">
        <v>-0.15248133852309953</v>
      </c>
      <c r="BY20" s="12">
        <v>0</v>
      </c>
      <c r="BZ20" s="3">
        <v>110062</v>
      </c>
      <c r="CA20" s="3">
        <v>127722</v>
      </c>
      <c r="CB20" s="3">
        <v>34651</v>
      </c>
      <c r="CC20" s="3">
        <v>12700</v>
      </c>
      <c r="CD20" s="3">
        <v>48807</v>
      </c>
      <c r="CE20" s="3">
        <v>7333</v>
      </c>
      <c r="CF20" s="3">
        <v>6571</v>
      </c>
      <c r="CH20" s="9">
        <v>1.8870000361813632</v>
      </c>
      <c r="CI20" s="9">
        <v>9.4190126563235152E-2</v>
      </c>
      <c r="CJ20" s="3">
        <v>127722</v>
      </c>
      <c r="CK20" s="3">
        <v>1356002</v>
      </c>
      <c r="CL20" s="3">
        <v>229025</v>
      </c>
      <c r="CM20" s="3">
        <v>822352</v>
      </c>
      <c r="CN20" s="3">
        <v>134036</v>
      </c>
      <c r="CO20" s="3">
        <v>49975</v>
      </c>
      <c r="CP20" s="3">
        <v>67209</v>
      </c>
      <c r="CQ20" s="3">
        <v>304625</v>
      </c>
    </row>
    <row r="21" spans="1:95" x14ac:dyDescent="0.25">
      <c r="A21" s="2" t="s">
        <v>15</v>
      </c>
      <c r="B21" s="7" t="s">
        <v>121</v>
      </c>
      <c r="C21" s="17">
        <v>159194</v>
      </c>
      <c r="D21" s="17">
        <v>39007</v>
      </c>
      <c r="E21" s="17">
        <v>120187</v>
      </c>
      <c r="F21" s="17">
        <v>52154</v>
      </c>
      <c r="G21" s="17">
        <v>4212</v>
      </c>
      <c r="H21" s="17">
        <v>10423</v>
      </c>
      <c r="I21" s="17">
        <v>4212</v>
      </c>
      <c r="J21" s="17">
        <v>-1068</v>
      </c>
      <c r="K21" s="17">
        <v>-5129</v>
      </c>
      <c r="L21" s="17">
        <v>585578</v>
      </c>
      <c r="M21" s="17">
        <v>96318</v>
      </c>
      <c r="N21" s="17">
        <v>98550</v>
      </c>
      <c r="O21" s="17">
        <v>866048</v>
      </c>
      <c r="P21" s="17">
        <v>264811</v>
      </c>
      <c r="Q21" s="17">
        <v>2075353</v>
      </c>
      <c r="R21" s="17">
        <v>10543</v>
      </c>
      <c r="S21" s="17">
        <v>0</v>
      </c>
      <c r="T21" s="17">
        <v>521118</v>
      </c>
      <c r="U21" s="17">
        <v>730408</v>
      </c>
      <c r="V21" s="17">
        <v>2075353</v>
      </c>
      <c r="W21" s="17">
        <v>746257</v>
      </c>
      <c r="X21" s="18">
        <v>1.6357999999999999</v>
      </c>
      <c r="Y21" s="17">
        <v>2680.2419</v>
      </c>
      <c r="Z21" s="18">
        <v>60.17</v>
      </c>
      <c r="AA21" s="17">
        <v>45</v>
      </c>
      <c r="AB21" s="17">
        <v>20495</v>
      </c>
      <c r="AC21" s="17">
        <v>5417</v>
      </c>
      <c r="AD21" s="17">
        <v>-211895</v>
      </c>
      <c r="AE21" s="18">
        <v>-0.12</v>
      </c>
      <c r="AF21" s="17">
        <v>20495</v>
      </c>
      <c r="AG21" s="17">
        <v>5417</v>
      </c>
      <c r="AH21" s="17">
        <v>0</v>
      </c>
      <c r="AI21" s="17">
        <v>-211895</v>
      </c>
      <c r="AJ21" s="18">
        <v>0</v>
      </c>
      <c r="AK21" s="18">
        <v>10.175599999999999</v>
      </c>
      <c r="AL21" s="18">
        <v>1.2927</v>
      </c>
      <c r="AM21" s="18">
        <v>7.5909000000000004</v>
      </c>
      <c r="AN21" s="18" t="s">
        <v>33</v>
      </c>
      <c r="AO21" s="18">
        <v>74.426500000000004</v>
      </c>
      <c r="AR21" s="3">
        <v>2680241.9</v>
      </c>
      <c r="AS21">
        <v>0.27842897314604326</v>
      </c>
      <c r="AT21" s="2" t="s">
        <v>15</v>
      </c>
      <c r="AU21" s="7"/>
      <c r="AV21" s="9">
        <v>1.6619038298427611</v>
      </c>
      <c r="AW21" s="9">
        <v>1.4727911912465124</v>
      </c>
      <c r="AX21" s="9">
        <v>1.1236955929367245</v>
      </c>
      <c r="AY21" s="9">
        <v>0.16620305075811198</v>
      </c>
      <c r="AZ21" s="9">
        <v>3072.9892168800257</v>
      </c>
      <c r="BA21" s="9">
        <v>0.64805601745823482</v>
      </c>
      <c r="BB21" s="9">
        <v>1.8413612665797745</v>
      </c>
      <c r="BC21" s="9">
        <v>2.8413612665797747</v>
      </c>
      <c r="BD21" s="9">
        <v>0.53005304860590585</v>
      </c>
      <c r="BE21" s="9">
        <v>1.9663244747193707</v>
      </c>
      <c r="BF21" s="9"/>
      <c r="BG21" s="9">
        <v>0.39580923389142569</v>
      </c>
      <c r="BH21" s="9">
        <v>922.16140692696183</v>
      </c>
      <c r="BI21" s="9">
        <v>1.6527959467596918</v>
      </c>
      <c r="BJ21" s="9">
        <v>220.83790846388683</v>
      </c>
      <c r="BK21" s="9">
        <v>0.46152552691850518</v>
      </c>
      <c r="BL21">
        <v>98.653959545722557</v>
      </c>
      <c r="BM21" s="2" t="s">
        <v>15</v>
      </c>
      <c r="BN21" s="7"/>
      <c r="BO21" s="11">
        <v>-7.0221027151947954E-3</v>
      </c>
      <c r="BP21" s="11">
        <v>-2.471386795402999E-3</v>
      </c>
      <c r="BQ21" s="11">
        <v>2.0295342527271265E-3</v>
      </c>
      <c r="BR21" s="11">
        <v>-3.2218550950412705E-2</v>
      </c>
      <c r="BS21" s="3">
        <v>-5129</v>
      </c>
      <c r="BT21" s="3">
        <v>159194</v>
      </c>
      <c r="BU21" s="12">
        <v>0.12759805199404631</v>
      </c>
      <c r="BV21" s="12">
        <v>1.2914631390418883</v>
      </c>
      <c r="BW21" s="12">
        <v>2.6101583682390417E-3</v>
      </c>
      <c r="BX21" s="12">
        <v>-0.10210070286837949</v>
      </c>
      <c r="BY21" s="12">
        <v>0</v>
      </c>
      <c r="BZ21" s="3">
        <v>164323</v>
      </c>
      <c r="CA21" s="3">
        <v>159194</v>
      </c>
      <c r="CB21" s="3">
        <v>39007</v>
      </c>
      <c r="CC21" s="3">
        <v>63807</v>
      </c>
      <c r="CD21" s="3">
        <v>52154</v>
      </c>
      <c r="CE21" s="3">
        <v>10423</v>
      </c>
      <c r="CF21" s="3">
        <v>-1068</v>
      </c>
      <c r="CH21" s="9">
        <v>2.8413612665797747</v>
      </c>
      <c r="CI21" s="9">
        <v>7.6706950576600708E-2</v>
      </c>
      <c r="CJ21" s="3">
        <v>159194</v>
      </c>
      <c r="CK21" s="3">
        <v>2075353</v>
      </c>
      <c r="CL21" s="3">
        <v>264811</v>
      </c>
      <c r="CM21" s="3">
        <v>866048</v>
      </c>
      <c r="CN21" s="3">
        <v>585578</v>
      </c>
      <c r="CO21" s="3">
        <v>96318</v>
      </c>
      <c r="CP21" s="3">
        <v>98550</v>
      </c>
      <c r="CQ21" s="3">
        <v>944494</v>
      </c>
    </row>
    <row r="22" spans="1:95" x14ac:dyDescent="0.25">
      <c r="A22" s="2" t="s">
        <v>16</v>
      </c>
      <c r="B22" s="7" t="s">
        <v>122</v>
      </c>
      <c r="C22" s="17">
        <v>157991</v>
      </c>
      <c r="D22" s="17">
        <v>36074</v>
      </c>
      <c r="E22" s="17">
        <v>121917</v>
      </c>
      <c r="F22" s="17">
        <v>64260</v>
      </c>
      <c r="G22" s="17">
        <v>17393</v>
      </c>
      <c r="H22" s="17">
        <v>10246</v>
      </c>
      <c r="I22" s="17">
        <v>17393</v>
      </c>
      <c r="J22" s="17">
        <v>466</v>
      </c>
      <c r="K22" s="17">
        <v>6828</v>
      </c>
      <c r="L22" s="17">
        <v>226751</v>
      </c>
      <c r="M22" s="17">
        <v>92103</v>
      </c>
      <c r="N22" s="17">
        <v>103662</v>
      </c>
      <c r="O22" s="17">
        <v>667018</v>
      </c>
      <c r="P22" s="17">
        <v>264038</v>
      </c>
      <c r="Q22" s="17">
        <v>1891476</v>
      </c>
      <c r="R22" s="17">
        <v>14843</v>
      </c>
      <c r="S22" s="17">
        <v>0</v>
      </c>
      <c r="T22" s="17">
        <v>305073</v>
      </c>
      <c r="U22" s="17">
        <v>709576</v>
      </c>
      <c r="V22" s="17">
        <v>1891476</v>
      </c>
      <c r="W22" s="17">
        <v>799453</v>
      </c>
      <c r="X22" s="18">
        <v>1.2804</v>
      </c>
      <c r="Y22" s="17">
        <v>3422.7786000000001</v>
      </c>
      <c r="Z22" s="18">
        <v>76.319999999999993</v>
      </c>
      <c r="AA22" s="17">
        <v>45</v>
      </c>
      <c r="AB22" s="17">
        <v>40953</v>
      </c>
      <c r="AC22" s="17">
        <v>5711</v>
      </c>
      <c r="AD22" s="17">
        <v>-157832</v>
      </c>
      <c r="AE22" s="18">
        <v>0.15</v>
      </c>
      <c r="AF22" s="17">
        <v>40953</v>
      </c>
      <c r="AG22" s="17">
        <v>5711</v>
      </c>
      <c r="AH22" s="17">
        <v>0</v>
      </c>
      <c r="AI22" s="17">
        <v>-157832</v>
      </c>
      <c r="AJ22" s="18">
        <v>0</v>
      </c>
      <c r="AK22" s="18">
        <v>9.9882000000000009</v>
      </c>
      <c r="AL22" s="18">
        <v>2.4340000000000002</v>
      </c>
      <c r="AM22" s="18">
        <v>8.3298000000000005</v>
      </c>
      <c r="AN22" s="18">
        <v>6.3887999999999998</v>
      </c>
      <c r="AO22" s="18">
        <v>75.408000000000001</v>
      </c>
      <c r="AR22" s="3">
        <v>3422778.6</v>
      </c>
      <c r="AS22">
        <v>0.23356842303501604</v>
      </c>
      <c r="AT22" s="2" t="s">
        <v>16</v>
      </c>
      <c r="AU22" s="7"/>
      <c r="AV22" s="9">
        <v>2.1864209549845448</v>
      </c>
      <c r="AW22" s="9">
        <v>1.8466268729123849</v>
      </c>
      <c r="AX22" s="9">
        <v>0.74326800470707011</v>
      </c>
      <c r="AY22" s="9">
        <v>0.191355851197689</v>
      </c>
      <c r="AZ22" s="9">
        <v>2049.404389339606</v>
      </c>
      <c r="BA22" s="9">
        <v>0.62485593261558703</v>
      </c>
      <c r="BB22" s="9">
        <v>1.6656425809215645</v>
      </c>
      <c r="BC22" s="9">
        <v>2.6656425809215643</v>
      </c>
      <c r="BD22" s="9">
        <v>0.55271390686981803</v>
      </c>
      <c r="BE22" s="9">
        <v>3.9969744290454812</v>
      </c>
      <c r="BF22" s="9"/>
      <c r="BG22" s="9">
        <v>0.34799637282707258</v>
      </c>
      <c r="BH22" s="9">
        <v>1048.8615069024784</v>
      </c>
      <c r="BI22" s="9">
        <v>1.7153730063081549</v>
      </c>
      <c r="BJ22" s="9">
        <v>212.78170908469471</v>
      </c>
      <c r="BK22" s="9">
        <v>0.43650554642279904</v>
      </c>
      <c r="BL22">
        <v>150.18281865055164</v>
      </c>
      <c r="BM22" s="2" t="s">
        <v>16</v>
      </c>
      <c r="BN22" s="7"/>
      <c r="BO22" s="11">
        <v>9.6226478911349885E-3</v>
      </c>
      <c r="BP22" s="11">
        <v>3.6098792688884235E-3</v>
      </c>
      <c r="BQ22" s="11">
        <v>9.1954642829197939E-3</v>
      </c>
      <c r="BR22" s="11">
        <v>4.3217651638384466E-2</v>
      </c>
      <c r="BS22" s="3">
        <v>6828</v>
      </c>
      <c r="BT22" s="3">
        <v>157991</v>
      </c>
      <c r="BU22" s="12">
        <v>0.13959362952530194</v>
      </c>
      <c r="BV22" s="12">
        <v>1.809580771841673</v>
      </c>
      <c r="BW22" s="12">
        <v>3.0193351647073504E-3</v>
      </c>
      <c r="BX22" s="12">
        <v>-8.3443829052020746E-2</v>
      </c>
      <c r="BY22" s="12">
        <v>0</v>
      </c>
      <c r="BZ22" s="3">
        <v>151163</v>
      </c>
      <c r="CA22" s="3">
        <v>157991</v>
      </c>
      <c r="CB22" s="3">
        <v>36074</v>
      </c>
      <c r="CC22" s="3">
        <v>40117</v>
      </c>
      <c r="CD22" s="3">
        <v>64260</v>
      </c>
      <c r="CE22" s="3">
        <v>10246</v>
      </c>
      <c r="CF22" s="3">
        <v>466</v>
      </c>
      <c r="CH22" s="9">
        <v>2.6656425809215643</v>
      </c>
      <c r="CI22" s="9">
        <v>8.3527890388247067E-2</v>
      </c>
      <c r="CJ22" s="3">
        <v>157991</v>
      </c>
      <c r="CK22" s="3">
        <v>1891476</v>
      </c>
      <c r="CL22" s="3">
        <v>264038</v>
      </c>
      <c r="CM22" s="3">
        <v>667018</v>
      </c>
      <c r="CN22" s="3">
        <v>226751</v>
      </c>
      <c r="CO22" s="3">
        <v>92103</v>
      </c>
      <c r="CP22" s="3">
        <v>103662</v>
      </c>
      <c r="CQ22" s="3">
        <v>960420</v>
      </c>
    </row>
    <row r="23" spans="1:95" x14ac:dyDescent="0.25">
      <c r="A23" s="2" t="s">
        <v>17</v>
      </c>
      <c r="B23" s="7" t="s">
        <v>123</v>
      </c>
      <c r="C23" s="17">
        <v>169411</v>
      </c>
      <c r="D23" s="17">
        <v>50627</v>
      </c>
      <c r="E23" s="17">
        <v>118784</v>
      </c>
      <c r="F23" s="17">
        <v>65003</v>
      </c>
      <c r="G23" s="17">
        <v>31235</v>
      </c>
      <c r="H23" s="17">
        <v>8833</v>
      </c>
      <c r="I23" s="17">
        <v>31235</v>
      </c>
      <c r="J23" s="17">
        <v>2131</v>
      </c>
      <c r="K23" s="17">
        <v>19876</v>
      </c>
      <c r="L23" s="17">
        <v>122061</v>
      </c>
      <c r="M23" s="17">
        <v>91105</v>
      </c>
      <c r="N23" s="17">
        <v>100588</v>
      </c>
      <c r="O23" s="17">
        <v>526210</v>
      </c>
      <c r="P23" s="17">
        <v>263361</v>
      </c>
      <c r="Q23" s="17">
        <v>1733988</v>
      </c>
      <c r="R23" s="17">
        <v>13983</v>
      </c>
      <c r="S23" s="17">
        <v>0</v>
      </c>
      <c r="T23" s="17">
        <v>133179</v>
      </c>
      <c r="U23" s="17">
        <v>756636</v>
      </c>
      <c r="V23" s="17">
        <v>1733988</v>
      </c>
      <c r="W23" s="17">
        <v>789453</v>
      </c>
      <c r="X23" s="18">
        <v>1.3199000000000001</v>
      </c>
      <c r="Y23" s="17">
        <v>2648.9625999999998</v>
      </c>
      <c r="Z23" s="18">
        <v>58.3</v>
      </c>
      <c r="AA23" s="17">
        <v>46</v>
      </c>
      <c r="AB23" s="17">
        <v>55641</v>
      </c>
      <c r="AC23" s="17">
        <v>6542</v>
      </c>
      <c r="AD23" s="17">
        <v>-137956</v>
      </c>
      <c r="AE23" s="18">
        <v>0.4</v>
      </c>
      <c r="AF23" s="17">
        <v>55641</v>
      </c>
      <c r="AG23" s="17">
        <v>6542</v>
      </c>
      <c r="AH23" s="17">
        <v>0</v>
      </c>
      <c r="AI23" s="17">
        <v>-137956</v>
      </c>
      <c r="AJ23" s="18">
        <v>0</v>
      </c>
      <c r="AK23" s="18">
        <v>9.2034000000000002</v>
      </c>
      <c r="AL23" s="18">
        <v>3.4451999999999998</v>
      </c>
      <c r="AM23" s="18">
        <v>7.8362999999999996</v>
      </c>
      <c r="AN23" s="18">
        <v>9.6832999999999991</v>
      </c>
      <c r="AO23" s="18">
        <v>82.887900000000002</v>
      </c>
      <c r="AR23" s="3">
        <v>2648962.5999999996</v>
      </c>
      <c r="AS23">
        <v>0.2980234602028734</v>
      </c>
      <c r="AT23" s="2" t="s">
        <v>17</v>
      </c>
      <c r="AU23" s="7"/>
      <c r="AV23" s="9">
        <v>3.9511484543358937</v>
      </c>
      <c r="AW23" s="9">
        <v>3.1958642128263466</v>
      </c>
      <c r="AX23" s="9">
        <v>0.9165183700132904</v>
      </c>
      <c r="AY23" s="9">
        <v>0.22666304495763523</v>
      </c>
      <c r="AZ23" s="9">
        <v>1343.5270258583414</v>
      </c>
      <c r="BA23" s="9">
        <v>0.56364403905909388</v>
      </c>
      <c r="BB23" s="9">
        <v>1.2917069766704201</v>
      </c>
      <c r="BC23" s="9">
        <v>2.2917069766704201</v>
      </c>
      <c r="BD23" s="9">
        <v>0.52734148796015012</v>
      </c>
      <c r="BE23" s="9">
        <v>6.299218838446734</v>
      </c>
      <c r="BF23" s="9"/>
      <c r="BG23" s="9">
        <v>0.50331053405972881</v>
      </c>
      <c r="BH23" s="9">
        <v>725.19841191459102</v>
      </c>
      <c r="BI23" s="9">
        <v>1.859513747873333</v>
      </c>
      <c r="BJ23" s="9">
        <v>196.2878738688751</v>
      </c>
      <c r="BK23" s="9">
        <v>0.43103724642585445</v>
      </c>
      <c r="BL23">
        <v>100.8117210184289</v>
      </c>
      <c r="BM23" s="2" t="s">
        <v>17</v>
      </c>
      <c r="BN23" s="7"/>
      <c r="BO23" s="11">
        <v>2.6268906052580105E-2</v>
      </c>
      <c r="BP23" s="11">
        <v>1.1462593743439978E-2</v>
      </c>
      <c r="BQ23" s="11">
        <v>1.8013388789311115E-2</v>
      </c>
      <c r="BR23" s="11">
        <v>0.11732414069924621</v>
      </c>
      <c r="BS23" s="3">
        <v>19876</v>
      </c>
      <c r="BT23" s="3">
        <v>169411</v>
      </c>
      <c r="BU23" s="12">
        <v>0.15188167392161883</v>
      </c>
      <c r="BV23" s="12">
        <v>1.5276706643875273</v>
      </c>
      <c r="BW23" s="12">
        <v>3.772805809498105E-3</v>
      </c>
      <c r="BX23" s="12">
        <v>-7.9559950818575448E-2</v>
      </c>
      <c r="BY23" s="12">
        <v>0</v>
      </c>
      <c r="BZ23" s="3">
        <v>149535</v>
      </c>
      <c r="CA23" s="3">
        <v>169411</v>
      </c>
      <c r="CB23" s="3">
        <v>50627</v>
      </c>
      <c r="CC23" s="3">
        <v>22941</v>
      </c>
      <c r="CD23" s="3">
        <v>65003</v>
      </c>
      <c r="CE23" s="3">
        <v>8833</v>
      </c>
      <c r="CF23" s="3">
        <v>2131</v>
      </c>
      <c r="CH23" s="9">
        <v>2.2917069766704201</v>
      </c>
      <c r="CI23" s="9">
        <v>9.7700214765038748E-2</v>
      </c>
      <c r="CJ23" s="3">
        <v>169411</v>
      </c>
      <c r="CK23" s="3">
        <v>1733988</v>
      </c>
      <c r="CL23" s="3">
        <v>263361</v>
      </c>
      <c r="CM23" s="3">
        <v>526210</v>
      </c>
      <c r="CN23" s="3">
        <v>122061</v>
      </c>
      <c r="CO23" s="3">
        <v>91105</v>
      </c>
      <c r="CP23" s="3">
        <v>100588</v>
      </c>
      <c r="CQ23" s="3">
        <v>944417</v>
      </c>
    </row>
    <row r="24" spans="1:95" x14ac:dyDescent="0.25">
      <c r="A24" s="2" t="s">
        <v>18</v>
      </c>
      <c r="B24" s="7" t="s">
        <v>124</v>
      </c>
      <c r="C24" s="17">
        <v>167466</v>
      </c>
      <c r="D24" s="17">
        <v>50678</v>
      </c>
      <c r="E24" s="17">
        <v>116788</v>
      </c>
      <c r="F24" s="17">
        <v>61283</v>
      </c>
      <c r="G24" s="17">
        <v>21289</v>
      </c>
      <c r="H24" s="17">
        <v>9856</v>
      </c>
      <c r="I24" s="17">
        <v>21289</v>
      </c>
      <c r="J24" s="17">
        <v>2762</v>
      </c>
      <c r="K24" s="17">
        <v>-693</v>
      </c>
      <c r="L24" s="17">
        <v>109424</v>
      </c>
      <c r="M24" s="17">
        <v>93471</v>
      </c>
      <c r="N24" s="17">
        <v>96799</v>
      </c>
      <c r="O24" s="17">
        <v>533411</v>
      </c>
      <c r="P24" s="17">
        <v>263308</v>
      </c>
      <c r="Q24" s="17">
        <v>1734365</v>
      </c>
      <c r="R24" s="17">
        <v>12933</v>
      </c>
      <c r="S24" s="17">
        <v>0</v>
      </c>
      <c r="T24" s="17">
        <v>131526</v>
      </c>
      <c r="U24" s="17">
        <v>770123</v>
      </c>
      <c r="V24" s="17">
        <v>1734365</v>
      </c>
      <c r="W24" s="17">
        <v>779400</v>
      </c>
      <c r="X24" s="18">
        <v>0.6532</v>
      </c>
      <c r="Y24" s="17">
        <v>2437.3897000000002</v>
      </c>
      <c r="Z24" s="18">
        <v>53.19</v>
      </c>
      <c r="AA24" s="17">
        <v>46</v>
      </c>
      <c r="AB24" s="17">
        <v>41487</v>
      </c>
      <c r="AC24" s="17">
        <v>5878</v>
      </c>
      <c r="AD24" s="17">
        <v>-138649</v>
      </c>
      <c r="AE24" s="18">
        <v>-0.02</v>
      </c>
      <c r="AF24" s="17">
        <v>41487</v>
      </c>
      <c r="AG24" s="17">
        <v>5878</v>
      </c>
      <c r="AH24" s="17">
        <v>0</v>
      </c>
      <c r="AI24" s="17">
        <v>-138649</v>
      </c>
      <c r="AJ24" s="18">
        <v>0</v>
      </c>
      <c r="AK24" s="18">
        <v>8.4840999999999998</v>
      </c>
      <c r="AL24" s="18">
        <v>4.4123999999999999</v>
      </c>
      <c r="AM24" s="18">
        <v>7.4390000000000001</v>
      </c>
      <c r="AN24" s="18">
        <v>133.49440000000001</v>
      </c>
      <c r="AO24" s="18">
        <v>82.953999999999994</v>
      </c>
      <c r="AR24" s="3">
        <v>2437389.7000000002</v>
      </c>
      <c r="AS24">
        <v>0.31976831608010814</v>
      </c>
      <c r="AT24" s="2" t="s">
        <v>18</v>
      </c>
      <c r="AU24" s="7"/>
      <c r="AV24" s="9">
        <v>4.0555555555555554</v>
      </c>
      <c r="AW24" s="9">
        <v>3.3195870018095284</v>
      </c>
      <c r="AX24" s="9">
        <v>0.83195717956905857</v>
      </c>
      <c r="AY24" s="9">
        <v>0.23171881351387971</v>
      </c>
      <c r="AZ24" s="9">
        <v>1423.3829637105778</v>
      </c>
      <c r="BA24" s="9">
        <v>0.55596255690122898</v>
      </c>
      <c r="BB24" s="9">
        <v>1.2520623329000693</v>
      </c>
      <c r="BC24" s="9">
        <v>2.2520623329000693</v>
      </c>
      <c r="BD24" s="9">
        <v>0.51952566664524635</v>
      </c>
      <c r="BE24" s="9">
        <v>4.2093141233766236</v>
      </c>
      <c r="BF24" s="9"/>
      <c r="BG24" s="9">
        <v>0.52353846630647016</v>
      </c>
      <c r="BH24" s="9">
        <v>697.17895339200436</v>
      </c>
      <c r="BI24" s="9">
        <v>1.7916359084635876</v>
      </c>
      <c r="BJ24" s="9">
        <v>203.72442764501452</v>
      </c>
      <c r="BK24" s="9">
        <v>0.41670129514662152</v>
      </c>
      <c r="BL24">
        <v>93.147815620190229</v>
      </c>
      <c r="BM24" s="2" t="s">
        <v>18</v>
      </c>
      <c r="BN24" s="7"/>
      <c r="BO24" s="11">
        <v>-8.9985625672782139E-4</v>
      </c>
      <c r="BP24" s="11">
        <v>-3.9956987139385308E-4</v>
      </c>
      <c r="BQ24" s="11">
        <v>1.2274809512415207E-2</v>
      </c>
      <c r="BR24" s="11">
        <v>-4.1381534162158286E-3</v>
      </c>
      <c r="BS24" s="3">
        <v>-693</v>
      </c>
      <c r="BT24" s="3">
        <v>167466</v>
      </c>
      <c r="BU24" s="12">
        <v>0.15181810057283213</v>
      </c>
      <c r="BV24" s="12">
        <v>1.4053499119274202</v>
      </c>
      <c r="BW24" s="12">
        <v>3.3891366580852357E-3</v>
      </c>
      <c r="BX24" s="12">
        <v>-7.9942226693919677E-2</v>
      </c>
      <c r="BY24" s="12">
        <v>0</v>
      </c>
      <c r="BZ24" s="3">
        <v>168159</v>
      </c>
      <c r="CA24" s="3">
        <v>167466</v>
      </c>
      <c r="CB24" s="3">
        <v>50678</v>
      </c>
      <c r="CC24" s="3">
        <v>43580</v>
      </c>
      <c r="CD24" s="3">
        <v>61283</v>
      </c>
      <c r="CE24" s="3">
        <v>9856</v>
      </c>
      <c r="CF24" s="3">
        <v>2762</v>
      </c>
      <c r="CH24" s="9">
        <v>2.2520623329000693</v>
      </c>
      <c r="CI24" s="9">
        <v>9.6557529701072148E-2</v>
      </c>
      <c r="CJ24" s="3">
        <v>167466</v>
      </c>
      <c r="CK24" s="3">
        <v>1734365</v>
      </c>
      <c r="CL24" s="3">
        <v>263308</v>
      </c>
      <c r="CM24" s="3">
        <v>533411</v>
      </c>
      <c r="CN24" s="3">
        <v>109424</v>
      </c>
      <c r="CO24" s="3">
        <v>93471</v>
      </c>
      <c r="CP24" s="3">
        <v>96799</v>
      </c>
      <c r="CQ24" s="3">
        <v>937646</v>
      </c>
    </row>
    <row r="25" spans="1:95" x14ac:dyDescent="0.25">
      <c r="A25" s="2" t="s">
        <v>19</v>
      </c>
      <c r="B25" s="7" t="s">
        <v>125</v>
      </c>
      <c r="C25" s="17">
        <v>171955</v>
      </c>
      <c r="D25" s="17">
        <v>61916</v>
      </c>
      <c r="E25" s="17">
        <v>110039</v>
      </c>
      <c r="F25" s="17">
        <v>63970</v>
      </c>
      <c r="G25" s="17">
        <v>-9893</v>
      </c>
      <c r="H25" s="17">
        <v>11041</v>
      </c>
      <c r="I25" s="17">
        <v>-9893</v>
      </c>
      <c r="J25" s="17">
        <v>-7966</v>
      </c>
      <c r="K25" s="17">
        <v>-10102</v>
      </c>
      <c r="L25" s="17">
        <v>104139</v>
      </c>
      <c r="M25" s="17">
        <v>98397</v>
      </c>
      <c r="N25" s="17">
        <v>96063</v>
      </c>
      <c r="O25" s="17">
        <v>498334</v>
      </c>
      <c r="P25" s="17">
        <v>254389</v>
      </c>
      <c r="Q25" s="17">
        <v>1681200</v>
      </c>
      <c r="R25" s="17">
        <v>15220</v>
      </c>
      <c r="S25" s="17">
        <v>0</v>
      </c>
      <c r="T25" s="17">
        <v>147774</v>
      </c>
      <c r="U25" s="17">
        <v>775010</v>
      </c>
      <c r="V25" s="17">
        <v>1681200</v>
      </c>
      <c r="W25" s="17">
        <v>720625</v>
      </c>
      <c r="X25" s="18">
        <v>0.32590000000000002</v>
      </c>
      <c r="Y25" s="17">
        <v>1771.5074</v>
      </c>
      <c r="Z25" s="18">
        <v>38.61</v>
      </c>
      <c r="AA25" s="17">
        <v>46</v>
      </c>
      <c r="AB25" s="17">
        <v>27140</v>
      </c>
      <c r="AC25" s="17">
        <v>16083</v>
      </c>
      <c r="AD25" s="17">
        <v>-148751</v>
      </c>
      <c r="AE25" s="18">
        <v>-0.22</v>
      </c>
      <c r="AF25" s="17">
        <v>27140</v>
      </c>
      <c r="AG25" s="17">
        <v>16083</v>
      </c>
      <c r="AH25" s="17">
        <v>0</v>
      </c>
      <c r="AI25" s="17">
        <v>-148751</v>
      </c>
      <c r="AJ25" s="18">
        <v>0</v>
      </c>
      <c r="AK25" s="18">
        <v>8.2783999999999995</v>
      </c>
      <c r="AL25" s="18">
        <v>5.3935000000000004</v>
      </c>
      <c r="AM25" s="18">
        <v>7.4101999999999997</v>
      </c>
      <c r="AN25" s="18" t="s">
        <v>33</v>
      </c>
      <c r="AO25" s="18">
        <v>119.5986</v>
      </c>
      <c r="AR25" s="3">
        <v>1771507.4</v>
      </c>
      <c r="AS25">
        <v>0.40678633349203058</v>
      </c>
      <c r="AT25" s="2" t="s">
        <v>19</v>
      </c>
      <c r="AU25" s="7"/>
      <c r="AV25" s="9">
        <v>3.3722711708419615</v>
      </c>
      <c r="AW25" s="9">
        <v>2.7222041766481246</v>
      </c>
      <c r="AX25" s="9">
        <v>0.7047180153477608</v>
      </c>
      <c r="AY25" s="9">
        <v>0.20851772543421365</v>
      </c>
      <c r="AZ25" s="9">
        <v>1166.364131039194</v>
      </c>
      <c r="BA25" s="9">
        <v>0.53901379966690455</v>
      </c>
      <c r="BB25" s="9">
        <v>1.1692623320989406</v>
      </c>
      <c r="BC25" s="9">
        <v>2.1692623320989406</v>
      </c>
      <c r="BD25" s="9">
        <v>0.49458924004158011</v>
      </c>
      <c r="BE25" s="9">
        <v>2.4581106783805815</v>
      </c>
      <c r="BF25" s="9"/>
      <c r="BG25" s="9">
        <v>0.64453535700529863</v>
      </c>
      <c r="BH25" s="9">
        <v>566.29942179727368</v>
      </c>
      <c r="BI25" s="9">
        <v>1.7475634419748569</v>
      </c>
      <c r="BJ25" s="9">
        <v>208.86223139774941</v>
      </c>
      <c r="BK25" s="9">
        <v>0.49051517571884984</v>
      </c>
      <c r="BL25">
        <v>89.723173331610568</v>
      </c>
      <c r="BM25" s="2" t="s">
        <v>19</v>
      </c>
      <c r="BN25" s="7"/>
      <c r="BO25" s="11">
        <v>-1.3034670520380383E-2</v>
      </c>
      <c r="BP25" s="11">
        <v>-6.0088032357839636E-3</v>
      </c>
      <c r="BQ25" s="11">
        <v>-5.8844872709969071E-3</v>
      </c>
      <c r="BR25" s="11">
        <v>-5.8747928237038761E-2</v>
      </c>
      <c r="BS25" s="3">
        <v>-10102</v>
      </c>
      <c r="BT25" s="3">
        <v>171955</v>
      </c>
      <c r="BU25" s="12">
        <v>0.15131394242207946</v>
      </c>
      <c r="BV25" s="12">
        <v>1.0537160361646443</v>
      </c>
      <c r="BW25" s="12">
        <v>9.5663811563169165E-3</v>
      </c>
      <c r="BX25" s="12">
        <v>-8.8479062574351647E-2</v>
      </c>
      <c r="BY25" s="12">
        <v>0</v>
      </c>
      <c r="BZ25" s="3">
        <v>182057</v>
      </c>
      <c r="CA25" s="3">
        <v>171955</v>
      </c>
      <c r="CB25" s="3">
        <v>61916</v>
      </c>
      <c r="CC25" s="3">
        <v>53096</v>
      </c>
      <c r="CD25" s="3">
        <v>63970</v>
      </c>
      <c r="CE25" s="3">
        <v>11041</v>
      </c>
      <c r="CF25" s="3">
        <v>-7966</v>
      </c>
      <c r="CH25" s="9">
        <v>2.1692623320989406</v>
      </c>
      <c r="CI25" s="9">
        <v>0.10228110873185819</v>
      </c>
      <c r="CJ25" s="3">
        <v>171955</v>
      </c>
      <c r="CK25" s="3">
        <v>1681200</v>
      </c>
      <c r="CL25" s="3">
        <v>254389</v>
      </c>
      <c r="CM25" s="3">
        <v>498334</v>
      </c>
      <c r="CN25" s="3">
        <v>104139</v>
      </c>
      <c r="CO25" s="3">
        <v>98397</v>
      </c>
      <c r="CP25" s="3">
        <v>96063</v>
      </c>
      <c r="CQ25" s="3">
        <v>928477</v>
      </c>
    </row>
    <row r="26" spans="1:95" x14ac:dyDescent="0.25">
      <c r="A26" s="2" t="s">
        <v>20</v>
      </c>
      <c r="B26" s="7" t="s">
        <v>126</v>
      </c>
      <c r="C26" s="17">
        <v>160341</v>
      </c>
      <c r="D26" s="17">
        <v>49020</v>
      </c>
      <c r="E26" s="17">
        <v>111321</v>
      </c>
      <c r="F26" s="17">
        <v>70843</v>
      </c>
      <c r="G26" s="17">
        <v>-3091</v>
      </c>
      <c r="H26" s="17">
        <v>9589</v>
      </c>
      <c r="I26" s="17">
        <v>-3091</v>
      </c>
      <c r="J26" s="17">
        <v>-6938</v>
      </c>
      <c r="K26" s="17">
        <v>-19536</v>
      </c>
      <c r="L26" s="17">
        <v>35545</v>
      </c>
      <c r="M26" s="17">
        <v>93205</v>
      </c>
      <c r="N26" s="17">
        <v>92977</v>
      </c>
      <c r="O26" s="17">
        <v>376114</v>
      </c>
      <c r="P26" s="17">
        <v>249701</v>
      </c>
      <c r="Q26" s="17">
        <v>1523418</v>
      </c>
      <c r="R26" s="17">
        <v>17261</v>
      </c>
      <c r="S26" s="17">
        <v>0</v>
      </c>
      <c r="T26" s="17">
        <v>98698</v>
      </c>
      <c r="U26" s="17">
        <v>768041</v>
      </c>
      <c r="V26" s="17">
        <v>1523418</v>
      </c>
      <c r="W26" s="17">
        <v>605360</v>
      </c>
      <c r="X26" s="18">
        <v>0.3987</v>
      </c>
      <c r="Y26" s="17">
        <v>1875.3195000000001</v>
      </c>
      <c r="Z26" s="18">
        <v>40.81</v>
      </c>
      <c r="AA26" s="17">
        <v>46</v>
      </c>
      <c r="AB26" s="17">
        <v>19986</v>
      </c>
      <c r="AC26" s="17">
        <v>5280</v>
      </c>
      <c r="AD26" s="17">
        <v>-168287</v>
      </c>
      <c r="AE26" s="18">
        <v>-0.43</v>
      </c>
      <c r="AF26" s="17">
        <v>19986</v>
      </c>
      <c r="AG26" s="17">
        <v>5280</v>
      </c>
      <c r="AH26" s="17">
        <v>0</v>
      </c>
      <c r="AI26" s="17">
        <v>-168287</v>
      </c>
      <c r="AJ26" s="18">
        <v>0</v>
      </c>
      <c r="AK26" s="18">
        <v>8.6682000000000006</v>
      </c>
      <c r="AL26" s="18">
        <v>4.8129999999999997</v>
      </c>
      <c r="AM26" s="18">
        <v>7.7039</v>
      </c>
      <c r="AN26" s="18" t="s">
        <v>33</v>
      </c>
      <c r="AO26" s="18">
        <v>51.084699999999998</v>
      </c>
      <c r="AR26" s="3">
        <v>1875319.5</v>
      </c>
      <c r="AS26">
        <v>0.3228036609228454</v>
      </c>
      <c r="AT26" s="2" t="s">
        <v>20</v>
      </c>
      <c r="AU26" s="7"/>
      <c r="AV26" s="9">
        <v>3.8107560436888286</v>
      </c>
      <c r="AW26" s="9">
        <v>2.868720744088026</v>
      </c>
      <c r="AX26" s="9">
        <v>0.36013900990901537</v>
      </c>
      <c r="AY26" s="9">
        <v>0.18210103858560159</v>
      </c>
      <c r="AZ26" s="9">
        <v>862.19271167916713</v>
      </c>
      <c r="BA26" s="9">
        <v>0.49584355705394056</v>
      </c>
      <c r="BB26" s="9">
        <v>0.9835112969229507</v>
      </c>
      <c r="BC26" s="9">
        <v>1.9835112969229507</v>
      </c>
      <c r="BD26" s="9">
        <v>0.46091793475209164</v>
      </c>
      <c r="BE26" s="9">
        <v>2.0842632182709355</v>
      </c>
      <c r="BF26" s="9"/>
      <c r="BG26" s="9">
        <v>0.52722716370715339</v>
      </c>
      <c r="BH26" s="9">
        <v>692.3012035903713</v>
      </c>
      <c r="BI26" s="9">
        <v>1.7203047046832252</v>
      </c>
      <c r="BJ26" s="9">
        <v>212.17171528180566</v>
      </c>
      <c r="BK26" s="9">
        <v>0.57798036162297772</v>
      </c>
      <c r="BL26">
        <v>128.52437780497758</v>
      </c>
      <c r="BM26" s="2" t="s">
        <v>20</v>
      </c>
      <c r="BN26" s="7"/>
      <c r="BO26" s="11">
        <v>-2.5436142080956615E-2</v>
      </c>
      <c r="BP26" s="11">
        <v>-1.2823794913805666E-2</v>
      </c>
      <c r="BQ26" s="11">
        <v>-2.0289900736370453E-3</v>
      </c>
      <c r="BR26" s="11">
        <v>-0.12184032780137333</v>
      </c>
      <c r="BS26" s="3">
        <v>-19536</v>
      </c>
      <c r="BT26" s="3">
        <v>160341</v>
      </c>
      <c r="BU26" s="12">
        <v>0.16390839546335936</v>
      </c>
      <c r="BV26" s="12">
        <v>1.2309947105784493</v>
      </c>
      <c r="BW26" s="12">
        <v>3.4658905172447745E-3</v>
      </c>
      <c r="BX26" s="12">
        <v>-0.11046672679461579</v>
      </c>
      <c r="BY26" s="12">
        <v>0</v>
      </c>
      <c r="BZ26" s="3">
        <v>179877</v>
      </c>
      <c r="CA26" s="3">
        <v>160341</v>
      </c>
      <c r="CB26" s="3">
        <v>49020</v>
      </c>
      <c r="CC26" s="3">
        <v>57363</v>
      </c>
      <c r="CD26" s="3">
        <v>70843</v>
      </c>
      <c r="CE26" s="3">
        <v>9589</v>
      </c>
      <c r="CF26" s="3">
        <v>-6938</v>
      </c>
      <c r="CH26" s="9">
        <v>1.9835112969229507</v>
      </c>
      <c r="CI26" s="9">
        <v>0.10525082413362584</v>
      </c>
      <c r="CJ26" s="3">
        <v>160341</v>
      </c>
      <c r="CK26" s="3">
        <v>1523418</v>
      </c>
      <c r="CL26" s="3">
        <v>249701</v>
      </c>
      <c r="CM26" s="3">
        <v>376114</v>
      </c>
      <c r="CN26" s="3">
        <v>35545</v>
      </c>
      <c r="CO26" s="3">
        <v>93205</v>
      </c>
      <c r="CP26" s="3">
        <v>92977</v>
      </c>
      <c r="CQ26" s="3">
        <v>897603</v>
      </c>
    </row>
    <row r="27" spans="1:95" x14ac:dyDescent="0.25">
      <c r="A27" s="2" t="s">
        <v>21</v>
      </c>
      <c r="B27" s="7" t="s">
        <v>127</v>
      </c>
      <c r="C27" s="17">
        <v>169467</v>
      </c>
      <c r="D27" s="17">
        <v>48207</v>
      </c>
      <c r="E27" s="17">
        <v>121260</v>
      </c>
      <c r="F27" s="17">
        <v>64850</v>
      </c>
      <c r="G27" s="17">
        <v>39877</v>
      </c>
      <c r="H27" s="17">
        <v>3865</v>
      </c>
      <c r="I27" s="17">
        <v>39877</v>
      </c>
      <c r="J27" s="17">
        <v>12091</v>
      </c>
      <c r="K27" s="17">
        <v>25763</v>
      </c>
      <c r="L27" s="17">
        <v>86810</v>
      </c>
      <c r="M27" s="17">
        <v>99079</v>
      </c>
      <c r="N27" s="17">
        <v>92130</v>
      </c>
      <c r="O27" s="17">
        <v>429324</v>
      </c>
      <c r="P27" s="17">
        <v>246147</v>
      </c>
      <c r="Q27" s="17">
        <v>1542381</v>
      </c>
      <c r="R27" s="17">
        <v>24206</v>
      </c>
      <c r="S27" s="17">
        <v>8641</v>
      </c>
      <c r="T27" s="17">
        <v>108912</v>
      </c>
      <c r="U27" s="17">
        <v>807975</v>
      </c>
      <c r="V27" s="17">
        <v>1542381</v>
      </c>
      <c r="W27" s="17">
        <v>592229</v>
      </c>
      <c r="X27" s="18">
        <v>0.26390000000000002</v>
      </c>
      <c r="Y27" s="17">
        <v>1842.7797</v>
      </c>
      <c r="Z27" s="18">
        <v>40.07</v>
      </c>
      <c r="AA27" s="17">
        <v>46</v>
      </c>
      <c r="AB27" s="17">
        <v>62393</v>
      </c>
      <c r="AC27" s="17">
        <v>4732</v>
      </c>
      <c r="AD27" s="17">
        <v>-142524</v>
      </c>
      <c r="AE27" s="18">
        <v>0.51</v>
      </c>
      <c r="AF27" s="17">
        <v>62393</v>
      </c>
      <c r="AG27" s="17">
        <v>4732</v>
      </c>
      <c r="AH27" s="17">
        <v>0</v>
      </c>
      <c r="AI27" s="17">
        <v>-142524</v>
      </c>
      <c r="AJ27" s="18">
        <v>0</v>
      </c>
      <c r="AK27" s="18">
        <v>9.9863999999999997</v>
      </c>
      <c r="AL27" s="18">
        <v>3.6516000000000002</v>
      </c>
      <c r="AM27" s="18">
        <v>8.4009999999999998</v>
      </c>
      <c r="AN27" s="18">
        <v>31.941099999999999</v>
      </c>
      <c r="AO27" s="18">
        <v>98.895899999999997</v>
      </c>
      <c r="AR27" s="3">
        <v>1842779.7</v>
      </c>
      <c r="AS27">
        <v>0.32137807899663751</v>
      </c>
      <c r="AT27" s="2" t="s">
        <v>21</v>
      </c>
      <c r="AU27" s="7"/>
      <c r="AV27" s="9">
        <v>3.9419347730277656</v>
      </c>
      <c r="AW27" s="9">
        <v>3.0960224768620539</v>
      </c>
      <c r="AX27" s="9">
        <v>0.79706552078742476</v>
      </c>
      <c r="AY27" s="9">
        <v>0.20773855487068371</v>
      </c>
      <c r="AZ27" s="9">
        <v>1088.6173346188205</v>
      </c>
      <c r="BA27" s="9">
        <v>0.47615083432692701</v>
      </c>
      <c r="BB27" s="9">
        <v>0.90894644017451032</v>
      </c>
      <c r="BC27" s="9">
        <v>1.9089464401745104</v>
      </c>
      <c r="BD27" s="9">
        <v>0.43634986176889767</v>
      </c>
      <c r="BE27" s="9">
        <v>16.143078913324707</v>
      </c>
      <c r="BF27" s="9"/>
      <c r="BG27" s="9">
        <v>0.52324975577987631</v>
      </c>
      <c r="BH27" s="9">
        <v>697.56363183769986</v>
      </c>
      <c r="BI27" s="9">
        <v>1.7104229957912374</v>
      </c>
      <c r="BJ27" s="9">
        <v>213.39750511899072</v>
      </c>
      <c r="BK27" s="9">
        <v>0.52890341185723377</v>
      </c>
      <c r="BL27">
        <v>183.27608023730994</v>
      </c>
      <c r="BM27" s="2" t="s">
        <v>21</v>
      </c>
      <c r="BN27" s="7"/>
      <c r="BO27" s="11">
        <v>3.188588755840218E-2</v>
      </c>
      <c r="BP27" s="11">
        <v>1.6703395594214399E-2</v>
      </c>
      <c r="BQ27" s="11">
        <v>2.5854182591720204E-2</v>
      </c>
      <c r="BR27" s="11">
        <v>0.15202369782907588</v>
      </c>
      <c r="BS27" s="3">
        <v>25763</v>
      </c>
      <c r="BT27" s="3">
        <v>169467</v>
      </c>
      <c r="BU27" s="12">
        <v>0.15958897315254791</v>
      </c>
      <c r="BV27" s="12">
        <v>1.1947629671267994</v>
      </c>
      <c r="BW27" s="12">
        <v>3.0679838509421473E-3</v>
      </c>
      <c r="BX27" s="12">
        <v>-9.240518393315271E-2</v>
      </c>
      <c r="BY27" s="12">
        <v>0</v>
      </c>
      <c r="BZ27" s="3">
        <v>143704</v>
      </c>
      <c r="CA27" s="3">
        <v>169467</v>
      </c>
      <c r="CB27" s="3">
        <v>48207</v>
      </c>
      <c r="CC27" s="3">
        <v>14691</v>
      </c>
      <c r="CD27" s="3">
        <v>64850</v>
      </c>
      <c r="CE27" s="3">
        <v>3865</v>
      </c>
      <c r="CF27" s="3">
        <v>12091</v>
      </c>
      <c r="CH27" s="9">
        <v>1.9089464401745104</v>
      </c>
      <c r="CI27" s="9">
        <v>0.10987363044539579</v>
      </c>
      <c r="CJ27" s="3">
        <v>169467</v>
      </c>
      <c r="CK27" s="3">
        <v>1542381</v>
      </c>
      <c r="CL27" s="3">
        <v>246147</v>
      </c>
      <c r="CM27" s="3">
        <v>429324</v>
      </c>
      <c r="CN27" s="3">
        <v>86810</v>
      </c>
      <c r="CO27" s="3">
        <v>99079</v>
      </c>
      <c r="CP27" s="3">
        <v>92130</v>
      </c>
      <c r="CQ27" s="3">
        <v>866910</v>
      </c>
    </row>
    <row r="28" spans="1:95" x14ac:dyDescent="0.25">
      <c r="A28" s="2" t="s">
        <v>22</v>
      </c>
      <c r="B28" s="7" t="s">
        <v>128</v>
      </c>
      <c r="C28" s="17">
        <v>163926</v>
      </c>
      <c r="D28" s="17">
        <v>39750</v>
      </c>
      <c r="E28" s="17">
        <v>124176</v>
      </c>
      <c r="F28" s="17">
        <v>67947</v>
      </c>
      <c r="G28" s="17">
        <v>17721</v>
      </c>
      <c r="H28" s="17">
        <v>3464</v>
      </c>
      <c r="I28" s="17">
        <v>17721</v>
      </c>
      <c r="J28" s="17">
        <v>5743</v>
      </c>
      <c r="K28" s="17">
        <v>10858</v>
      </c>
      <c r="L28" s="17">
        <v>99119</v>
      </c>
      <c r="M28" s="17">
        <v>96956</v>
      </c>
      <c r="N28" s="17">
        <v>96520</v>
      </c>
      <c r="O28" s="17">
        <v>447255</v>
      </c>
      <c r="P28" s="17">
        <v>239177</v>
      </c>
      <c r="Q28" s="17">
        <v>1534462</v>
      </c>
      <c r="R28" s="17">
        <v>16511</v>
      </c>
      <c r="S28" s="17">
        <v>8641</v>
      </c>
      <c r="T28" s="17">
        <v>93661</v>
      </c>
      <c r="U28" s="17">
        <v>831551</v>
      </c>
      <c r="V28" s="17">
        <v>1534462</v>
      </c>
      <c r="W28" s="17">
        <v>573030</v>
      </c>
      <c r="X28" s="18">
        <v>0.50749999999999995</v>
      </c>
      <c r="Y28" s="17">
        <v>1424.0743</v>
      </c>
      <c r="Z28" s="18">
        <v>30.68</v>
      </c>
      <c r="AA28" s="17">
        <v>46</v>
      </c>
      <c r="AB28" s="17">
        <v>39546</v>
      </c>
      <c r="AC28" s="17">
        <v>4111</v>
      </c>
      <c r="AD28" s="17">
        <v>-131666</v>
      </c>
      <c r="AE28" s="18">
        <v>0.23</v>
      </c>
      <c r="AF28" s="17">
        <v>39546</v>
      </c>
      <c r="AG28" s="17">
        <v>4111</v>
      </c>
      <c r="AH28" s="17">
        <v>0</v>
      </c>
      <c r="AI28" s="17">
        <v>-131666</v>
      </c>
      <c r="AJ28" s="18">
        <v>0</v>
      </c>
      <c r="AK28" s="18">
        <v>9.7710000000000008</v>
      </c>
      <c r="AL28" s="18">
        <v>4.4600999999999997</v>
      </c>
      <c r="AM28" s="18">
        <v>8.2149000000000001</v>
      </c>
      <c r="AN28" s="18">
        <v>34.594299999999997</v>
      </c>
      <c r="AO28" s="18">
        <v>70.442899999999995</v>
      </c>
      <c r="AR28" s="3">
        <v>1424074.3</v>
      </c>
      <c r="AS28">
        <v>0.40238771249505728</v>
      </c>
      <c r="AT28" s="2" t="s">
        <v>22</v>
      </c>
      <c r="AU28" s="7"/>
      <c r="AV28" s="9">
        <v>4.775253307139578</v>
      </c>
      <c r="AW28" s="9">
        <v>3.744728328760103</v>
      </c>
      <c r="AX28" s="9">
        <v>1.0582739881060419</v>
      </c>
      <c r="AY28" s="9">
        <v>0.23043516229140898</v>
      </c>
      <c r="AZ28" s="9">
        <v>1188.6893321076725</v>
      </c>
      <c r="BA28" s="9">
        <v>0.45808302844905902</v>
      </c>
      <c r="BB28" s="9">
        <v>0.84530113005696583</v>
      </c>
      <c r="BC28" s="9">
        <v>1.8453011300569659</v>
      </c>
      <c r="BD28" s="9">
        <v>0.42285506464806727</v>
      </c>
      <c r="BE28" s="9">
        <v>11.416281755196305</v>
      </c>
      <c r="BF28" s="9"/>
      <c r="BG28" s="9">
        <v>0.411831744716121</v>
      </c>
      <c r="BH28" s="9">
        <v>886.28427672955979</v>
      </c>
      <c r="BI28" s="9">
        <v>1.6907256900037131</v>
      </c>
      <c r="BJ28" s="9">
        <v>215.8836304186035</v>
      </c>
      <c r="BK28" s="9">
        <v>0.46359949546655205</v>
      </c>
      <c r="BL28">
        <v>151.61044025157233</v>
      </c>
      <c r="BM28" s="2" t="s">
        <v>22</v>
      </c>
      <c r="BN28" s="7"/>
      <c r="BO28" s="11">
        <v>1.3057527439688004E-2</v>
      </c>
      <c r="BP28" s="11">
        <v>7.0760957260590359E-3</v>
      </c>
      <c r="BQ28" s="11">
        <v>1.1548673085420166E-2</v>
      </c>
      <c r="BR28" s="11">
        <v>6.6237204592316051E-2</v>
      </c>
      <c r="BS28" s="3">
        <v>10858</v>
      </c>
      <c r="BT28" s="3">
        <v>163926</v>
      </c>
      <c r="BU28" s="12">
        <v>0.15587026593033909</v>
      </c>
      <c r="BV28" s="12">
        <v>0.92806097511701169</v>
      </c>
      <c r="BW28" s="12">
        <v>2.6791148949925122E-3</v>
      </c>
      <c r="BX28" s="12">
        <v>-8.5805969779636115E-2</v>
      </c>
      <c r="BY28" s="12">
        <v>0</v>
      </c>
      <c r="BZ28" s="3">
        <v>153068</v>
      </c>
      <c r="CA28" s="3">
        <v>163926</v>
      </c>
      <c r="CB28" s="3">
        <v>39750</v>
      </c>
      <c r="CC28" s="3">
        <v>36164</v>
      </c>
      <c r="CD28" s="3">
        <v>67947</v>
      </c>
      <c r="CE28" s="3">
        <v>3464</v>
      </c>
      <c r="CF28" s="3">
        <v>5743</v>
      </c>
      <c r="CH28" s="9">
        <v>1.8453011300569659</v>
      </c>
      <c r="CI28" s="9">
        <v>0.10682962497605024</v>
      </c>
      <c r="CJ28" s="3">
        <v>163926</v>
      </c>
      <c r="CK28" s="3">
        <v>1534462</v>
      </c>
      <c r="CL28" s="3">
        <v>239177</v>
      </c>
      <c r="CM28" s="3">
        <v>447255</v>
      </c>
      <c r="CN28" s="3">
        <v>99119</v>
      </c>
      <c r="CO28" s="3">
        <v>96956</v>
      </c>
      <c r="CP28" s="3">
        <v>96520</v>
      </c>
      <c r="CQ28" s="3">
        <v>848030</v>
      </c>
    </row>
    <row r="29" spans="1:95" x14ac:dyDescent="0.25">
      <c r="A29" s="2" t="s">
        <v>23</v>
      </c>
      <c r="B29" s="7" t="s">
        <v>129</v>
      </c>
      <c r="C29" s="17">
        <v>181244</v>
      </c>
      <c r="D29" s="17">
        <v>47692</v>
      </c>
      <c r="E29" s="17">
        <v>133552</v>
      </c>
      <c r="F29" s="17">
        <v>65801</v>
      </c>
      <c r="G29" s="17">
        <v>33168</v>
      </c>
      <c r="H29" s="17">
        <v>3388</v>
      </c>
      <c r="I29" s="17">
        <v>33168</v>
      </c>
      <c r="J29" s="17">
        <v>8850</v>
      </c>
      <c r="K29" s="17">
        <v>24870</v>
      </c>
      <c r="L29" s="17">
        <v>153298</v>
      </c>
      <c r="M29" s="17">
        <v>105556</v>
      </c>
      <c r="N29" s="17">
        <v>104353</v>
      </c>
      <c r="O29" s="17">
        <v>509994</v>
      </c>
      <c r="P29" s="17">
        <v>234947</v>
      </c>
      <c r="Q29" s="17">
        <v>1574386</v>
      </c>
      <c r="R29" s="17">
        <v>15698</v>
      </c>
      <c r="S29" s="17">
        <v>8641</v>
      </c>
      <c r="T29" s="17">
        <v>97383</v>
      </c>
      <c r="U29" s="17">
        <v>870130</v>
      </c>
      <c r="V29" s="17">
        <v>1574386</v>
      </c>
      <c r="W29" s="17">
        <v>568602</v>
      </c>
      <c r="X29" s="18">
        <v>0.64229999999999998</v>
      </c>
      <c r="Y29" s="17">
        <v>1566.8081</v>
      </c>
      <c r="Z29" s="18">
        <v>33.74</v>
      </c>
      <c r="AA29" s="17">
        <v>46</v>
      </c>
      <c r="AB29" s="17">
        <v>55011</v>
      </c>
      <c r="AC29" s="17">
        <v>4163</v>
      </c>
      <c r="AD29" s="17">
        <v>-106796</v>
      </c>
      <c r="AE29" s="18">
        <v>0.5</v>
      </c>
      <c r="AF29" s="17">
        <v>55011</v>
      </c>
      <c r="AG29" s="17">
        <v>4163</v>
      </c>
      <c r="AH29" s="17">
        <v>0</v>
      </c>
      <c r="AI29" s="17">
        <v>-106796</v>
      </c>
      <c r="AJ29" s="18">
        <v>0</v>
      </c>
      <c r="AK29" s="18">
        <v>10.0511</v>
      </c>
      <c r="AL29" s="18">
        <v>3.6528</v>
      </c>
      <c r="AM29" s="18">
        <v>8.3106000000000009</v>
      </c>
      <c r="AN29" s="18">
        <v>26.2456</v>
      </c>
      <c r="AO29" s="18">
        <v>67.997299999999996</v>
      </c>
      <c r="AR29" s="3">
        <v>1566808.0999999999</v>
      </c>
      <c r="AS29">
        <v>0.36290468500896828</v>
      </c>
      <c r="AT29" s="2" t="s">
        <v>23</v>
      </c>
      <c r="AU29" s="7"/>
      <c r="AV29" s="9">
        <v>5.2369920828070606</v>
      </c>
      <c r="AW29" s="9">
        <v>4.1654190156392801</v>
      </c>
      <c r="AX29" s="9">
        <v>1.574176190916279</v>
      </c>
      <c r="AY29" s="9">
        <v>0.26207740668425661</v>
      </c>
      <c r="AZ29" s="9">
        <v>1304.5647308644584</v>
      </c>
      <c r="BA29" s="9">
        <v>0.44732105087316582</v>
      </c>
      <c r="BB29" s="9">
        <v>0.80936871501959473</v>
      </c>
      <c r="BC29" s="9">
        <v>1.8093687150195947</v>
      </c>
      <c r="BD29" s="9">
        <v>0.41088135907645412</v>
      </c>
      <c r="BE29" s="9">
        <v>16.237012987012989</v>
      </c>
      <c r="BF29" s="9"/>
      <c r="BG29" s="9">
        <v>0.45702567247707299</v>
      </c>
      <c r="BH29" s="9">
        <v>798.64222511112985</v>
      </c>
      <c r="BI29" s="9">
        <v>1.7170411914055099</v>
      </c>
      <c r="BJ29" s="9">
        <v>212.57498179250072</v>
      </c>
      <c r="BK29" s="9">
        <v>0.43926119274570963</v>
      </c>
      <c r="BL29">
        <v>120.14111381363752</v>
      </c>
      <c r="BM29" s="2" t="s">
        <v>23</v>
      </c>
      <c r="BN29" s="7"/>
      <c r="BO29" s="11">
        <v>2.858193603254686E-2</v>
      </c>
      <c r="BP29" s="11">
        <v>1.5796634370478395E-2</v>
      </c>
      <c r="BQ29" s="11">
        <v>2.1067260506635602E-2</v>
      </c>
      <c r="BR29" s="11">
        <v>0.13721833550352011</v>
      </c>
      <c r="BS29" s="3">
        <v>24870</v>
      </c>
      <c r="BT29" s="3">
        <v>181244</v>
      </c>
      <c r="BU29" s="12">
        <v>0.14923087476641689</v>
      </c>
      <c r="BV29" s="12">
        <v>0.99518675852046434</v>
      </c>
      <c r="BW29" s="12">
        <v>2.6442054235746508E-3</v>
      </c>
      <c r="BX29" s="12">
        <v>-6.7833428396848042E-2</v>
      </c>
      <c r="BY29" s="12">
        <v>0</v>
      </c>
      <c r="BZ29" s="3">
        <v>156374</v>
      </c>
      <c r="CA29" s="3">
        <v>181244</v>
      </c>
      <c r="CB29" s="3">
        <v>47692</v>
      </c>
      <c r="CC29" s="3">
        <v>30643</v>
      </c>
      <c r="CD29" s="3">
        <v>65801</v>
      </c>
      <c r="CE29" s="3">
        <v>3388</v>
      </c>
      <c r="CF29" s="3">
        <v>8850</v>
      </c>
      <c r="CH29" s="9">
        <v>1.8093687150195947</v>
      </c>
      <c r="CI29" s="9">
        <v>0.11512043425182897</v>
      </c>
      <c r="CJ29" s="3">
        <v>181244</v>
      </c>
      <c r="CK29" s="3">
        <v>1574386</v>
      </c>
      <c r="CL29" s="3">
        <v>234947</v>
      </c>
      <c r="CM29" s="3">
        <v>509994</v>
      </c>
      <c r="CN29" s="3">
        <v>153298</v>
      </c>
      <c r="CO29" s="3">
        <v>105556</v>
      </c>
      <c r="CP29" s="3">
        <v>104353</v>
      </c>
      <c r="CQ29" s="3">
        <v>829445</v>
      </c>
    </row>
    <row r="30" spans="1:95" x14ac:dyDescent="0.25">
      <c r="A30" s="2" t="s">
        <v>24</v>
      </c>
      <c r="B30" s="7" t="s">
        <v>130</v>
      </c>
      <c r="C30" s="17">
        <v>167117</v>
      </c>
      <c r="D30" s="17">
        <v>47416</v>
      </c>
      <c r="E30" s="17">
        <v>119701</v>
      </c>
      <c r="F30" s="17">
        <v>72026</v>
      </c>
      <c r="G30" s="17">
        <v>13212</v>
      </c>
      <c r="H30" s="17">
        <v>3316</v>
      </c>
      <c r="I30" s="17">
        <v>13212</v>
      </c>
      <c r="J30" s="17">
        <v>4661</v>
      </c>
      <c r="K30" s="17">
        <v>8979</v>
      </c>
      <c r="L30" s="17">
        <v>184052</v>
      </c>
      <c r="M30" s="17">
        <v>101639</v>
      </c>
      <c r="N30" s="17">
        <v>96782</v>
      </c>
      <c r="O30" s="17">
        <v>543113</v>
      </c>
      <c r="P30" s="17">
        <v>230430</v>
      </c>
      <c r="Q30" s="17">
        <v>1583321</v>
      </c>
      <c r="R30" s="17">
        <v>8982</v>
      </c>
      <c r="S30" s="17">
        <v>8641</v>
      </c>
      <c r="T30" s="17">
        <v>93444</v>
      </c>
      <c r="U30" s="17">
        <v>892162</v>
      </c>
      <c r="V30" s="17">
        <v>1583321</v>
      </c>
      <c r="W30" s="17">
        <v>564133</v>
      </c>
      <c r="X30" s="18">
        <v>0.38940000000000002</v>
      </c>
      <c r="Y30" s="17">
        <v>1358.7527</v>
      </c>
      <c r="Z30" s="18">
        <v>29.22</v>
      </c>
      <c r="AA30" s="17">
        <v>47</v>
      </c>
      <c r="AB30" s="17">
        <v>35004</v>
      </c>
      <c r="AC30" s="17">
        <v>4104</v>
      </c>
      <c r="AD30" s="17">
        <v>-97817</v>
      </c>
      <c r="AE30" s="18">
        <v>0.19</v>
      </c>
      <c r="AF30" s="17">
        <v>35004</v>
      </c>
      <c r="AG30" s="17">
        <v>4104</v>
      </c>
      <c r="AH30" s="17">
        <v>0</v>
      </c>
      <c r="AI30" s="17">
        <v>-97817</v>
      </c>
      <c r="AJ30" s="18">
        <v>0</v>
      </c>
      <c r="AK30" s="18">
        <v>9.1617999999999995</v>
      </c>
      <c r="AL30" s="18">
        <v>4.0269000000000004</v>
      </c>
      <c r="AM30" s="18">
        <v>7.6227</v>
      </c>
      <c r="AN30" s="18">
        <v>34.171599999999998</v>
      </c>
      <c r="AO30" s="18">
        <v>69.213800000000006</v>
      </c>
      <c r="AR30" s="3">
        <v>1358752.7</v>
      </c>
      <c r="AS30">
        <v>0.41518445556722722</v>
      </c>
      <c r="AT30" s="2" t="s">
        <v>24</v>
      </c>
      <c r="AU30" s="7"/>
      <c r="AV30" s="9">
        <v>5.8121762767004839</v>
      </c>
      <c r="AW30" s="9">
        <v>4.7764543469885705</v>
      </c>
      <c r="AX30" s="9">
        <v>1.9696502718205555</v>
      </c>
      <c r="AY30" s="9">
        <v>0.28400368592344827</v>
      </c>
      <c r="AZ30" s="9">
        <v>1363.9324107098005</v>
      </c>
      <c r="BA30" s="9">
        <v>0.43652487398322892</v>
      </c>
      <c r="BB30" s="9">
        <v>0.77470123139071156</v>
      </c>
      <c r="BC30" s="9">
        <v>1.7747012313907116</v>
      </c>
      <c r="BD30" s="9">
        <v>0.40118412459552028</v>
      </c>
      <c r="BE30" s="9">
        <v>10.556091676718939</v>
      </c>
      <c r="BF30" s="9"/>
      <c r="BG30" s="9">
        <v>0.48992581265111279</v>
      </c>
      <c r="BH30" s="9">
        <v>745.01075586299987</v>
      </c>
      <c r="BI30" s="9">
        <v>1.6442212142976613</v>
      </c>
      <c r="BJ30" s="9">
        <v>221.98959411669668</v>
      </c>
      <c r="BK30" s="9">
        <v>0.37164447627032327</v>
      </c>
      <c r="BL30">
        <v>69.141850852033059</v>
      </c>
      <c r="BM30" s="2" t="s">
        <v>24</v>
      </c>
      <c r="BN30" s="7"/>
      <c r="BO30" s="11">
        <v>1.0064315673610847E-2</v>
      </c>
      <c r="BP30" s="11">
        <v>5.6709915424604362E-3</v>
      </c>
      <c r="BQ30" s="11">
        <v>8.3444860517860875E-3</v>
      </c>
      <c r="BR30" s="11">
        <v>5.3728824715618399E-2</v>
      </c>
      <c r="BS30" s="3">
        <v>8979</v>
      </c>
      <c r="BT30" s="3">
        <v>167117</v>
      </c>
      <c r="BU30" s="12">
        <v>0.14553587048993855</v>
      </c>
      <c r="BV30" s="12">
        <v>0.85816628466369105</v>
      </c>
      <c r="BW30" s="12">
        <v>2.5920201904730627E-3</v>
      </c>
      <c r="BX30" s="12">
        <v>-6.1779639125610034E-2</v>
      </c>
      <c r="BY30" s="12">
        <v>0</v>
      </c>
      <c r="BZ30" s="3">
        <v>158138</v>
      </c>
      <c r="CA30" s="3">
        <v>167117</v>
      </c>
      <c r="CB30" s="3">
        <v>47416</v>
      </c>
      <c r="CC30" s="3">
        <v>30719</v>
      </c>
      <c r="CD30" s="3">
        <v>72026</v>
      </c>
      <c r="CE30" s="3">
        <v>3316</v>
      </c>
      <c r="CF30" s="3">
        <v>4661</v>
      </c>
      <c r="CH30" s="9">
        <v>1.7747012313907116</v>
      </c>
      <c r="CI30" s="9">
        <v>0.10554840111386131</v>
      </c>
      <c r="CJ30" s="3">
        <v>167117</v>
      </c>
      <c r="CK30" s="3">
        <v>1583321</v>
      </c>
      <c r="CL30" s="3">
        <v>230430</v>
      </c>
      <c r="CM30" s="3">
        <v>543113</v>
      </c>
      <c r="CN30" s="3">
        <v>184052</v>
      </c>
      <c r="CO30" s="3">
        <v>101639</v>
      </c>
      <c r="CP30" s="3">
        <v>96782</v>
      </c>
      <c r="CQ30" s="3">
        <v>809778</v>
      </c>
    </row>
    <row r="31" spans="1:95" x14ac:dyDescent="0.25">
      <c r="A31" s="2" t="s">
        <v>231</v>
      </c>
      <c r="B31" s="7" t="s">
        <v>253</v>
      </c>
      <c r="C31" s="17">
        <v>178023</v>
      </c>
      <c r="D31" s="17">
        <v>44262</v>
      </c>
      <c r="E31" s="17">
        <v>133761</v>
      </c>
      <c r="F31" s="17">
        <v>68126</v>
      </c>
      <c r="G31" s="17">
        <v>28240</v>
      </c>
      <c r="H31" s="17">
        <v>3884</v>
      </c>
      <c r="I31" s="17">
        <v>28240</v>
      </c>
      <c r="J31" s="17">
        <v>17698</v>
      </c>
      <c r="K31" s="17">
        <v>18886</v>
      </c>
      <c r="L31" s="17">
        <v>247053</v>
      </c>
      <c r="M31" s="17">
        <v>104779</v>
      </c>
      <c r="N31" s="17" t="s">
        <v>33</v>
      </c>
      <c r="O31" s="17" t="s">
        <v>33</v>
      </c>
      <c r="P31" s="17" t="s">
        <v>33</v>
      </c>
      <c r="Q31" s="17" t="s">
        <v>33</v>
      </c>
      <c r="R31" s="17">
        <v>18730</v>
      </c>
      <c r="S31" s="17">
        <v>0</v>
      </c>
      <c r="T31" s="17" t="s">
        <v>33</v>
      </c>
      <c r="U31" s="17" t="s">
        <v>33</v>
      </c>
      <c r="V31" s="17" t="s">
        <v>33</v>
      </c>
      <c r="W31" s="17" t="s">
        <v>33</v>
      </c>
      <c r="X31" s="18">
        <v>0.79110000000000003</v>
      </c>
      <c r="Y31" s="17">
        <v>1331.6853000000001</v>
      </c>
      <c r="Z31" s="18">
        <v>28.61</v>
      </c>
      <c r="AA31" s="17" t="s">
        <v>33</v>
      </c>
      <c r="AB31" s="17">
        <v>47103</v>
      </c>
      <c r="AC31" s="17">
        <v>4541</v>
      </c>
      <c r="AD31" s="17">
        <v>-78931</v>
      </c>
      <c r="AE31" s="18">
        <v>0.39</v>
      </c>
      <c r="AF31" s="17">
        <v>47103</v>
      </c>
      <c r="AG31" s="17">
        <v>4541</v>
      </c>
      <c r="AH31" s="17" t="s">
        <v>33</v>
      </c>
      <c r="AI31" s="17">
        <v>-78931</v>
      </c>
      <c r="AJ31" s="18" t="s">
        <v>33</v>
      </c>
      <c r="AK31" s="18" t="s">
        <v>33</v>
      </c>
      <c r="AL31" s="18" t="s">
        <v>33</v>
      </c>
      <c r="AM31" s="18" t="s">
        <v>33</v>
      </c>
      <c r="AN31" s="18">
        <v>48.376300000000001</v>
      </c>
      <c r="AO31" s="18">
        <v>63.2483</v>
      </c>
      <c r="AR31" s="3">
        <v>1331685.3</v>
      </c>
      <c r="AS31" t="e">
        <v>#VALUE!</v>
      </c>
      <c r="AT31" s="2" t="s">
        <v>231</v>
      </c>
      <c r="AU31" s="7"/>
      <c r="AV31" s="9" t="e">
        <v>#VALUE!</v>
      </c>
      <c r="AW31" s="9" t="e">
        <v>#VALUE!</v>
      </c>
      <c r="AX31" s="9" t="e">
        <v>#VALUE!</v>
      </c>
      <c r="AY31" s="9" t="e">
        <v>#VALUE!</v>
      </c>
      <c r="AZ31" s="9" t="e">
        <v>#VALUE!</v>
      </c>
      <c r="BA31" s="9" t="e">
        <v>#VALUE!</v>
      </c>
      <c r="BB31" s="9" t="e">
        <v>#VALUE!</v>
      </c>
      <c r="BC31" s="9" t="e">
        <v>#VALUE!</v>
      </c>
      <c r="BD31" s="9" t="e">
        <v>#VALUE!</v>
      </c>
      <c r="BE31" s="9">
        <v>12.127445932028836</v>
      </c>
      <c r="BF31" s="9"/>
      <c r="BG31" s="9" t="e">
        <v>#VALUE!</v>
      </c>
      <c r="BH31" s="9" t="e">
        <v>#VALUE!</v>
      </c>
      <c r="BI31" s="9">
        <v>1.6990332032182021</v>
      </c>
      <c r="BJ31" s="9">
        <v>214.82805592535797</v>
      </c>
      <c r="BK31" s="9" t="e">
        <v>#VALUE!</v>
      </c>
      <c r="BL31">
        <v>154.45415932402511</v>
      </c>
      <c r="BM31" s="2" t="s">
        <v>231</v>
      </c>
      <c r="BN31" s="7"/>
      <c r="BO31" s="11" t="e">
        <v>#VALUE!</v>
      </c>
      <c r="BP31" s="11" t="e">
        <v>#VALUE!</v>
      </c>
      <c r="BQ31" s="11" t="e">
        <v>#VALUE!</v>
      </c>
      <c r="BR31" s="11">
        <v>0.10608741567100881</v>
      </c>
      <c r="BS31" s="3">
        <v>18886</v>
      </c>
      <c r="BT31" s="3">
        <v>178023</v>
      </c>
      <c r="BU31" s="12" t="e">
        <v>#VALUE!</v>
      </c>
      <c r="BV31" s="12" t="e">
        <v>#VALUE!</v>
      </c>
      <c r="BW31" s="12" t="e">
        <v>#VALUE!</v>
      </c>
      <c r="BX31" s="12" t="e">
        <v>#VALUE!</v>
      </c>
      <c r="BY31" s="12" t="e">
        <v>#VALUE!</v>
      </c>
      <c r="BZ31" s="3">
        <v>159137</v>
      </c>
      <c r="CA31" s="3">
        <v>178023</v>
      </c>
      <c r="CB31" s="3">
        <v>44262</v>
      </c>
      <c r="CC31" s="3">
        <v>25167</v>
      </c>
      <c r="CD31" s="3">
        <v>68126</v>
      </c>
      <c r="CE31" s="3">
        <v>3884</v>
      </c>
      <c r="CF31" s="3">
        <v>17698</v>
      </c>
      <c r="CH31" s="9" t="e">
        <v>#VALUE!</v>
      </c>
      <c r="CI31" s="9" t="e">
        <v>#VALUE!</v>
      </c>
      <c r="CJ31" s="3">
        <v>178023</v>
      </c>
      <c r="CK31" s="3" t="s">
        <v>33</v>
      </c>
      <c r="CL31" s="3" t="s">
        <v>33</v>
      </c>
      <c r="CM31" s="3" t="s">
        <v>33</v>
      </c>
      <c r="CN31" s="3">
        <v>247053</v>
      </c>
      <c r="CO31" s="3">
        <v>104779</v>
      </c>
      <c r="CP31" s="3" t="s">
        <v>33</v>
      </c>
      <c r="CQ31" s="3" t="e">
        <v>#VALUE!</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F1A0F-088D-429A-B542-D2C31CB65A53}">
  <dimension ref="A1:AF44"/>
  <sheetViews>
    <sheetView topLeftCell="X1" workbookViewId="0">
      <selection activeCell="A2" sqref="A2"/>
    </sheetView>
  </sheetViews>
  <sheetFormatPr defaultRowHeight="14.3" x14ac:dyDescent="0.25"/>
  <cols>
    <col min="1" max="1" width="24.625" customWidth="1"/>
    <col min="2" max="2" width="16.125" customWidth="1"/>
    <col min="3" max="3" width="20" customWidth="1"/>
    <col min="4" max="32" width="13.875" bestFit="1" customWidth="1"/>
  </cols>
  <sheetData>
    <row r="1" spans="1:32" ht="14.95" x14ac:dyDescent="0.25">
      <c r="A1" s="14"/>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row>
    <row r="2" spans="1:32" ht="20.25" x14ac:dyDescent="0.25">
      <c r="A2" s="4" t="s">
        <v>181</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row>
    <row r="3" spans="1:32" ht="14.95" x14ac:dyDescent="0.25">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row>
    <row r="4" spans="1:32" ht="14.95" x14ac:dyDescent="0.25">
      <c r="A4" s="1" t="s">
        <v>0</v>
      </c>
      <c r="B4" s="1"/>
      <c r="C4" s="2" t="s">
        <v>25</v>
      </c>
      <c r="D4" s="2" t="s">
        <v>26</v>
      </c>
      <c r="E4" s="2" t="s">
        <v>27</v>
      </c>
      <c r="F4" s="2" t="s">
        <v>28</v>
      </c>
      <c r="G4" s="2" t="s">
        <v>29</v>
      </c>
      <c r="H4" s="2" t="s">
        <v>30</v>
      </c>
      <c r="I4" s="2" t="s">
        <v>1</v>
      </c>
      <c r="J4" s="2" t="s">
        <v>2</v>
      </c>
      <c r="K4" s="2" t="s">
        <v>3</v>
      </c>
      <c r="L4" s="2" t="s">
        <v>4</v>
      </c>
      <c r="M4" s="2" t="s">
        <v>5</v>
      </c>
      <c r="N4" s="2" t="s">
        <v>6</v>
      </c>
      <c r="O4" s="2" t="s">
        <v>7</v>
      </c>
      <c r="P4" s="2" t="s">
        <v>8</v>
      </c>
      <c r="Q4" s="2" t="s">
        <v>9</v>
      </c>
      <c r="R4" s="2" t="s">
        <v>10</v>
      </c>
      <c r="S4" s="2" t="s">
        <v>11</v>
      </c>
      <c r="T4" s="2" t="s">
        <v>12</v>
      </c>
      <c r="U4" s="2" t="s">
        <v>13</v>
      </c>
      <c r="V4" s="2" t="s">
        <v>14</v>
      </c>
      <c r="W4" s="2" t="s">
        <v>15</v>
      </c>
      <c r="X4" s="2" t="s">
        <v>16</v>
      </c>
      <c r="Y4" s="2" t="s">
        <v>17</v>
      </c>
      <c r="Z4" s="2" t="s">
        <v>18</v>
      </c>
      <c r="AA4" s="2" t="s">
        <v>19</v>
      </c>
      <c r="AB4" s="2" t="s">
        <v>20</v>
      </c>
      <c r="AC4" s="2" t="s">
        <v>21</v>
      </c>
      <c r="AD4" s="2" t="s">
        <v>22</v>
      </c>
      <c r="AE4" s="2" t="s">
        <v>23</v>
      </c>
      <c r="AF4" s="2" t="s">
        <v>24</v>
      </c>
    </row>
    <row r="5" spans="1:32" ht="14.95" x14ac:dyDescent="0.25">
      <c r="A5" s="6" t="s">
        <v>100</v>
      </c>
      <c r="B5" s="6"/>
      <c r="C5" s="7" t="s">
        <v>101</v>
      </c>
      <c r="D5" s="7" t="s">
        <v>102</v>
      </c>
      <c r="E5" s="7" t="s">
        <v>103</v>
      </c>
      <c r="F5" s="7" t="s">
        <v>104</v>
      </c>
      <c r="G5" s="7" t="s">
        <v>105</v>
      </c>
      <c r="H5" s="7" t="s">
        <v>106</v>
      </c>
      <c r="I5" s="7" t="s">
        <v>107</v>
      </c>
      <c r="J5" s="7" t="s">
        <v>108</v>
      </c>
      <c r="K5" s="7" t="s">
        <v>109</v>
      </c>
      <c r="L5" s="7" t="s">
        <v>110</v>
      </c>
      <c r="M5" s="7" t="s">
        <v>111</v>
      </c>
      <c r="N5" s="7" t="s">
        <v>112</v>
      </c>
      <c r="O5" s="7" t="s">
        <v>113</v>
      </c>
      <c r="P5" s="7" t="s">
        <v>114</v>
      </c>
      <c r="Q5" s="7" t="s">
        <v>115</v>
      </c>
      <c r="R5" s="7" t="s">
        <v>116</v>
      </c>
      <c r="S5" s="7" t="s">
        <v>117</v>
      </c>
      <c r="T5" s="7" t="s">
        <v>118</v>
      </c>
      <c r="U5" s="7" t="s">
        <v>119</v>
      </c>
      <c r="V5" s="7" t="s">
        <v>120</v>
      </c>
      <c r="W5" s="7" t="s">
        <v>121</v>
      </c>
      <c r="X5" s="7" t="s">
        <v>122</v>
      </c>
      <c r="Y5" s="7" t="s">
        <v>123</v>
      </c>
      <c r="Z5" s="7" t="s">
        <v>124</v>
      </c>
      <c r="AA5" s="7" t="s">
        <v>125</v>
      </c>
      <c r="AB5" s="7" t="s">
        <v>126</v>
      </c>
      <c r="AC5" s="7" t="s">
        <v>127</v>
      </c>
      <c r="AD5" s="7" t="s">
        <v>128</v>
      </c>
      <c r="AE5" s="7" t="s">
        <v>129</v>
      </c>
      <c r="AF5" s="7" t="s">
        <v>130</v>
      </c>
    </row>
    <row r="6" spans="1:32" ht="14.95" x14ac:dyDescent="0.25">
      <c r="A6" s="8" t="s">
        <v>131</v>
      </c>
      <c r="B6" s="8" t="s">
        <v>132</v>
      </c>
      <c r="C6" s="15">
        <v>1103800</v>
      </c>
      <c r="D6" s="15">
        <v>877300</v>
      </c>
      <c r="E6" s="15">
        <v>905500</v>
      </c>
      <c r="F6" s="15">
        <v>973600</v>
      </c>
      <c r="G6" s="15">
        <v>615400</v>
      </c>
      <c r="H6" s="15">
        <v>533200</v>
      </c>
      <c r="I6" s="15">
        <v>634000</v>
      </c>
      <c r="J6" s="15">
        <v>606900</v>
      </c>
      <c r="K6" s="15">
        <v>735000</v>
      </c>
      <c r="L6" s="15">
        <v>604800</v>
      </c>
      <c r="M6" s="15">
        <v>736000</v>
      </c>
      <c r="N6" s="15">
        <v>813600</v>
      </c>
      <c r="O6" s="15">
        <v>850700</v>
      </c>
      <c r="P6" s="15">
        <v>615200</v>
      </c>
      <c r="Q6" s="15">
        <v>509200</v>
      </c>
      <c r="R6" s="15">
        <v>459400</v>
      </c>
      <c r="S6" s="15">
        <v>415600</v>
      </c>
      <c r="T6" s="15">
        <v>398800</v>
      </c>
      <c r="U6" s="15">
        <v>293300</v>
      </c>
      <c r="V6" s="15">
        <v>419800</v>
      </c>
      <c r="W6" s="15">
        <v>472200</v>
      </c>
      <c r="X6" s="15">
        <v>472700</v>
      </c>
      <c r="Y6" s="15">
        <v>416800</v>
      </c>
      <c r="Z6" s="15">
        <v>496600</v>
      </c>
      <c r="AA6" s="15">
        <v>591200</v>
      </c>
      <c r="AB6" s="15">
        <v>641700</v>
      </c>
      <c r="AC6" s="15">
        <v>722400</v>
      </c>
      <c r="AD6" s="15">
        <v>821300</v>
      </c>
      <c r="AE6" s="15">
        <v>797900</v>
      </c>
      <c r="AF6" s="15">
        <v>809600</v>
      </c>
    </row>
    <row r="7" spans="1:32" ht="14.95" x14ac:dyDescent="0.25">
      <c r="A7" s="8" t="s">
        <v>133</v>
      </c>
      <c r="B7" s="8" t="s">
        <v>134</v>
      </c>
      <c r="C7" s="15">
        <v>841200</v>
      </c>
      <c r="D7" s="15">
        <v>660200</v>
      </c>
      <c r="E7" s="15">
        <v>682300</v>
      </c>
      <c r="F7" s="15">
        <v>722700</v>
      </c>
      <c r="G7" s="15">
        <v>455800</v>
      </c>
      <c r="H7" s="15">
        <v>399900</v>
      </c>
      <c r="I7" s="15">
        <v>481900</v>
      </c>
      <c r="J7" s="15">
        <v>466500</v>
      </c>
      <c r="K7" s="15">
        <v>590500</v>
      </c>
      <c r="L7" s="15">
        <v>463400</v>
      </c>
      <c r="M7" s="15">
        <v>578500</v>
      </c>
      <c r="N7" s="15">
        <v>649100</v>
      </c>
      <c r="O7" s="15">
        <v>674700</v>
      </c>
      <c r="P7" s="15">
        <v>482000</v>
      </c>
      <c r="Q7" s="15">
        <v>396600</v>
      </c>
      <c r="R7" s="15">
        <v>334500</v>
      </c>
      <c r="S7" s="15">
        <v>295300</v>
      </c>
      <c r="T7" s="15">
        <v>296000</v>
      </c>
      <c r="U7" s="15">
        <v>202100</v>
      </c>
      <c r="V7" s="15">
        <v>337400</v>
      </c>
      <c r="W7" s="15">
        <v>375700</v>
      </c>
      <c r="X7" s="15">
        <v>398500</v>
      </c>
      <c r="Y7" s="15">
        <v>325600</v>
      </c>
      <c r="Z7" s="15">
        <v>395300</v>
      </c>
      <c r="AA7" s="15">
        <v>490200</v>
      </c>
      <c r="AB7" s="15">
        <v>538500</v>
      </c>
      <c r="AC7" s="15">
        <v>601200</v>
      </c>
      <c r="AD7" s="15">
        <v>679500</v>
      </c>
      <c r="AE7" s="15">
        <v>637000</v>
      </c>
      <c r="AF7" s="15">
        <v>644900</v>
      </c>
    </row>
    <row r="8" spans="1:32" ht="14.95" x14ac:dyDescent="0.25">
      <c r="A8" s="8" t="s">
        <v>135</v>
      </c>
      <c r="B8" s="8" t="s">
        <v>31</v>
      </c>
      <c r="C8" s="15">
        <v>262600</v>
      </c>
      <c r="D8" s="15">
        <v>217100</v>
      </c>
      <c r="E8" s="15">
        <v>223200</v>
      </c>
      <c r="F8" s="15">
        <v>250900</v>
      </c>
      <c r="G8" s="15">
        <v>159600</v>
      </c>
      <c r="H8" s="15">
        <v>133300</v>
      </c>
      <c r="I8" s="15">
        <v>152100</v>
      </c>
      <c r="J8" s="15">
        <v>140400</v>
      </c>
      <c r="K8" s="15">
        <v>144500</v>
      </c>
      <c r="L8" s="15">
        <v>141400</v>
      </c>
      <c r="M8" s="15">
        <v>157500</v>
      </c>
      <c r="N8" s="15">
        <v>164500</v>
      </c>
      <c r="O8" s="15">
        <v>176000</v>
      </c>
      <c r="P8" s="15">
        <v>133200</v>
      </c>
      <c r="Q8" s="15">
        <v>112600</v>
      </c>
      <c r="R8" s="15">
        <v>124900</v>
      </c>
      <c r="S8" s="15">
        <v>120300</v>
      </c>
      <c r="T8" s="15">
        <v>102800</v>
      </c>
      <c r="U8" s="15">
        <v>91200</v>
      </c>
      <c r="V8" s="15">
        <v>82400</v>
      </c>
      <c r="W8" s="15">
        <v>96500</v>
      </c>
      <c r="X8" s="15">
        <v>74200</v>
      </c>
      <c r="Y8" s="15">
        <v>91200</v>
      </c>
      <c r="Z8" s="15">
        <v>101300</v>
      </c>
      <c r="AA8" s="15">
        <v>101000</v>
      </c>
      <c r="AB8" s="15">
        <v>103200</v>
      </c>
      <c r="AC8" s="15">
        <v>121200</v>
      </c>
      <c r="AD8" s="15">
        <v>141800</v>
      </c>
      <c r="AE8" s="15">
        <v>160900</v>
      </c>
      <c r="AF8" s="15">
        <v>164700</v>
      </c>
    </row>
    <row r="9" spans="1:32" ht="14.95" x14ac:dyDescent="0.25">
      <c r="A9" s="8" t="s">
        <v>136</v>
      </c>
      <c r="B9" s="8" t="s">
        <v>137</v>
      </c>
      <c r="C9" s="15">
        <v>101900</v>
      </c>
      <c r="D9" s="15">
        <v>102500</v>
      </c>
      <c r="E9" s="15">
        <v>113000</v>
      </c>
      <c r="F9" s="15">
        <v>114600</v>
      </c>
      <c r="G9" s="15">
        <v>88500</v>
      </c>
      <c r="H9" s="15">
        <v>73400</v>
      </c>
      <c r="I9" s="15">
        <v>75600</v>
      </c>
      <c r="J9" s="15">
        <v>75600</v>
      </c>
      <c r="K9" s="15">
        <v>72000</v>
      </c>
      <c r="L9" s="15">
        <v>59600</v>
      </c>
      <c r="M9" s="15">
        <v>69800</v>
      </c>
      <c r="N9" s="15">
        <v>62100</v>
      </c>
      <c r="O9" s="15">
        <v>71300</v>
      </c>
      <c r="P9" s="15">
        <v>64300</v>
      </c>
      <c r="Q9" s="15">
        <v>56800</v>
      </c>
      <c r="R9" s="15">
        <v>51200</v>
      </c>
      <c r="S9" s="15">
        <v>56100</v>
      </c>
      <c r="T9" s="15">
        <v>54400</v>
      </c>
      <c r="U9" s="15">
        <v>46200</v>
      </c>
      <c r="V9" s="15">
        <v>45800</v>
      </c>
      <c r="W9" s="15">
        <v>42900</v>
      </c>
      <c r="X9" s="15">
        <v>44700</v>
      </c>
      <c r="Y9" s="15">
        <v>45000</v>
      </c>
      <c r="Z9" s="15">
        <v>48000</v>
      </c>
      <c r="AA9" s="15">
        <v>47700</v>
      </c>
      <c r="AB9" s="15">
        <v>49900</v>
      </c>
      <c r="AC9" s="15">
        <v>54300</v>
      </c>
      <c r="AD9" s="15">
        <v>49100</v>
      </c>
      <c r="AE9" s="15">
        <v>48600</v>
      </c>
      <c r="AF9" s="15">
        <v>52300</v>
      </c>
    </row>
    <row r="10" spans="1:32" ht="14.95" x14ac:dyDescent="0.25">
      <c r="A10" s="8" t="s">
        <v>138</v>
      </c>
      <c r="B10" s="8" t="s">
        <v>139</v>
      </c>
      <c r="C10" s="15">
        <v>163600</v>
      </c>
      <c r="D10" s="15">
        <v>115900</v>
      </c>
      <c r="E10" s="15">
        <v>134600</v>
      </c>
      <c r="F10" s="15">
        <v>152400</v>
      </c>
      <c r="G10" s="15">
        <v>115500</v>
      </c>
      <c r="H10" s="15">
        <v>62100</v>
      </c>
      <c r="I10" s="15">
        <v>88000</v>
      </c>
      <c r="J10" s="15">
        <v>75200</v>
      </c>
      <c r="K10" s="15">
        <v>89800</v>
      </c>
      <c r="L10" s="15">
        <v>91800</v>
      </c>
      <c r="M10" s="15">
        <v>107000</v>
      </c>
      <c r="N10" s="15">
        <v>120300</v>
      </c>
      <c r="O10" s="15">
        <v>97200</v>
      </c>
      <c r="P10" s="15">
        <v>73000</v>
      </c>
      <c r="Q10" s="15">
        <v>-307300</v>
      </c>
      <c r="R10" s="15">
        <v>72900</v>
      </c>
      <c r="S10" s="15">
        <v>36900</v>
      </c>
      <c r="T10" s="15">
        <v>60200</v>
      </c>
      <c r="U10" s="15">
        <v>57800</v>
      </c>
      <c r="V10" s="15">
        <v>78300</v>
      </c>
      <c r="W10" s="15">
        <v>69200</v>
      </c>
      <c r="X10" s="15">
        <v>54800</v>
      </c>
      <c r="Y10" s="15">
        <v>73000</v>
      </c>
      <c r="Z10" s="15">
        <v>92700</v>
      </c>
      <c r="AA10" s="15">
        <v>113500</v>
      </c>
      <c r="AB10" s="15">
        <v>69000</v>
      </c>
      <c r="AC10" s="15">
        <v>99100</v>
      </c>
      <c r="AD10" s="15">
        <v>100200</v>
      </c>
      <c r="AE10" s="15">
        <v>148700</v>
      </c>
      <c r="AF10" s="15">
        <v>115200</v>
      </c>
    </row>
    <row r="11" spans="1:32" ht="14.95" x14ac:dyDescent="0.25">
      <c r="A11" s="8" t="s">
        <v>32</v>
      </c>
      <c r="B11" s="8" t="s">
        <v>140</v>
      </c>
      <c r="C11" s="15">
        <v>45200</v>
      </c>
      <c r="D11" s="15">
        <v>45000</v>
      </c>
      <c r="E11" s="15">
        <v>45700</v>
      </c>
      <c r="F11" s="15">
        <v>46800</v>
      </c>
      <c r="G11" s="15">
        <v>46500</v>
      </c>
      <c r="H11" s="15">
        <v>46300</v>
      </c>
      <c r="I11" s="15">
        <v>43800</v>
      </c>
      <c r="J11" s="15">
        <v>42800</v>
      </c>
      <c r="K11" s="15">
        <v>46400</v>
      </c>
      <c r="L11" s="15">
        <v>52700</v>
      </c>
      <c r="M11" s="15">
        <v>57000</v>
      </c>
      <c r="N11" s="15">
        <v>55800</v>
      </c>
      <c r="O11" s="15">
        <v>56300</v>
      </c>
      <c r="P11" s="15">
        <v>61300</v>
      </c>
      <c r="Q11" s="15">
        <v>53000</v>
      </c>
      <c r="R11" s="15">
        <v>52300</v>
      </c>
      <c r="S11" s="15">
        <v>52600</v>
      </c>
      <c r="T11" s="15">
        <v>51400</v>
      </c>
      <c r="U11" s="15">
        <v>51000</v>
      </c>
      <c r="V11" s="15">
        <v>45300</v>
      </c>
      <c r="W11" s="15">
        <v>44300</v>
      </c>
      <c r="X11" s="15">
        <v>44100</v>
      </c>
      <c r="Y11" s="15">
        <v>52000</v>
      </c>
      <c r="Z11" s="15">
        <v>56200</v>
      </c>
      <c r="AA11" s="15">
        <v>61600</v>
      </c>
      <c r="AB11" s="15">
        <v>64800</v>
      </c>
      <c r="AC11" s="15">
        <v>66900</v>
      </c>
      <c r="AD11" s="15">
        <v>72100</v>
      </c>
      <c r="AE11" s="15">
        <v>71400</v>
      </c>
      <c r="AF11" s="15">
        <v>72100</v>
      </c>
    </row>
    <row r="12" spans="1:32" ht="14.95" x14ac:dyDescent="0.25">
      <c r="A12" s="8" t="s">
        <v>141</v>
      </c>
      <c r="B12" s="8" t="s">
        <v>141</v>
      </c>
      <c r="C12" s="15">
        <v>163600</v>
      </c>
      <c r="D12" s="15">
        <v>115900</v>
      </c>
      <c r="E12" s="15">
        <v>134600</v>
      </c>
      <c r="F12" s="15">
        <v>152400</v>
      </c>
      <c r="G12" s="15">
        <v>115500</v>
      </c>
      <c r="H12" s="15">
        <v>62100</v>
      </c>
      <c r="I12" s="15">
        <v>88000</v>
      </c>
      <c r="J12" s="15">
        <v>75200</v>
      </c>
      <c r="K12" s="15">
        <v>89800</v>
      </c>
      <c r="L12" s="15">
        <v>91800</v>
      </c>
      <c r="M12" s="15">
        <v>107000</v>
      </c>
      <c r="N12" s="15">
        <v>120300</v>
      </c>
      <c r="O12" s="15">
        <v>97200</v>
      </c>
      <c r="P12" s="15">
        <v>73000</v>
      </c>
      <c r="Q12" s="15">
        <v>-307300</v>
      </c>
      <c r="R12" s="15">
        <v>72900</v>
      </c>
      <c r="S12" s="15">
        <v>36900</v>
      </c>
      <c r="T12" s="15">
        <v>60200</v>
      </c>
      <c r="U12" s="15">
        <v>57800</v>
      </c>
      <c r="V12" s="15">
        <v>78300</v>
      </c>
      <c r="W12" s="15">
        <v>69200</v>
      </c>
      <c r="X12" s="15">
        <v>54800</v>
      </c>
      <c r="Y12" s="15">
        <v>73000</v>
      </c>
      <c r="Z12" s="15">
        <v>92700</v>
      </c>
      <c r="AA12" s="15">
        <v>113500</v>
      </c>
      <c r="AB12" s="15">
        <v>69000</v>
      </c>
      <c r="AC12" s="15">
        <v>99100</v>
      </c>
      <c r="AD12" s="15">
        <v>100200</v>
      </c>
      <c r="AE12" s="15">
        <v>148700</v>
      </c>
      <c r="AF12" s="15">
        <v>115200</v>
      </c>
    </row>
    <row r="13" spans="1:32" ht="14.95" x14ac:dyDescent="0.25">
      <c r="A13" s="8" t="s">
        <v>34</v>
      </c>
      <c r="B13" s="8" t="s">
        <v>142</v>
      </c>
      <c r="C13" s="15">
        <v>41400</v>
      </c>
      <c r="D13" s="15">
        <v>20800</v>
      </c>
      <c r="E13" s="15">
        <v>37300</v>
      </c>
      <c r="F13" s="15">
        <v>39700</v>
      </c>
      <c r="G13" s="15">
        <v>-457900</v>
      </c>
      <c r="H13" s="15">
        <v>5700</v>
      </c>
      <c r="I13" s="15">
        <v>12500</v>
      </c>
      <c r="J13" s="15">
        <v>6700</v>
      </c>
      <c r="K13" s="15">
        <v>17700</v>
      </c>
      <c r="L13" s="15">
        <v>8900</v>
      </c>
      <c r="M13" s="15">
        <v>14100</v>
      </c>
      <c r="N13" s="15">
        <v>18200</v>
      </c>
      <c r="O13" s="15">
        <v>20300</v>
      </c>
      <c r="P13" s="15">
        <v>-147600</v>
      </c>
      <c r="Q13" s="15">
        <v>-71800</v>
      </c>
      <c r="R13" s="15">
        <v>-6700</v>
      </c>
      <c r="S13" s="15">
        <v>-42300</v>
      </c>
      <c r="T13" s="15">
        <v>6000</v>
      </c>
      <c r="U13" s="15">
        <v>-2900</v>
      </c>
      <c r="V13" s="15">
        <v>8300</v>
      </c>
      <c r="W13" s="15">
        <v>6500</v>
      </c>
      <c r="X13" s="15">
        <v>3000</v>
      </c>
      <c r="Y13" s="15">
        <v>5800</v>
      </c>
      <c r="Z13" s="15">
        <v>8600</v>
      </c>
      <c r="AA13" s="15">
        <v>10200</v>
      </c>
      <c r="AB13" s="15">
        <v>-11500</v>
      </c>
      <c r="AC13" s="15">
        <v>7400</v>
      </c>
      <c r="AD13" s="15">
        <v>6000</v>
      </c>
      <c r="AE13" s="15">
        <v>7100</v>
      </c>
      <c r="AF13" s="15">
        <v>11000</v>
      </c>
    </row>
    <row r="14" spans="1:32" ht="14.95" x14ac:dyDescent="0.25">
      <c r="A14" s="8" t="s">
        <v>35</v>
      </c>
      <c r="B14" s="8" t="s">
        <v>36</v>
      </c>
      <c r="C14" s="15">
        <v>65800</v>
      </c>
      <c r="D14" s="15">
        <v>44800</v>
      </c>
      <c r="E14" s="15">
        <v>50000</v>
      </c>
      <c r="F14" s="15">
        <v>68200</v>
      </c>
      <c r="G14" s="15">
        <v>528400</v>
      </c>
      <c r="H14" s="15">
        <v>40070</v>
      </c>
      <c r="I14" s="15">
        <v>63300</v>
      </c>
      <c r="J14" s="15">
        <v>27100</v>
      </c>
      <c r="K14" s="15">
        <v>26700</v>
      </c>
      <c r="L14" s="15">
        <v>31100</v>
      </c>
      <c r="M14" s="15">
        <v>36100</v>
      </c>
      <c r="N14" s="15">
        <v>48400</v>
      </c>
      <c r="O14" s="15">
        <v>21400</v>
      </c>
      <c r="P14" s="15">
        <v>163600</v>
      </c>
      <c r="Q14" s="15">
        <v>-206900</v>
      </c>
      <c r="R14" s="15">
        <v>25100</v>
      </c>
      <c r="S14" s="15">
        <v>-127200</v>
      </c>
      <c r="T14" s="15">
        <v>3300</v>
      </c>
      <c r="U14" s="15">
        <v>12700</v>
      </c>
      <c r="V14" s="15">
        <v>32000</v>
      </c>
      <c r="W14" s="15">
        <v>134000</v>
      </c>
      <c r="X14" s="15">
        <v>-700</v>
      </c>
      <c r="Y14" s="15">
        <v>3700</v>
      </c>
      <c r="Z14" s="15">
        <v>25800</v>
      </c>
      <c r="AA14" s="15">
        <v>31300</v>
      </c>
      <c r="AB14" s="15">
        <v>4400</v>
      </c>
      <c r="AC14" s="15">
        <v>17000</v>
      </c>
      <c r="AD14" s="15">
        <v>21800</v>
      </c>
      <c r="AE14" s="15">
        <v>62800</v>
      </c>
      <c r="AF14" s="15">
        <v>23700</v>
      </c>
    </row>
    <row r="15" spans="1:32" ht="14.95" x14ac:dyDescent="0.25">
      <c r="A15" s="8" t="s">
        <v>143</v>
      </c>
      <c r="B15" s="8" t="s">
        <v>144</v>
      </c>
      <c r="C15" s="15">
        <v>563400</v>
      </c>
      <c r="D15" s="15">
        <v>586700</v>
      </c>
      <c r="E15" s="15">
        <v>808700</v>
      </c>
      <c r="F15" s="15">
        <v>874700</v>
      </c>
      <c r="G15" s="15">
        <v>778600</v>
      </c>
      <c r="H15" s="15">
        <v>625400</v>
      </c>
      <c r="I15" s="15">
        <v>612700</v>
      </c>
      <c r="J15" s="15">
        <v>427400</v>
      </c>
      <c r="K15" s="15">
        <v>179200</v>
      </c>
      <c r="L15" s="15">
        <v>73900</v>
      </c>
      <c r="M15" s="15">
        <v>102800</v>
      </c>
      <c r="N15" s="15">
        <v>97600</v>
      </c>
      <c r="O15" s="15">
        <v>166200</v>
      </c>
      <c r="P15" s="15">
        <v>213200</v>
      </c>
      <c r="Q15" s="15">
        <v>157000</v>
      </c>
      <c r="R15" s="15">
        <v>120800</v>
      </c>
      <c r="S15" s="15">
        <v>132000</v>
      </c>
      <c r="T15" s="15">
        <v>178100</v>
      </c>
      <c r="U15" s="15">
        <v>91000</v>
      </c>
      <c r="V15" s="15">
        <v>221800</v>
      </c>
      <c r="W15" s="15">
        <v>167300</v>
      </c>
      <c r="X15" s="15">
        <v>143200</v>
      </c>
      <c r="Y15" s="15">
        <v>49700</v>
      </c>
      <c r="Z15" s="15">
        <v>58500</v>
      </c>
      <c r="AA15" s="15">
        <v>79600</v>
      </c>
      <c r="AB15" s="15">
        <v>81900</v>
      </c>
      <c r="AC15" s="15">
        <v>91700</v>
      </c>
      <c r="AD15" s="15">
        <v>114000</v>
      </c>
      <c r="AE15" s="15">
        <v>105700</v>
      </c>
      <c r="AF15" s="15">
        <v>118800</v>
      </c>
    </row>
    <row r="16" spans="1:32" ht="14.95" x14ac:dyDescent="0.25">
      <c r="A16" s="8" t="s">
        <v>145</v>
      </c>
      <c r="B16" s="8" t="s">
        <v>146</v>
      </c>
      <c r="C16" s="15">
        <v>378700</v>
      </c>
      <c r="D16" s="15">
        <v>323700</v>
      </c>
      <c r="E16" s="15">
        <v>351400</v>
      </c>
      <c r="F16" s="15">
        <v>399100</v>
      </c>
      <c r="G16" s="15">
        <v>204400</v>
      </c>
      <c r="H16" s="15">
        <v>342500</v>
      </c>
      <c r="I16" s="15">
        <v>356100</v>
      </c>
      <c r="J16" s="15">
        <v>396200</v>
      </c>
      <c r="K16" s="15">
        <v>276600</v>
      </c>
      <c r="L16" s="15">
        <v>370000</v>
      </c>
      <c r="M16" s="15">
        <v>351700</v>
      </c>
      <c r="N16" s="15">
        <v>304700</v>
      </c>
      <c r="O16" s="15">
        <v>260100</v>
      </c>
      <c r="P16" s="15">
        <v>297800</v>
      </c>
      <c r="Q16" s="15">
        <v>226900</v>
      </c>
      <c r="R16" s="15">
        <v>219900</v>
      </c>
      <c r="S16" s="15">
        <v>164400</v>
      </c>
      <c r="T16" s="15">
        <v>197300</v>
      </c>
      <c r="U16" s="15">
        <v>218300</v>
      </c>
      <c r="V16" s="15">
        <v>246300</v>
      </c>
      <c r="W16" s="15">
        <v>227600</v>
      </c>
      <c r="X16" s="15">
        <v>190100</v>
      </c>
      <c r="Y16" s="15">
        <v>270200</v>
      </c>
      <c r="Z16" s="15">
        <v>280200</v>
      </c>
      <c r="AA16" s="15">
        <v>323500</v>
      </c>
      <c r="AB16" s="15">
        <v>333200</v>
      </c>
      <c r="AC16" s="15">
        <v>415600</v>
      </c>
      <c r="AD16" s="15">
        <v>392800</v>
      </c>
      <c r="AE16" s="15">
        <v>363500</v>
      </c>
      <c r="AF16" s="15">
        <v>484000</v>
      </c>
    </row>
    <row r="17" spans="1:32" ht="14.95" x14ac:dyDescent="0.25">
      <c r="A17" s="8" t="s">
        <v>37</v>
      </c>
      <c r="B17" s="8" t="s">
        <v>147</v>
      </c>
      <c r="C17" s="15">
        <v>665800</v>
      </c>
      <c r="D17" s="15">
        <v>632100</v>
      </c>
      <c r="E17" s="15">
        <v>627300</v>
      </c>
      <c r="F17" s="15">
        <v>661800</v>
      </c>
      <c r="G17" s="15">
        <v>402800</v>
      </c>
      <c r="H17" s="15">
        <v>599400</v>
      </c>
      <c r="I17" s="15">
        <v>586400</v>
      </c>
      <c r="J17" s="15">
        <v>707000</v>
      </c>
      <c r="K17" s="15">
        <v>524700</v>
      </c>
      <c r="L17" s="15">
        <v>618400</v>
      </c>
      <c r="M17" s="15">
        <v>600500</v>
      </c>
      <c r="N17" s="15">
        <v>632900</v>
      </c>
      <c r="O17" s="15">
        <v>433400</v>
      </c>
      <c r="P17" s="15">
        <v>442000</v>
      </c>
      <c r="Q17" s="15">
        <v>421500</v>
      </c>
      <c r="R17" s="15">
        <v>373100</v>
      </c>
      <c r="S17" s="15">
        <v>285200</v>
      </c>
      <c r="T17" s="15">
        <v>320900</v>
      </c>
      <c r="U17" s="15">
        <v>365600</v>
      </c>
      <c r="V17" s="15">
        <v>403500</v>
      </c>
      <c r="W17" s="15">
        <v>432900</v>
      </c>
      <c r="X17" s="15">
        <v>508400</v>
      </c>
      <c r="Y17" s="15">
        <v>630700</v>
      </c>
      <c r="Z17" s="15">
        <v>686500</v>
      </c>
      <c r="AA17" s="15">
        <v>629400</v>
      </c>
      <c r="AB17" s="15">
        <v>632700</v>
      </c>
      <c r="AC17" s="15">
        <v>622200</v>
      </c>
      <c r="AD17" s="15">
        <v>679400</v>
      </c>
      <c r="AE17" s="15">
        <v>684300</v>
      </c>
      <c r="AF17" s="15">
        <v>643100</v>
      </c>
    </row>
    <row r="18" spans="1:32" ht="14.95" x14ac:dyDescent="0.25">
      <c r="A18" s="8" t="s">
        <v>38</v>
      </c>
      <c r="B18" s="8" t="s">
        <v>148</v>
      </c>
      <c r="C18" s="15">
        <v>1944700</v>
      </c>
      <c r="D18" s="15">
        <v>2051400</v>
      </c>
      <c r="E18" s="15">
        <v>2344500</v>
      </c>
      <c r="F18" s="15">
        <v>2443100</v>
      </c>
      <c r="G18" s="15">
        <v>1924500</v>
      </c>
      <c r="H18" s="15">
        <v>1996000</v>
      </c>
      <c r="I18" s="15">
        <v>1757000</v>
      </c>
      <c r="J18" s="15">
        <v>1715400</v>
      </c>
      <c r="K18" s="15">
        <v>1192500</v>
      </c>
      <c r="L18" s="15">
        <v>1192600</v>
      </c>
      <c r="M18" s="15">
        <v>1189700</v>
      </c>
      <c r="N18" s="15">
        <v>1173800</v>
      </c>
      <c r="O18" s="15">
        <v>985800</v>
      </c>
      <c r="P18" s="15">
        <v>1438400</v>
      </c>
      <c r="Q18" s="15">
        <v>1405300</v>
      </c>
      <c r="R18" s="15">
        <v>1299900</v>
      </c>
      <c r="S18" s="15">
        <v>1123800</v>
      </c>
      <c r="T18" s="15">
        <v>1244200</v>
      </c>
      <c r="U18" s="15">
        <v>1072700</v>
      </c>
      <c r="V18" s="15">
        <v>1186800</v>
      </c>
      <c r="W18" s="15">
        <v>968300</v>
      </c>
      <c r="X18" s="15">
        <v>1054600</v>
      </c>
      <c r="Y18" s="15">
        <v>1215900</v>
      </c>
      <c r="Z18" s="15">
        <v>1216400</v>
      </c>
      <c r="AA18" s="15">
        <v>1255000</v>
      </c>
      <c r="AB18" s="15">
        <v>1239000</v>
      </c>
      <c r="AC18" s="15">
        <v>1349700</v>
      </c>
      <c r="AD18" s="15">
        <v>1346800</v>
      </c>
      <c r="AE18" s="15">
        <v>1288100</v>
      </c>
      <c r="AF18" s="15">
        <v>1367100</v>
      </c>
    </row>
    <row r="19" spans="1:32" ht="14.95" x14ac:dyDescent="0.25">
      <c r="A19" s="8" t="s">
        <v>149</v>
      </c>
      <c r="B19" s="8" t="s">
        <v>150</v>
      </c>
      <c r="C19" s="15">
        <v>5966800</v>
      </c>
      <c r="D19" s="15">
        <v>6080100</v>
      </c>
      <c r="E19" s="15">
        <v>6073100</v>
      </c>
      <c r="F19" s="15">
        <v>6070100</v>
      </c>
      <c r="G19" s="15">
        <v>5557800</v>
      </c>
      <c r="H19" s="15">
        <v>6393500</v>
      </c>
      <c r="I19" s="15">
        <v>6488200</v>
      </c>
      <c r="J19" s="15">
        <v>6538000</v>
      </c>
      <c r="K19" s="15">
        <v>6334400</v>
      </c>
      <c r="L19" s="15">
        <v>6790800</v>
      </c>
      <c r="M19" s="15">
        <v>6915800</v>
      </c>
      <c r="N19" s="15">
        <v>6962000</v>
      </c>
      <c r="O19" s="15">
        <v>7154800</v>
      </c>
      <c r="P19" s="15">
        <v>7161300</v>
      </c>
      <c r="Q19" s="15">
        <v>6861600</v>
      </c>
      <c r="R19" s="15">
        <v>7014900</v>
      </c>
      <c r="S19" s="15">
        <v>7042300</v>
      </c>
      <c r="T19" s="15">
        <v>7113700</v>
      </c>
      <c r="U19" s="15">
        <v>7141000</v>
      </c>
      <c r="V19" s="15">
        <v>6892300</v>
      </c>
      <c r="W19" s="15">
        <v>6929700</v>
      </c>
      <c r="X19" s="15">
        <v>6892100</v>
      </c>
      <c r="Y19" s="15">
        <v>7034900</v>
      </c>
      <c r="Z19" s="15">
        <v>6983700</v>
      </c>
      <c r="AA19" s="15">
        <v>6979900</v>
      </c>
      <c r="AB19" s="15">
        <v>7067700</v>
      </c>
      <c r="AC19" s="15">
        <v>7121300</v>
      </c>
      <c r="AD19" s="15">
        <v>7082300</v>
      </c>
      <c r="AE19" s="15">
        <v>7105400</v>
      </c>
      <c r="AF19" s="15">
        <v>7160500</v>
      </c>
    </row>
    <row r="20" spans="1:32" x14ac:dyDescent="0.25">
      <c r="A20" s="8" t="s">
        <v>39</v>
      </c>
      <c r="B20" s="8" t="s">
        <v>151</v>
      </c>
      <c r="C20" s="15">
        <v>9125300</v>
      </c>
      <c r="D20" s="15">
        <v>9143400</v>
      </c>
      <c r="E20" s="15">
        <v>9452100</v>
      </c>
      <c r="F20" s="15">
        <v>9564900</v>
      </c>
      <c r="G20" s="15">
        <v>9543200</v>
      </c>
      <c r="H20" s="15">
        <v>9477000</v>
      </c>
      <c r="I20" s="15">
        <v>9354700</v>
      </c>
      <c r="J20" s="15">
        <v>9405000</v>
      </c>
      <c r="K20" s="15">
        <v>7989200</v>
      </c>
      <c r="L20" s="15">
        <v>8413900</v>
      </c>
      <c r="M20" s="15">
        <v>8575900</v>
      </c>
      <c r="N20" s="15">
        <v>8643100</v>
      </c>
      <c r="O20" s="15">
        <v>8701400</v>
      </c>
      <c r="P20" s="15">
        <v>9002900</v>
      </c>
      <c r="Q20" s="15">
        <v>8665400</v>
      </c>
      <c r="R20" s="15">
        <v>8723200</v>
      </c>
      <c r="S20" s="15">
        <v>8701800</v>
      </c>
      <c r="T20" s="15">
        <v>8775500</v>
      </c>
      <c r="U20" s="15">
        <v>8617000</v>
      </c>
      <c r="V20" s="15">
        <v>8495600</v>
      </c>
      <c r="W20" s="15">
        <v>8235900</v>
      </c>
      <c r="X20" s="15">
        <v>8291200</v>
      </c>
      <c r="Y20" s="15">
        <v>8624800</v>
      </c>
      <c r="Z20" s="15">
        <v>8599100</v>
      </c>
      <c r="AA20" s="15">
        <v>8724300</v>
      </c>
      <c r="AB20" s="15">
        <v>8839200</v>
      </c>
      <c r="AC20" s="15">
        <v>9022000</v>
      </c>
      <c r="AD20" s="15">
        <v>8973400</v>
      </c>
      <c r="AE20" s="15">
        <v>8906500</v>
      </c>
      <c r="AF20" s="15">
        <v>9079800</v>
      </c>
    </row>
    <row r="21" spans="1:32" x14ac:dyDescent="0.25">
      <c r="A21" s="8" t="s">
        <v>152</v>
      </c>
      <c r="B21" s="8" t="s">
        <v>153</v>
      </c>
      <c r="C21" s="15">
        <v>156100</v>
      </c>
      <c r="D21" s="15">
        <v>156400</v>
      </c>
      <c r="E21" s="15">
        <v>167100</v>
      </c>
      <c r="F21" s="15">
        <v>194500</v>
      </c>
      <c r="G21" s="15">
        <v>119500</v>
      </c>
      <c r="H21" s="15">
        <v>183400</v>
      </c>
      <c r="I21" s="15">
        <v>205300</v>
      </c>
      <c r="J21" s="15">
        <v>219500</v>
      </c>
      <c r="K21" s="15">
        <v>212100</v>
      </c>
      <c r="L21" s="15">
        <v>197300</v>
      </c>
      <c r="M21" s="15">
        <v>217700</v>
      </c>
      <c r="N21" s="15">
        <v>250800</v>
      </c>
      <c r="O21" s="15">
        <v>203900</v>
      </c>
      <c r="P21" s="15">
        <v>208500</v>
      </c>
      <c r="Q21" s="15">
        <v>188200</v>
      </c>
      <c r="R21" s="15">
        <v>178900</v>
      </c>
      <c r="S21" s="15">
        <v>146100</v>
      </c>
      <c r="T21" s="15">
        <v>159200</v>
      </c>
      <c r="U21" s="15">
        <v>188100</v>
      </c>
      <c r="V21" s="15">
        <v>208600</v>
      </c>
      <c r="W21" s="15">
        <v>206400</v>
      </c>
      <c r="X21" s="15">
        <v>237500</v>
      </c>
      <c r="Y21" s="15">
        <v>285400</v>
      </c>
      <c r="Z21" s="15">
        <v>286600</v>
      </c>
      <c r="AA21" s="15">
        <v>287500</v>
      </c>
      <c r="AB21" s="15">
        <v>314500</v>
      </c>
      <c r="AC21" s="15">
        <v>330800</v>
      </c>
      <c r="AD21" s="15">
        <v>325800</v>
      </c>
      <c r="AE21" s="15">
        <v>305300</v>
      </c>
      <c r="AF21" s="15">
        <v>335900</v>
      </c>
    </row>
    <row r="22" spans="1:32" x14ac:dyDescent="0.25">
      <c r="A22" s="8" t="s">
        <v>154</v>
      </c>
      <c r="B22" s="8" t="s">
        <v>155</v>
      </c>
      <c r="C22" s="15">
        <v>0</v>
      </c>
      <c r="D22" s="15">
        <v>0</v>
      </c>
      <c r="E22" s="15">
        <v>0</v>
      </c>
      <c r="F22" s="15">
        <v>0</v>
      </c>
      <c r="G22" s="15">
        <v>0</v>
      </c>
      <c r="H22" s="15">
        <v>0</v>
      </c>
      <c r="I22" s="15">
        <v>0</v>
      </c>
      <c r="J22" s="15">
        <v>0</v>
      </c>
      <c r="K22" s="15">
        <v>0</v>
      </c>
      <c r="L22" s="15">
        <v>0</v>
      </c>
      <c r="M22" s="15">
        <v>0</v>
      </c>
      <c r="N22" s="15">
        <v>0</v>
      </c>
      <c r="O22" s="15">
        <v>0</v>
      </c>
      <c r="P22" s="15">
        <v>0</v>
      </c>
      <c r="Q22" s="15">
        <v>0</v>
      </c>
      <c r="R22" s="15">
        <v>0</v>
      </c>
      <c r="S22" s="15">
        <v>0</v>
      </c>
      <c r="T22" s="15">
        <v>0</v>
      </c>
      <c r="U22" s="15">
        <v>0</v>
      </c>
      <c r="V22" s="15">
        <v>0</v>
      </c>
      <c r="W22" s="15">
        <v>0</v>
      </c>
      <c r="X22" s="15">
        <v>0</v>
      </c>
      <c r="Y22" s="15">
        <v>0</v>
      </c>
      <c r="Z22" s="15">
        <v>0</v>
      </c>
      <c r="AA22" s="15">
        <v>0</v>
      </c>
      <c r="AB22" s="15">
        <v>0</v>
      </c>
      <c r="AC22" s="15">
        <v>0</v>
      </c>
      <c r="AD22" s="15">
        <v>0</v>
      </c>
      <c r="AE22" s="15">
        <v>0</v>
      </c>
      <c r="AF22" s="15">
        <v>0</v>
      </c>
    </row>
    <row r="23" spans="1:32" x14ac:dyDescent="0.25">
      <c r="A23" s="8" t="s">
        <v>40</v>
      </c>
      <c r="B23" s="8" t="s">
        <v>156</v>
      </c>
      <c r="C23" s="15">
        <v>582200</v>
      </c>
      <c r="D23" s="15">
        <v>555000</v>
      </c>
      <c r="E23" s="15">
        <v>579500</v>
      </c>
      <c r="F23" s="15">
        <v>612700</v>
      </c>
      <c r="G23" s="15">
        <v>441400</v>
      </c>
      <c r="H23" s="15">
        <v>579800</v>
      </c>
      <c r="I23" s="15">
        <v>640300</v>
      </c>
      <c r="J23" s="15">
        <v>630500</v>
      </c>
      <c r="K23" s="15">
        <v>580400</v>
      </c>
      <c r="L23" s="15">
        <v>533600</v>
      </c>
      <c r="M23" s="15">
        <v>564000</v>
      </c>
      <c r="N23" s="15">
        <v>619700</v>
      </c>
      <c r="O23" s="15">
        <v>546000</v>
      </c>
      <c r="P23" s="15">
        <v>557000</v>
      </c>
      <c r="Q23" s="15">
        <v>513800</v>
      </c>
      <c r="R23" s="15">
        <v>512700</v>
      </c>
      <c r="S23" s="15">
        <v>456100</v>
      </c>
      <c r="T23" s="15">
        <v>435500</v>
      </c>
      <c r="U23" s="15">
        <v>464000</v>
      </c>
      <c r="V23" s="15">
        <v>505000</v>
      </c>
      <c r="W23" s="15">
        <v>513800</v>
      </c>
      <c r="X23" s="15">
        <v>508800</v>
      </c>
      <c r="Y23" s="15">
        <v>569300</v>
      </c>
      <c r="Z23" s="15">
        <v>575500</v>
      </c>
      <c r="AA23" s="15">
        <v>548500</v>
      </c>
      <c r="AB23" s="15">
        <v>588200</v>
      </c>
      <c r="AC23" s="15">
        <v>641400</v>
      </c>
      <c r="AD23" s="15">
        <v>653800</v>
      </c>
      <c r="AE23" s="15">
        <v>607600</v>
      </c>
      <c r="AF23" s="15">
        <v>664200</v>
      </c>
    </row>
    <row r="24" spans="1:32" x14ac:dyDescent="0.25">
      <c r="A24" s="8" t="s">
        <v>157</v>
      </c>
      <c r="B24" s="8" t="s">
        <v>158</v>
      </c>
      <c r="C24" s="15">
        <v>4311100</v>
      </c>
      <c r="D24" s="15">
        <v>4348900</v>
      </c>
      <c r="E24" s="15">
        <v>4315500</v>
      </c>
      <c r="F24" s="15">
        <v>4350100</v>
      </c>
      <c r="G24" s="15">
        <v>4858000</v>
      </c>
      <c r="H24" s="15">
        <v>4830600</v>
      </c>
      <c r="I24" s="15">
        <v>4667800</v>
      </c>
      <c r="J24" s="15">
        <v>4639400</v>
      </c>
      <c r="K24" s="15">
        <v>2562000</v>
      </c>
      <c r="L24" s="15">
        <v>2565100</v>
      </c>
      <c r="M24" s="15">
        <v>2529600</v>
      </c>
      <c r="N24" s="15">
        <v>2459300</v>
      </c>
      <c r="O24" s="15">
        <v>2378900</v>
      </c>
      <c r="P24" s="15">
        <v>2466100</v>
      </c>
      <c r="Q24" s="15">
        <v>2160400</v>
      </c>
      <c r="R24" s="15">
        <v>2093600</v>
      </c>
      <c r="S24" s="15">
        <v>2016000</v>
      </c>
      <c r="T24" s="15">
        <v>1967900</v>
      </c>
      <c r="U24" s="15">
        <v>1657900</v>
      </c>
      <c r="V24" s="15">
        <v>1596400</v>
      </c>
      <c r="W24" s="15">
        <v>1296800</v>
      </c>
      <c r="X24" s="15">
        <v>1295600</v>
      </c>
      <c r="Y24" s="15">
        <v>1256200</v>
      </c>
      <c r="Z24" s="15">
        <v>1261100</v>
      </c>
      <c r="AA24" s="15">
        <v>1269600</v>
      </c>
      <c r="AB24" s="15">
        <v>1250400</v>
      </c>
      <c r="AC24" s="15">
        <v>1249000</v>
      </c>
      <c r="AD24" s="15">
        <v>1253400</v>
      </c>
      <c r="AE24" s="15">
        <v>1275500</v>
      </c>
      <c r="AF24" s="15">
        <v>1288500</v>
      </c>
    </row>
    <row r="25" spans="1:32" x14ac:dyDescent="0.25">
      <c r="A25" s="8" t="s">
        <v>159</v>
      </c>
      <c r="B25" s="8" t="s">
        <v>160</v>
      </c>
      <c r="C25" s="15">
        <v>9125300</v>
      </c>
      <c r="D25" s="15">
        <v>9143400</v>
      </c>
      <c r="E25" s="15">
        <v>9452100</v>
      </c>
      <c r="F25" s="15">
        <v>9564900</v>
      </c>
      <c r="G25" s="15">
        <v>9543200</v>
      </c>
      <c r="H25" s="15">
        <v>9477000</v>
      </c>
      <c r="I25" s="15">
        <v>9354700</v>
      </c>
      <c r="J25" s="15">
        <v>9405000</v>
      </c>
      <c r="K25" s="15">
        <v>7989200</v>
      </c>
      <c r="L25" s="15">
        <v>8413900</v>
      </c>
      <c r="M25" s="15">
        <v>8575900</v>
      </c>
      <c r="N25" s="15">
        <v>8643100</v>
      </c>
      <c r="O25" s="15">
        <v>8701400</v>
      </c>
      <c r="P25" s="15">
        <v>9002900</v>
      </c>
      <c r="Q25" s="15">
        <v>8665400</v>
      </c>
      <c r="R25" s="15">
        <v>8723200</v>
      </c>
      <c r="S25" s="15">
        <v>8701800</v>
      </c>
      <c r="T25" s="15">
        <v>8775500</v>
      </c>
      <c r="U25" s="15">
        <v>8617000</v>
      </c>
      <c r="V25" s="15">
        <v>8495600</v>
      </c>
      <c r="W25" s="15">
        <v>8235900</v>
      </c>
      <c r="X25" s="15">
        <v>8291200</v>
      </c>
      <c r="Y25" s="15">
        <v>8624800</v>
      </c>
      <c r="Z25" s="15">
        <v>8599100</v>
      </c>
      <c r="AA25" s="15">
        <v>8724300</v>
      </c>
      <c r="AB25" s="15">
        <v>8839200</v>
      </c>
      <c r="AC25" s="15">
        <v>9022000</v>
      </c>
      <c r="AD25" s="15">
        <v>8973400</v>
      </c>
      <c r="AE25" s="15">
        <v>8906500</v>
      </c>
      <c r="AF25" s="15">
        <v>9079800</v>
      </c>
    </row>
    <row r="26" spans="1:32" x14ac:dyDescent="0.25">
      <c r="A26" s="8" t="s">
        <v>161</v>
      </c>
      <c r="B26" s="8" t="s">
        <v>162</v>
      </c>
      <c r="C26" s="15">
        <v>3056600</v>
      </c>
      <c r="D26" s="15">
        <v>3036000</v>
      </c>
      <c r="E26" s="15">
        <v>3270000</v>
      </c>
      <c r="F26" s="15">
        <v>3276400</v>
      </c>
      <c r="G26" s="15">
        <v>3241900</v>
      </c>
      <c r="H26" s="15">
        <v>3223400</v>
      </c>
      <c r="I26" s="15">
        <v>3227300</v>
      </c>
      <c r="J26" s="15">
        <v>3275700</v>
      </c>
      <c r="K26" s="15">
        <v>4029200</v>
      </c>
      <c r="L26" s="15">
        <v>4511600</v>
      </c>
      <c r="M26" s="15">
        <v>4663100</v>
      </c>
      <c r="N26" s="15">
        <v>4731200</v>
      </c>
      <c r="O26" s="15">
        <v>4926700</v>
      </c>
      <c r="P26" s="15">
        <v>4913600</v>
      </c>
      <c r="Q26" s="15">
        <v>4907700</v>
      </c>
      <c r="R26" s="15">
        <v>5021700</v>
      </c>
      <c r="S26" s="15">
        <v>5098300</v>
      </c>
      <c r="T26" s="15">
        <v>5275300</v>
      </c>
      <c r="U26" s="15">
        <v>5398500</v>
      </c>
      <c r="V26" s="15">
        <v>5288700</v>
      </c>
      <c r="W26" s="15">
        <v>5258800</v>
      </c>
      <c r="X26" s="15">
        <v>5339800</v>
      </c>
      <c r="Y26" s="15">
        <v>5646100</v>
      </c>
      <c r="Z26" s="15">
        <v>5600500</v>
      </c>
      <c r="AA26" s="15">
        <v>5701500</v>
      </c>
      <c r="AB26" s="15">
        <v>5819100</v>
      </c>
      <c r="AC26" s="15">
        <v>5933000</v>
      </c>
      <c r="AD26" s="15">
        <v>5886600</v>
      </c>
      <c r="AE26" s="15">
        <v>5852300</v>
      </c>
      <c r="AF26" s="15">
        <v>5985000</v>
      </c>
    </row>
    <row r="27" spans="1:32" x14ac:dyDescent="0.25">
      <c r="A27" s="8" t="s">
        <v>41</v>
      </c>
      <c r="B27" s="8" t="s">
        <v>163</v>
      </c>
      <c r="C27" s="16">
        <v>1.2804</v>
      </c>
      <c r="D27" s="16">
        <v>1.9907999999999999</v>
      </c>
      <c r="E27" s="16">
        <v>2.3271000000000002</v>
      </c>
      <c r="F27" s="16">
        <v>2.0488</v>
      </c>
      <c r="G27" s="16">
        <v>3.0566</v>
      </c>
      <c r="H27" s="16">
        <v>4.2747000000000002</v>
      </c>
      <c r="I27" s="16">
        <v>3.0074999999999998</v>
      </c>
      <c r="J27" s="16">
        <v>1.9594</v>
      </c>
      <c r="K27" s="16">
        <v>1.7736000000000001</v>
      </c>
      <c r="L27" s="16">
        <v>1.2822</v>
      </c>
      <c r="M27" s="16">
        <v>1.325</v>
      </c>
      <c r="N27" s="16">
        <v>1.1585000000000001</v>
      </c>
      <c r="O27" s="16">
        <v>1.2069000000000001</v>
      </c>
      <c r="P27" s="16">
        <v>1.1701999999999999</v>
      </c>
      <c r="Q27" s="16">
        <v>1.3615999999999999</v>
      </c>
      <c r="R27" s="16">
        <v>1.3171999999999999</v>
      </c>
      <c r="S27" s="16">
        <v>1.4692000000000001</v>
      </c>
      <c r="T27" s="16">
        <v>1.5488999999999999</v>
      </c>
      <c r="U27" s="16">
        <v>1.4787999999999999</v>
      </c>
      <c r="V27" s="16">
        <v>1.4625999999999999</v>
      </c>
      <c r="W27" s="16">
        <v>1.4501999999999999</v>
      </c>
      <c r="X27" s="16">
        <v>1.2391000000000001</v>
      </c>
      <c r="Y27" s="16">
        <v>1.3762000000000001</v>
      </c>
      <c r="Z27" s="16">
        <v>1.2896000000000001</v>
      </c>
      <c r="AA27" s="16">
        <v>1.6928000000000001</v>
      </c>
      <c r="AB27" s="16">
        <v>1.1902999999999999</v>
      </c>
      <c r="AC27" s="16">
        <v>1.1416999999999999</v>
      </c>
      <c r="AD27" s="16">
        <v>1.3144</v>
      </c>
      <c r="AE27" s="16">
        <v>1.238</v>
      </c>
      <c r="AF27" s="16">
        <v>1.1687000000000001</v>
      </c>
    </row>
    <row r="28" spans="1:32" x14ac:dyDescent="0.25">
      <c r="A28" s="8" t="s">
        <v>42</v>
      </c>
      <c r="B28" s="8" t="s">
        <v>164</v>
      </c>
      <c r="C28" s="15">
        <v>4226.6468000000004</v>
      </c>
      <c r="D28" s="15">
        <v>4040.6206999999999</v>
      </c>
      <c r="E28" s="15">
        <v>4265.4134000000004</v>
      </c>
      <c r="F28" s="15">
        <v>4827.6050999999998</v>
      </c>
      <c r="G28" s="15">
        <v>5685.8145999999997</v>
      </c>
      <c r="H28" s="15">
        <v>4921.3425999999999</v>
      </c>
      <c r="I28" s="15">
        <v>5114.6795000000002</v>
      </c>
      <c r="J28" s="15">
        <v>5412.2732999999998</v>
      </c>
      <c r="K28" s="15">
        <v>3012.2885000000001</v>
      </c>
      <c r="L28" s="15">
        <v>2897.5862999999999</v>
      </c>
      <c r="M28" s="15">
        <v>2694.1338000000001</v>
      </c>
      <c r="N28" s="15">
        <v>2516.5664999999999</v>
      </c>
      <c r="O28" s="15">
        <v>2717.4744999999998</v>
      </c>
      <c r="P28" s="15">
        <v>1923.6442</v>
      </c>
      <c r="Q28" s="15">
        <v>2508.6772000000001</v>
      </c>
      <c r="R28" s="15">
        <v>2313.8993999999998</v>
      </c>
      <c r="S28" s="15">
        <v>3012.7235000000001</v>
      </c>
      <c r="T28" s="15">
        <v>3161.5967999999998</v>
      </c>
      <c r="U28" s="15">
        <v>2940.0369000000001</v>
      </c>
      <c r="V28" s="15">
        <v>2698.1306</v>
      </c>
      <c r="W28" s="15">
        <v>2940.6387</v>
      </c>
      <c r="X28" s="15">
        <v>2863.6354999999999</v>
      </c>
      <c r="Y28" s="15">
        <v>2018.5463</v>
      </c>
      <c r="Z28" s="15">
        <v>1750.8803</v>
      </c>
      <c r="AA28" s="15">
        <v>2407.0976000000001</v>
      </c>
      <c r="AB28" s="15">
        <v>1976.7929999999999</v>
      </c>
      <c r="AC28" s="15">
        <v>2086.3368999999998</v>
      </c>
      <c r="AD28" s="15">
        <v>1993.134</v>
      </c>
      <c r="AE28" s="15">
        <v>2176.9630000000002</v>
      </c>
      <c r="AF28" s="15">
        <v>2279.7692000000002</v>
      </c>
    </row>
    <row r="29" spans="1:32" x14ac:dyDescent="0.25">
      <c r="A29" s="8" t="s">
        <v>43</v>
      </c>
      <c r="B29" s="8" t="s">
        <v>165</v>
      </c>
      <c r="C29" s="16">
        <v>19.981400000000001</v>
      </c>
      <c r="D29" s="16">
        <v>19.110399999999998</v>
      </c>
      <c r="E29" s="16">
        <v>20.175699999999999</v>
      </c>
      <c r="F29" s="16">
        <v>22.961300000000001</v>
      </c>
      <c r="G29" s="16">
        <v>26.9633</v>
      </c>
      <c r="H29" s="16">
        <v>23.486699999999999</v>
      </c>
      <c r="I29" s="16">
        <v>24.66</v>
      </c>
      <c r="J29" s="16">
        <v>26.373100000000001</v>
      </c>
      <c r="K29" s="16">
        <v>20.59</v>
      </c>
      <c r="L29" s="16">
        <v>21.73</v>
      </c>
      <c r="M29" s="16">
        <v>20.75</v>
      </c>
      <c r="N29" s="16">
        <v>19.68</v>
      </c>
      <c r="O29" s="16">
        <v>22.15</v>
      </c>
      <c r="P29" s="16">
        <v>16.07</v>
      </c>
      <c r="Q29" s="16">
        <v>21.29</v>
      </c>
      <c r="R29" s="16">
        <v>19.5</v>
      </c>
      <c r="S29" s="16">
        <v>26.39</v>
      </c>
      <c r="T29" s="16">
        <v>28.49</v>
      </c>
      <c r="U29" s="16">
        <v>26.89</v>
      </c>
      <c r="V29" s="16">
        <v>27.17</v>
      </c>
      <c r="W29" s="16">
        <v>30.2</v>
      </c>
      <c r="X29" s="16">
        <v>34.36</v>
      </c>
      <c r="Y29" s="16">
        <v>24.22</v>
      </c>
      <c r="Z29" s="16">
        <v>21.35</v>
      </c>
      <c r="AA29" s="16">
        <v>29.57</v>
      </c>
      <c r="AB29" s="16">
        <v>24.36</v>
      </c>
      <c r="AC29" s="16">
        <v>25.71</v>
      </c>
      <c r="AD29" s="16">
        <v>24.35</v>
      </c>
      <c r="AE29" s="16">
        <v>26.59</v>
      </c>
      <c r="AF29" s="16">
        <v>27.85</v>
      </c>
    </row>
    <row r="30" spans="1:32" x14ac:dyDescent="0.25">
      <c r="A30" s="8" t="s">
        <v>44</v>
      </c>
      <c r="B30" s="8" t="s">
        <v>166</v>
      </c>
      <c r="C30" s="15">
        <v>1600</v>
      </c>
      <c r="D30" s="15">
        <v>1600</v>
      </c>
      <c r="E30" s="15">
        <v>1600</v>
      </c>
      <c r="F30" s="15">
        <v>1600</v>
      </c>
      <c r="G30" s="15">
        <v>1600</v>
      </c>
      <c r="H30" s="15">
        <v>1600</v>
      </c>
      <c r="I30" s="15">
        <v>1500</v>
      </c>
      <c r="J30" s="15">
        <v>1500</v>
      </c>
      <c r="K30" s="15">
        <v>1300</v>
      </c>
      <c r="L30" s="15">
        <v>1300</v>
      </c>
      <c r="M30" s="15">
        <v>1300</v>
      </c>
      <c r="N30" s="15">
        <v>1300</v>
      </c>
      <c r="O30" s="15">
        <v>1200</v>
      </c>
      <c r="P30" s="15">
        <v>1200</v>
      </c>
      <c r="Q30" s="15">
        <v>1200</v>
      </c>
      <c r="R30" s="15">
        <v>1200</v>
      </c>
      <c r="S30" s="15">
        <v>1100</v>
      </c>
      <c r="T30" s="15">
        <v>1100</v>
      </c>
      <c r="U30" s="15">
        <v>1000</v>
      </c>
      <c r="V30" s="15">
        <v>1000</v>
      </c>
      <c r="W30" s="15">
        <v>800</v>
      </c>
      <c r="X30" s="15">
        <v>800</v>
      </c>
      <c r="Y30" s="15">
        <v>800</v>
      </c>
      <c r="Z30" s="15">
        <v>800</v>
      </c>
      <c r="AA30" s="15">
        <v>800</v>
      </c>
      <c r="AB30" s="15">
        <v>800</v>
      </c>
      <c r="AC30" s="15">
        <v>800</v>
      </c>
      <c r="AD30" s="15">
        <v>800</v>
      </c>
      <c r="AE30" s="15">
        <v>800</v>
      </c>
      <c r="AF30" s="15">
        <v>800</v>
      </c>
    </row>
    <row r="31" spans="1:32" x14ac:dyDescent="0.25">
      <c r="A31" s="8" t="s">
        <v>45</v>
      </c>
      <c r="B31" s="8" t="s">
        <v>45</v>
      </c>
      <c r="C31" s="15">
        <v>236000</v>
      </c>
      <c r="D31" s="15">
        <v>188700</v>
      </c>
      <c r="E31" s="15">
        <v>208300</v>
      </c>
      <c r="F31" s="15">
        <v>226600</v>
      </c>
      <c r="G31" s="15">
        <v>124500</v>
      </c>
      <c r="H31" s="15">
        <v>120300</v>
      </c>
      <c r="I31" s="15">
        <v>149500</v>
      </c>
      <c r="J31" s="15">
        <v>139800</v>
      </c>
      <c r="K31" s="15">
        <v>107700</v>
      </c>
      <c r="L31" s="15">
        <v>164500</v>
      </c>
      <c r="M31" s="15">
        <v>181700</v>
      </c>
      <c r="N31" s="15">
        <v>196700</v>
      </c>
      <c r="O31" s="15">
        <v>175000</v>
      </c>
      <c r="P31" s="15">
        <v>143800</v>
      </c>
      <c r="Q31" s="15">
        <v>-235000</v>
      </c>
      <c r="R31" s="15">
        <v>141500</v>
      </c>
      <c r="S31" s="15">
        <v>99500</v>
      </c>
      <c r="T31" s="15">
        <v>130500</v>
      </c>
      <c r="U31" s="15">
        <v>126800</v>
      </c>
      <c r="V31" s="15">
        <v>150900</v>
      </c>
      <c r="W31" s="15">
        <v>132700</v>
      </c>
      <c r="X31" s="15">
        <v>125900</v>
      </c>
      <c r="Y31" s="15">
        <v>147000</v>
      </c>
      <c r="Z31" s="15">
        <v>167100</v>
      </c>
      <c r="AA31" s="15">
        <v>183900</v>
      </c>
      <c r="AB31" s="15">
        <v>147300</v>
      </c>
      <c r="AC31" s="15">
        <v>176300</v>
      </c>
      <c r="AD31" s="15">
        <v>177900</v>
      </c>
      <c r="AE31" s="15">
        <v>228200</v>
      </c>
      <c r="AF31" s="15">
        <v>193900</v>
      </c>
    </row>
    <row r="32" spans="1:32" x14ac:dyDescent="0.25">
      <c r="A32" s="8" t="s">
        <v>46</v>
      </c>
      <c r="B32" s="8" t="s">
        <v>167</v>
      </c>
      <c r="C32" s="15">
        <v>40700</v>
      </c>
      <c r="D32" s="15">
        <v>42100</v>
      </c>
      <c r="E32" s="15">
        <v>43100</v>
      </c>
      <c r="F32" s="15">
        <v>43300</v>
      </c>
      <c r="G32" s="15">
        <v>9000</v>
      </c>
      <c r="H32" s="15">
        <v>45100</v>
      </c>
      <c r="I32" s="15">
        <v>47000</v>
      </c>
      <c r="J32" s="15">
        <v>48800</v>
      </c>
      <c r="K32" s="15">
        <v>17900</v>
      </c>
      <c r="L32" s="15">
        <v>54400</v>
      </c>
      <c r="M32" s="15">
        <v>57800</v>
      </c>
      <c r="N32" s="15">
        <v>59400</v>
      </c>
      <c r="O32" s="15">
        <v>60600</v>
      </c>
      <c r="P32" s="15">
        <v>53600</v>
      </c>
      <c r="Q32" s="15">
        <v>54000</v>
      </c>
      <c r="R32" s="15">
        <v>51500</v>
      </c>
      <c r="S32" s="15">
        <v>55600</v>
      </c>
      <c r="T32" s="15">
        <v>54600</v>
      </c>
      <c r="U32" s="15">
        <v>57200</v>
      </c>
      <c r="V32" s="15">
        <v>58700</v>
      </c>
      <c r="W32" s="15">
        <v>55500</v>
      </c>
      <c r="X32" s="15">
        <v>57200</v>
      </c>
      <c r="Y32" s="15">
        <v>59400</v>
      </c>
      <c r="Z32" s="15">
        <v>59100</v>
      </c>
      <c r="AA32" s="15" t="s">
        <v>33</v>
      </c>
      <c r="AB32" s="15">
        <v>62400</v>
      </c>
      <c r="AC32" s="15">
        <v>61100</v>
      </c>
      <c r="AD32" s="15">
        <v>60400</v>
      </c>
      <c r="AE32" s="15">
        <v>60700</v>
      </c>
      <c r="AF32" s="15" t="s">
        <v>33</v>
      </c>
    </row>
    <row r="33" spans="1:32" x14ac:dyDescent="0.25">
      <c r="A33" s="8" t="s">
        <v>168</v>
      </c>
      <c r="B33" s="8" t="s">
        <v>169</v>
      </c>
      <c r="C33" s="15">
        <v>3497300</v>
      </c>
      <c r="D33" s="15">
        <v>3526000</v>
      </c>
      <c r="E33" s="15">
        <v>3557400</v>
      </c>
      <c r="F33" s="15">
        <v>3604700</v>
      </c>
      <c r="G33" s="15">
        <v>4123400</v>
      </c>
      <c r="H33" s="15">
        <v>4158900</v>
      </c>
      <c r="I33" s="15">
        <v>4203400</v>
      </c>
      <c r="J33" s="15">
        <v>4212100</v>
      </c>
      <c r="K33" s="15">
        <v>2326100</v>
      </c>
      <c r="L33" s="15">
        <v>2347900</v>
      </c>
      <c r="M33" s="15">
        <v>2305800</v>
      </c>
      <c r="N33" s="15">
        <v>2342100</v>
      </c>
      <c r="O33" s="15">
        <v>2182900</v>
      </c>
      <c r="P33" s="15">
        <v>2321000</v>
      </c>
      <c r="Q33" s="15">
        <v>2063300</v>
      </c>
      <c r="R33" s="15">
        <v>2066800</v>
      </c>
      <c r="S33" s="15">
        <v>1769400</v>
      </c>
      <c r="T33" s="15">
        <v>1749400</v>
      </c>
      <c r="U33" s="15">
        <v>1414100</v>
      </c>
      <c r="V33" s="15">
        <v>1425200</v>
      </c>
      <c r="W33" s="15">
        <v>1046600</v>
      </c>
      <c r="X33" s="15">
        <v>1026600</v>
      </c>
      <c r="Y33" s="15">
        <v>991100</v>
      </c>
      <c r="Z33" s="15">
        <v>997700</v>
      </c>
      <c r="AA33" s="15">
        <v>992600</v>
      </c>
      <c r="AB33" s="15">
        <v>975600</v>
      </c>
      <c r="AC33" s="15">
        <v>971000</v>
      </c>
      <c r="AD33" s="15">
        <v>971100</v>
      </c>
      <c r="AE33" s="15">
        <v>1010500</v>
      </c>
      <c r="AF33" s="15">
        <v>1010900</v>
      </c>
    </row>
    <row r="34" spans="1:32" x14ac:dyDescent="0.25">
      <c r="A34" s="8" t="s">
        <v>170</v>
      </c>
      <c r="B34" s="8" t="s">
        <v>171</v>
      </c>
      <c r="C34" s="16">
        <v>0.44</v>
      </c>
      <c r="D34" s="16">
        <v>0.3</v>
      </c>
      <c r="E34" s="16">
        <v>0.33</v>
      </c>
      <c r="F34" s="16">
        <v>0.44219999999999998</v>
      </c>
      <c r="G34" s="16">
        <v>3.42</v>
      </c>
      <c r="H34" s="16">
        <v>0.26</v>
      </c>
      <c r="I34" s="16">
        <v>0.43</v>
      </c>
      <c r="J34" s="16">
        <v>0.19</v>
      </c>
      <c r="K34" s="16">
        <v>0.19</v>
      </c>
      <c r="L34" s="16">
        <v>0.23</v>
      </c>
      <c r="M34" s="16">
        <v>0.28000000000000003</v>
      </c>
      <c r="N34" s="16">
        <v>0.39</v>
      </c>
      <c r="O34" s="16">
        <v>0.17</v>
      </c>
      <c r="P34" s="16">
        <v>1.33</v>
      </c>
      <c r="Q34" s="16">
        <v>-1.76</v>
      </c>
      <c r="R34" s="16">
        <v>0.21</v>
      </c>
      <c r="S34" s="16">
        <v>-1.1299999999999999</v>
      </c>
      <c r="T34" s="16">
        <v>0.03</v>
      </c>
      <c r="U34" s="16">
        <v>0.12</v>
      </c>
      <c r="V34" s="16">
        <v>0.33</v>
      </c>
      <c r="W34" s="16">
        <v>1.37</v>
      </c>
      <c r="X34" s="16">
        <v>-0.01</v>
      </c>
      <c r="Y34" s="16">
        <v>0.04</v>
      </c>
      <c r="Z34" s="16">
        <v>0.31</v>
      </c>
      <c r="AA34" s="16">
        <v>0.38</v>
      </c>
      <c r="AB34" s="16">
        <v>0.05</v>
      </c>
      <c r="AC34" s="16">
        <v>0.2</v>
      </c>
      <c r="AD34" s="16">
        <v>0.26</v>
      </c>
      <c r="AE34" s="16">
        <v>0.75</v>
      </c>
      <c r="AF34" s="16">
        <v>0.28000000000000003</v>
      </c>
    </row>
    <row r="35" spans="1:32" x14ac:dyDescent="0.25">
      <c r="A35" s="8" t="s">
        <v>45</v>
      </c>
      <c r="B35" s="8" t="s">
        <v>45</v>
      </c>
      <c r="C35" s="15">
        <v>236000</v>
      </c>
      <c r="D35" s="15">
        <v>188700</v>
      </c>
      <c r="E35" s="15">
        <v>208300</v>
      </c>
      <c r="F35" s="15">
        <v>226600</v>
      </c>
      <c r="G35" s="15">
        <v>124500</v>
      </c>
      <c r="H35" s="15">
        <v>120300</v>
      </c>
      <c r="I35" s="15">
        <v>149500</v>
      </c>
      <c r="J35" s="15">
        <v>139800</v>
      </c>
      <c r="K35" s="15">
        <v>107700</v>
      </c>
      <c r="L35" s="15">
        <v>164500</v>
      </c>
      <c r="M35" s="15">
        <v>181700</v>
      </c>
      <c r="N35" s="15">
        <v>196700</v>
      </c>
      <c r="O35" s="15">
        <v>175000</v>
      </c>
      <c r="P35" s="15">
        <v>143800</v>
      </c>
      <c r="Q35" s="15">
        <v>-235000</v>
      </c>
      <c r="R35" s="15">
        <v>141500</v>
      </c>
      <c r="S35" s="15">
        <v>99500</v>
      </c>
      <c r="T35" s="15">
        <v>130500</v>
      </c>
      <c r="U35" s="15">
        <v>126800</v>
      </c>
      <c r="V35" s="15">
        <v>150900</v>
      </c>
      <c r="W35" s="15">
        <v>132700</v>
      </c>
      <c r="X35" s="15">
        <v>125900</v>
      </c>
      <c r="Y35" s="15">
        <v>147000</v>
      </c>
      <c r="Z35" s="15">
        <v>167100</v>
      </c>
      <c r="AA35" s="15">
        <v>183900</v>
      </c>
      <c r="AB35" s="15">
        <v>147300</v>
      </c>
      <c r="AC35" s="15">
        <v>176300</v>
      </c>
      <c r="AD35" s="15">
        <v>177900</v>
      </c>
      <c r="AE35" s="15">
        <v>228200</v>
      </c>
      <c r="AF35" s="15">
        <v>193900</v>
      </c>
    </row>
    <row r="36" spans="1:32" x14ac:dyDescent="0.25">
      <c r="A36" s="8" t="s">
        <v>46</v>
      </c>
      <c r="B36" s="8" t="s">
        <v>167</v>
      </c>
      <c r="C36" s="15">
        <v>40700</v>
      </c>
      <c r="D36" s="15">
        <v>42100</v>
      </c>
      <c r="E36" s="15">
        <v>43100</v>
      </c>
      <c r="F36" s="15">
        <v>43300</v>
      </c>
      <c r="G36" s="15">
        <v>9000</v>
      </c>
      <c r="H36" s="15">
        <v>45100</v>
      </c>
      <c r="I36" s="15">
        <v>47000</v>
      </c>
      <c r="J36" s="15">
        <v>48800</v>
      </c>
      <c r="K36" s="15">
        <v>17900</v>
      </c>
      <c r="L36" s="15">
        <v>54400</v>
      </c>
      <c r="M36" s="15">
        <v>57800</v>
      </c>
      <c r="N36" s="15">
        <v>59400</v>
      </c>
      <c r="O36" s="15">
        <v>60600</v>
      </c>
      <c r="P36" s="15">
        <v>53600</v>
      </c>
      <c r="Q36" s="15">
        <v>54000</v>
      </c>
      <c r="R36" s="15">
        <v>51500</v>
      </c>
      <c r="S36" s="15">
        <v>55600</v>
      </c>
      <c r="T36" s="15">
        <v>54600</v>
      </c>
      <c r="U36" s="15">
        <v>57200</v>
      </c>
      <c r="V36" s="15">
        <v>58700</v>
      </c>
      <c r="W36" s="15">
        <v>55500</v>
      </c>
      <c r="X36" s="15">
        <v>57200</v>
      </c>
      <c r="Y36" s="15">
        <v>59400</v>
      </c>
      <c r="Z36" s="15">
        <v>59100</v>
      </c>
      <c r="AA36" s="15" t="s">
        <v>33</v>
      </c>
      <c r="AB36" s="15">
        <v>62400</v>
      </c>
      <c r="AC36" s="15">
        <v>61100</v>
      </c>
      <c r="AD36" s="15">
        <v>60400</v>
      </c>
      <c r="AE36" s="15">
        <v>60700</v>
      </c>
      <c r="AF36" s="15" t="s">
        <v>33</v>
      </c>
    </row>
    <row r="37" spans="1:32" x14ac:dyDescent="0.25">
      <c r="A37" s="8" t="s">
        <v>47</v>
      </c>
      <c r="B37" s="8" t="s">
        <v>172</v>
      </c>
      <c r="C37" s="15">
        <v>-16700</v>
      </c>
      <c r="D37" s="15">
        <v>-16700</v>
      </c>
      <c r="E37" s="15">
        <v>-16800</v>
      </c>
      <c r="F37" s="15">
        <v>-19500</v>
      </c>
      <c r="G37" s="15">
        <v>-19600</v>
      </c>
      <c r="H37" s="15">
        <v>-19500</v>
      </c>
      <c r="I37" s="15">
        <v>-19800</v>
      </c>
      <c r="J37" s="15">
        <v>-18800</v>
      </c>
      <c r="K37" s="15">
        <v>-19300</v>
      </c>
      <c r="L37" s="15">
        <v>-17300</v>
      </c>
      <c r="M37" s="15">
        <v>-22200</v>
      </c>
      <c r="N37" s="15">
        <v>-21300</v>
      </c>
      <c r="O37" s="15">
        <v>-21300</v>
      </c>
      <c r="P37" s="15">
        <v>-22700</v>
      </c>
      <c r="Q37" s="15">
        <v>-23700</v>
      </c>
      <c r="R37" s="15">
        <v>-21400</v>
      </c>
      <c r="S37" s="15">
        <v>-23900</v>
      </c>
      <c r="T37" s="15">
        <v>-23200</v>
      </c>
      <c r="U37" s="15">
        <v>-24200</v>
      </c>
      <c r="V37" s="15">
        <v>-21100</v>
      </c>
      <c r="W37" s="15">
        <v>-20000</v>
      </c>
      <c r="X37" s="15">
        <v>-19100</v>
      </c>
      <c r="Y37" s="15">
        <v>-20200</v>
      </c>
      <c r="Z37" s="15">
        <v>-19000</v>
      </c>
      <c r="AA37" s="15">
        <v>-18600</v>
      </c>
      <c r="AB37" s="15">
        <v>-21100</v>
      </c>
      <c r="AC37" s="15">
        <v>-22200</v>
      </c>
      <c r="AD37" s="15">
        <v>-21400</v>
      </c>
      <c r="AE37" s="15">
        <v>-21300</v>
      </c>
      <c r="AF37" s="15">
        <v>-23000</v>
      </c>
    </row>
    <row r="38" spans="1:32" x14ac:dyDescent="0.25">
      <c r="A38" s="8" t="s">
        <v>168</v>
      </c>
      <c r="B38" s="8" t="s">
        <v>169</v>
      </c>
      <c r="C38" s="15">
        <v>3497300</v>
      </c>
      <c r="D38" s="15">
        <v>3526000</v>
      </c>
      <c r="E38" s="15">
        <v>3557400</v>
      </c>
      <c r="F38" s="15">
        <v>3604700</v>
      </c>
      <c r="G38" s="15">
        <v>4123400</v>
      </c>
      <c r="H38" s="15">
        <v>4158900</v>
      </c>
      <c r="I38" s="15">
        <v>4203400</v>
      </c>
      <c r="J38" s="15">
        <v>4212100</v>
      </c>
      <c r="K38" s="15">
        <v>2326100</v>
      </c>
      <c r="L38" s="15">
        <v>2347900</v>
      </c>
      <c r="M38" s="15">
        <v>2305800</v>
      </c>
      <c r="N38" s="15">
        <v>2342100</v>
      </c>
      <c r="O38" s="15">
        <v>2182900</v>
      </c>
      <c r="P38" s="15">
        <v>2321000</v>
      </c>
      <c r="Q38" s="15">
        <v>2063300</v>
      </c>
      <c r="R38" s="15">
        <v>2066800</v>
      </c>
      <c r="S38" s="15">
        <v>1769400</v>
      </c>
      <c r="T38" s="15">
        <v>1749400</v>
      </c>
      <c r="U38" s="15">
        <v>1414100</v>
      </c>
      <c r="V38" s="15">
        <v>1425200</v>
      </c>
      <c r="W38" s="15">
        <v>1046600</v>
      </c>
      <c r="X38" s="15">
        <v>1026600</v>
      </c>
      <c r="Y38" s="15">
        <v>991100</v>
      </c>
      <c r="Z38" s="15">
        <v>997700</v>
      </c>
      <c r="AA38" s="15">
        <v>992600</v>
      </c>
      <c r="AB38" s="15">
        <v>975600</v>
      </c>
      <c r="AC38" s="15">
        <v>971000</v>
      </c>
      <c r="AD38" s="15">
        <v>971100</v>
      </c>
      <c r="AE38" s="15">
        <v>1010500</v>
      </c>
      <c r="AF38" s="15">
        <v>1010900</v>
      </c>
    </row>
    <row r="39" spans="1:32" x14ac:dyDescent="0.25">
      <c r="A39" s="8" t="s">
        <v>48</v>
      </c>
      <c r="B39" s="8" t="s">
        <v>173</v>
      </c>
      <c r="C39" s="16">
        <v>0.11</v>
      </c>
      <c r="D39" s="16">
        <v>0.11</v>
      </c>
      <c r="E39" s="16">
        <v>0.13</v>
      </c>
      <c r="F39" s="16">
        <v>0.13</v>
      </c>
      <c r="G39" s="16">
        <v>0.13</v>
      </c>
      <c r="H39" s="16">
        <v>0.13</v>
      </c>
      <c r="I39" s="16">
        <v>0.13</v>
      </c>
      <c r="J39" s="16">
        <v>0.13</v>
      </c>
      <c r="K39" s="16">
        <v>0.13</v>
      </c>
      <c r="L39" s="16">
        <v>0.17</v>
      </c>
      <c r="M39" s="16">
        <v>0.17</v>
      </c>
      <c r="N39" s="16">
        <v>0.17</v>
      </c>
      <c r="O39" s="16">
        <v>0.17</v>
      </c>
      <c r="P39" s="16">
        <v>0.19</v>
      </c>
      <c r="Q39" s="16">
        <v>0.19</v>
      </c>
      <c r="R39" s="16">
        <v>0.19</v>
      </c>
      <c r="S39" s="16">
        <v>0.21</v>
      </c>
      <c r="T39" s="16">
        <v>0.21</v>
      </c>
      <c r="U39" s="16">
        <v>0.19</v>
      </c>
      <c r="V39" s="16">
        <v>0.21</v>
      </c>
      <c r="W39" s="16">
        <v>0.23</v>
      </c>
      <c r="X39" s="16">
        <v>0.23</v>
      </c>
      <c r="Y39" s="16">
        <v>0.23</v>
      </c>
      <c r="Z39" s="16">
        <v>0.23</v>
      </c>
      <c r="AA39" s="16">
        <v>0.26</v>
      </c>
      <c r="AB39" s="16">
        <v>0.26</v>
      </c>
      <c r="AC39" s="16">
        <v>0.26</v>
      </c>
      <c r="AD39" s="16">
        <v>0.26</v>
      </c>
      <c r="AE39" s="16">
        <v>0.28000000000000003</v>
      </c>
      <c r="AF39" s="16">
        <v>0.28000000000000003</v>
      </c>
    </row>
    <row r="40" spans="1:32" x14ac:dyDescent="0.25">
      <c r="A40" s="8" t="s">
        <v>49</v>
      </c>
      <c r="B40" s="8" t="s">
        <v>174</v>
      </c>
      <c r="C40" s="16">
        <v>11.3226</v>
      </c>
      <c r="D40" s="16">
        <v>11.873100000000001</v>
      </c>
      <c r="E40" s="16">
        <v>12.4803</v>
      </c>
      <c r="F40" s="16">
        <v>12.5434</v>
      </c>
      <c r="G40" s="16">
        <v>10.981400000000001</v>
      </c>
      <c r="H40" s="16">
        <v>12.052300000000001</v>
      </c>
      <c r="I40" s="16">
        <v>12.3767</v>
      </c>
      <c r="J40" s="16">
        <v>11.571899999999999</v>
      </c>
      <c r="K40" s="16">
        <v>12.072100000000001</v>
      </c>
      <c r="L40" s="16">
        <v>10.908799999999999</v>
      </c>
      <c r="M40" s="16">
        <v>10.7052</v>
      </c>
      <c r="N40" s="16">
        <v>10.048</v>
      </c>
      <c r="O40" s="16">
        <v>9.6803000000000008</v>
      </c>
      <c r="P40" s="16">
        <v>9.2087000000000003</v>
      </c>
      <c r="Q40" s="16">
        <v>8.7683999999999997</v>
      </c>
      <c r="R40" s="16">
        <v>8.7509999999999994</v>
      </c>
      <c r="S40" s="16">
        <v>8.4489000000000001</v>
      </c>
      <c r="T40" s="16">
        <v>9.3933999999999997</v>
      </c>
      <c r="U40" s="16">
        <v>10.245799999999999</v>
      </c>
      <c r="V40" s="16">
        <v>10.708299999999999</v>
      </c>
      <c r="W40" s="16">
        <v>9.9352999999999998</v>
      </c>
      <c r="X40" s="16">
        <v>10.3474</v>
      </c>
      <c r="Y40" s="16">
        <v>11.008599999999999</v>
      </c>
      <c r="Z40" s="16">
        <v>10.2272</v>
      </c>
      <c r="AA40" s="16">
        <v>9.2879000000000005</v>
      </c>
      <c r="AB40" s="16">
        <v>10.015499999999999</v>
      </c>
      <c r="AC40" s="16">
        <v>11.212300000000001</v>
      </c>
      <c r="AD40" s="16">
        <v>11.092599999999999</v>
      </c>
      <c r="AE40" s="16">
        <v>12.0297</v>
      </c>
      <c r="AF40" s="16">
        <v>10.855</v>
      </c>
    </row>
    <row r="41" spans="1:32" x14ac:dyDescent="0.25">
      <c r="A41" s="8" t="s">
        <v>50</v>
      </c>
      <c r="B41" s="8" t="s">
        <v>175</v>
      </c>
      <c r="C41" s="16">
        <v>2.3216999999999999</v>
      </c>
      <c r="D41" s="16">
        <v>2.3086000000000002</v>
      </c>
      <c r="E41" s="16">
        <v>2.1878000000000002</v>
      </c>
      <c r="F41" s="16">
        <v>2.2058</v>
      </c>
      <c r="G41" s="16">
        <v>3.5508999999999999</v>
      </c>
      <c r="H41" s="16">
        <v>2.9405000000000001</v>
      </c>
      <c r="I41" s="16">
        <v>3.1623000000000001</v>
      </c>
      <c r="J41" s="16">
        <v>3.6587999999999998</v>
      </c>
      <c r="K41" s="16">
        <v>2.8490000000000002</v>
      </c>
      <c r="L41" s="16">
        <v>2.5983000000000001</v>
      </c>
      <c r="M41" s="16">
        <v>2.1475</v>
      </c>
      <c r="N41" s="16">
        <v>1.7470000000000001</v>
      </c>
      <c r="O41" s="16">
        <v>1.9632000000000001</v>
      </c>
      <c r="P41" s="16">
        <v>0.98829999999999996</v>
      </c>
      <c r="Q41" s="16">
        <v>0.99870000000000003</v>
      </c>
      <c r="R41" s="16">
        <v>1.0417000000000001</v>
      </c>
      <c r="S41" s="16">
        <v>1.3886000000000001</v>
      </c>
      <c r="T41" s="16">
        <v>1.0608</v>
      </c>
      <c r="U41" s="16">
        <v>2.2349999999999999</v>
      </c>
      <c r="V41" s="16">
        <v>1.7088000000000001</v>
      </c>
      <c r="W41" s="16">
        <v>1.6536</v>
      </c>
      <c r="X41" s="16">
        <v>2.7944</v>
      </c>
      <c r="Y41" s="16">
        <v>3.4750999999999999</v>
      </c>
      <c r="Z41" s="16">
        <v>4.4622000000000002</v>
      </c>
      <c r="AA41" s="16">
        <v>4.6185999999999998</v>
      </c>
      <c r="AB41" s="16">
        <v>4.7018000000000004</v>
      </c>
      <c r="AC41" s="16">
        <v>5.1748000000000003</v>
      </c>
      <c r="AD41" s="16">
        <v>6.2724000000000002</v>
      </c>
      <c r="AE41" s="16">
        <v>5.5556999999999999</v>
      </c>
      <c r="AF41" s="16">
        <v>5.3189000000000002</v>
      </c>
    </row>
    <row r="42" spans="1:32" x14ac:dyDescent="0.25">
      <c r="A42" s="8" t="s">
        <v>51</v>
      </c>
      <c r="B42" s="8" t="s">
        <v>176</v>
      </c>
      <c r="C42" s="16">
        <v>7.5442999999999998</v>
      </c>
      <c r="D42" s="16">
        <v>7.7698999999999998</v>
      </c>
      <c r="E42" s="16">
        <v>7.9992999999999999</v>
      </c>
      <c r="F42" s="16">
        <v>8.3650000000000002</v>
      </c>
      <c r="G42" s="16">
        <v>8.2730999999999995</v>
      </c>
      <c r="H42" s="16">
        <v>8.4473000000000003</v>
      </c>
      <c r="I42" s="16">
        <v>8.7885000000000009</v>
      </c>
      <c r="J42" s="16">
        <v>8.5881000000000007</v>
      </c>
      <c r="K42" s="16">
        <v>6.5860000000000003</v>
      </c>
      <c r="L42" s="16">
        <v>5.8476999999999997</v>
      </c>
      <c r="M42" s="16">
        <v>5.2514000000000003</v>
      </c>
      <c r="N42" s="16">
        <v>4.6296999999999997</v>
      </c>
      <c r="O42" s="16">
        <v>4.6631999999999998</v>
      </c>
      <c r="P42" s="16">
        <v>3.3010000000000002</v>
      </c>
      <c r="Q42" s="16">
        <v>3.6372</v>
      </c>
      <c r="R42" s="16">
        <v>3.4729000000000001</v>
      </c>
      <c r="S42" s="16">
        <v>3.964</v>
      </c>
      <c r="T42" s="16">
        <v>4.1872999999999996</v>
      </c>
      <c r="U42" s="16">
        <v>4.8983999999999996</v>
      </c>
      <c r="V42" s="16">
        <v>4.7656000000000001</v>
      </c>
      <c r="W42" s="16">
        <v>4.3272000000000004</v>
      </c>
      <c r="X42" s="16">
        <v>5.4301000000000004</v>
      </c>
      <c r="Y42" s="16">
        <v>5.4356</v>
      </c>
      <c r="Z42" s="16">
        <v>5.8353999999999999</v>
      </c>
      <c r="AA42" s="16">
        <v>6.0236999999999998</v>
      </c>
      <c r="AB42" s="16">
        <v>6.0486000000000004</v>
      </c>
      <c r="AC42" s="16">
        <v>6.7527999999999997</v>
      </c>
      <c r="AD42" s="16">
        <v>7.4901999999999997</v>
      </c>
      <c r="AE42" s="16">
        <v>7.3055000000000003</v>
      </c>
      <c r="AF42" s="16">
        <v>6.8452000000000002</v>
      </c>
    </row>
    <row r="43" spans="1:32" x14ac:dyDescent="0.25">
      <c r="A43" s="8" t="s">
        <v>52</v>
      </c>
      <c r="B43" s="8" t="s">
        <v>177</v>
      </c>
      <c r="C43" s="16">
        <v>35.813099999999999</v>
      </c>
      <c r="D43" s="16">
        <v>28.689699999999998</v>
      </c>
      <c r="E43" s="16">
        <v>40.854300000000002</v>
      </c>
      <c r="F43" s="16">
        <v>36.895899999999997</v>
      </c>
      <c r="G43" s="16" t="s">
        <v>33</v>
      </c>
      <c r="H43" s="16">
        <v>27.2727</v>
      </c>
      <c r="I43" s="16">
        <v>25.1004</v>
      </c>
      <c r="J43" s="16">
        <v>19.034099999999999</v>
      </c>
      <c r="K43" s="16">
        <v>38.730899999999998</v>
      </c>
      <c r="L43" s="16">
        <v>22.194500000000001</v>
      </c>
      <c r="M43" s="16">
        <v>27.2727</v>
      </c>
      <c r="N43" s="16">
        <v>27.451000000000001</v>
      </c>
      <c r="O43" s="16">
        <v>47.6526</v>
      </c>
      <c r="P43" s="16" t="s">
        <v>33</v>
      </c>
      <c r="Q43" s="16" t="s">
        <v>33</v>
      </c>
      <c r="R43" s="16" t="s">
        <v>33</v>
      </c>
      <c r="S43" s="16" t="s">
        <v>33</v>
      </c>
      <c r="T43" s="16">
        <v>77.9221</v>
      </c>
      <c r="U43" s="16" t="s">
        <v>33</v>
      </c>
      <c r="V43" s="16">
        <v>24.5562</v>
      </c>
      <c r="W43" s="16">
        <v>23.131699999999999</v>
      </c>
      <c r="X43" s="16">
        <v>23.255800000000001</v>
      </c>
      <c r="Y43" s="16">
        <v>26.009</v>
      </c>
      <c r="Z43" s="16">
        <v>22.4543</v>
      </c>
      <c r="AA43" s="16">
        <v>19.2453</v>
      </c>
      <c r="AB43" s="16" t="s">
        <v>33</v>
      </c>
      <c r="AC43" s="16">
        <v>23.9482</v>
      </c>
      <c r="AD43" s="16">
        <v>18.575900000000001</v>
      </c>
      <c r="AE43" s="16">
        <v>8.8199000000000005</v>
      </c>
      <c r="AF43" s="16">
        <v>25.761099999999999</v>
      </c>
    </row>
    <row r="44" spans="1:32" x14ac:dyDescent="0.25">
      <c r="A44" s="8" t="s">
        <v>53</v>
      </c>
      <c r="B44" s="8" t="s">
        <v>178</v>
      </c>
      <c r="C44" s="16">
        <v>58.892000000000003</v>
      </c>
      <c r="D44" s="16">
        <v>59.253900000000002</v>
      </c>
      <c r="E44" s="16">
        <v>57.913600000000002</v>
      </c>
      <c r="F44" s="16">
        <v>59.121400000000001</v>
      </c>
      <c r="G44" s="16">
        <v>200.1737</v>
      </c>
      <c r="H44" s="16">
        <v>233.72020000000001</v>
      </c>
      <c r="I44" s="16">
        <v>277.43560000000002</v>
      </c>
      <c r="J44" s="16">
        <v>366.24239999999998</v>
      </c>
      <c r="K44" s="16">
        <v>103.6741</v>
      </c>
      <c r="L44" s="16">
        <v>86.768100000000004</v>
      </c>
      <c r="M44" s="16">
        <v>70.063699999999997</v>
      </c>
      <c r="N44" s="16">
        <v>69.823400000000007</v>
      </c>
      <c r="O44" s="16">
        <v>68.261099999999999</v>
      </c>
      <c r="P44" s="16">
        <v>153.56129999999999</v>
      </c>
      <c r="Q44" s="16">
        <v>-11.238300000000001</v>
      </c>
      <c r="R44" s="16">
        <v>-1.1311</v>
      </c>
      <c r="S44" s="16">
        <v>29.403400000000001</v>
      </c>
      <c r="T44" s="16">
        <v>60.9328</v>
      </c>
      <c r="U44" s="16">
        <v>58.254399999999997</v>
      </c>
      <c r="V44" s="16">
        <v>59.459499999999998</v>
      </c>
      <c r="W44" s="16">
        <v>284.82</v>
      </c>
      <c r="X44" s="16">
        <v>257.59769999999997</v>
      </c>
      <c r="Y44" s="16">
        <v>174.04740000000001</v>
      </c>
      <c r="Z44" s="16">
        <v>160.2362</v>
      </c>
      <c r="AA44" s="16">
        <v>47.509900000000002</v>
      </c>
      <c r="AB44" s="16">
        <v>54.835999999999999</v>
      </c>
      <c r="AC44" s="16">
        <v>61.568600000000004</v>
      </c>
      <c r="AD44" s="16">
        <v>61.316899999999997</v>
      </c>
      <c r="AE44" s="16">
        <v>71.140900000000002</v>
      </c>
      <c r="AF44" s="16">
        <v>67.221000000000004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660E9-FBDE-44EF-921E-DB6327EF3BBE}">
  <dimension ref="B5:L28"/>
  <sheetViews>
    <sheetView topLeftCell="A2" workbookViewId="0">
      <selection activeCell="E38" sqref="E38"/>
    </sheetView>
  </sheetViews>
  <sheetFormatPr defaultRowHeight="14.3" x14ac:dyDescent="0.25"/>
  <sheetData>
    <row r="5" spans="2:12" x14ac:dyDescent="0.25">
      <c r="B5" s="19" t="s">
        <v>182</v>
      </c>
      <c r="C5" s="19" t="s">
        <v>183</v>
      </c>
      <c r="D5" s="19" t="s">
        <v>184</v>
      </c>
      <c r="E5" s="20"/>
      <c r="F5" s="20"/>
      <c r="G5" s="20"/>
      <c r="H5" s="20"/>
      <c r="I5" s="20"/>
      <c r="J5" s="20"/>
      <c r="K5" s="20"/>
      <c r="L5" s="20"/>
    </row>
    <row r="6" spans="2:12" x14ac:dyDescent="0.25">
      <c r="B6" s="19" t="s">
        <v>185</v>
      </c>
      <c r="C6" s="20"/>
      <c r="D6" s="20"/>
      <c r="E6" s="20"/>
      <c r="F6" s="20"/>
      <c r="G6" s="20"/>
      <c r="H6" s="20"/>
      <c r="I6" s="20"/>
      <c r="J6" s="20"/>
      <c r="K6" s="20"/>
      <c r="L6" s="20"/>
    </row>
    <row r="7" spans="2:12" x14ac:dyDescent="0.25">
      <c r="B7" s="21" t="s">
        <v>186</v>
      </c>
      <c r="C7" s="21" t="s">
        <v>187</v>
      </c>
      <c r="D7" s="21" t="s">
        <v>188</v>
      </c>
      <c r="E7" s="21" t="s">
        <v>189</v>
      </c>
      <c r="F7" s="21" t="s">
        <v>190</v>
      </c>
      <c r="G7" s="21" t="s">
        <v>191</v>
      </c>
      <c r="H7" s="21" t="s">
        <v>192</v>
      </c>
      <c r="I7" s="22"/>
      <c r="J7" s="22"/>
      <c r="K7" s="22"/>
      <c r="L7" s="22"/>
    </row>
    <row r="8" spans="2:12" x14ac:dyDescent="0.25">
      <c r="B8" s="23" t="s">
        <v>193</v>
      </c>
      <c r="C8" s="23"/>
      <c r="D8" s="24"/>
      <c r="E8" s="24"/>
      <c r="F8" s="24"/>
      <c r="G8" s="24"/>
      <c r="H8" s="24"/>
      <c r="I8" s="20"/>
      <c r="J8" s="20"/>
      <c r="K8" s="20"/>
      <c r="L8" s="20"/>
    </row>
    <row r="9" spans="2:12" x14ac:dyDescent="0.25">
      <c r="B9" s="26" t="s">
        <v>194</v>
      </c>
      <c r="C9" s="23" t="s">
        <v>195</v>
      </c>
      <c r="D9" s="24">
        <v>1069.0611572265625</v>
      </c>
      <c r="E9" s="24">
        <v>4.3109402656555176</v>
      </c>
      <c r="F9" s="24">
        <v>1.5623495769218587</v>
      </c>
      <c r="G9" s="24">
        <v>-0.27991002417230182</v>
      </c>
      <c r="H9" s="24">
        <v>28.959999084472656</v>
      </c>
      <c r="I9" s="20"/>
      <c r="J9" s="27">
        <v>45504</v>
      </c>
      <c r="K9" s="20"/>
      <c r="L9" s="20"/>
    </row>
    <row r="10" spans="2:12" x14ac:dyDescent="0.25">
      <c r="B10" s="25" t="s">
        <v>196</v>
      </c>
      <c r="C10" s="23" t="s">
        <v>197</v>
      </c>
      <c r="D10" s="24">
        <v>109.81281280517578</v>
      </c>
      <c r="E10" s="24">
        <v>17.443735122680664</v>
      </c>
      <c r="F10" s="24">
        <v>1.9511180516089957</v>
      </c>
      <c r="G10" s="24">
        <v>4.2112152617875841E-2</v>
      </c>
      <c r="H10" s="24">
        <v>24.809999465942383</v>
      </c>
      <c r="I10" s="20"/>
      <c r="J10" s="20"/>
      <c r="K10" s="20"/>
      <c r="L10" s="20"/>
    </row>
    <row r="11" spans="2:12" x14ac:dyDescent="0.25">
      <c r="B11" s="26" t="s">
        <v>198</v>
      </c>
      <c r="C11" s="23" t="s">
        <v>199</v>
      </c>
      <c r="D11" s="24">
        <v>103.1693115234375</v>
      </c>
      <c r="E11" s="24">
        <v>4.0950479507446289</v>
      </c>
      <c r="F11" s="24">
        <v>3.2194665268277034</v>
      </c>
      <c r="G11" s="24">
        <v>-1.7681754652008295</v>
      </c>
      <c r="H11" s="24">
        <v>27.090000152587891</v>
      </c>
      <c r="I11" s="20"/>
      <c r="J11" s="20"/>
      <c r="K11" s="20"/>
      <c r="L11" s="20"/>
    </row>
    <row r="12" spans="2:12" x14ac:dyDescent="0.25">
      <c r="B12" s="25" t="s">
        <v>200</v>
      </c>
      <c r="C12" s="23" t="s">
        <v>201</v>
      </c>
      <c r="D12" s="24">
        <v>30.994562149047852</v>
      </c>
      <c r="E12" s="24">
        <v>2.2350196838378906</v>
      </c>
      <c r="F12" s="24">
        <v>1.3202097593250042</v>
      </c>
      <c r="G12" s="24">
        <v>-0.36004895121685254</v>
      </c>
      <c r="H12" s="24">
        <v>28.690000534057617</v>
      </c>
      <c r="I12" s="20"/>
      <c r="J12" s="20" t="s">
        <v>202</v>
      </c>
      <c r="K12" s="20"/>
      <c r="L12" s="20"/>
    </row>
    <row r="13" spans="2:12" x14ac:dyDescent="0.25">
      <c r="B13" s="26" t="s">
        <v>203</v>
      </c>
      <c r="C13" s="23" t="s">
        <v>204</v>
      </c>
      <c r="D13" s="24">
        <v>27.020000457763672</v>
      </c>
      <c r="E13" s="24">
        <v>1.0761868953704834</v>
      </c>
      <c r="F13" s="24">
        <v>2.5728056145199951</v>
      </c>
      <c r="G13" s="24">
        <v>-1.2189072765517532</v>
      </c>
      <c r="H13" s="24">
        <v>26.879999160766602</v>
      </c>
      <c r="I13" s="20"/>
      <c r="J13" s="20" t="s">
        <v>213</v>
      </c>
      <c r="K13" s="20"/>
      <c r="L13" s="20"/>
    </row>
    <row r="14" spans="2:12" x14ac:dyDescent="0.25">
      <c r="B14" s="25" t="s">
        <v>205</v>
      </c>
      <c r="C14" s="23" t="s">
        <v>206</v>
      </c>
      <c r="D14" s="24">
        <v>17.901948928833008</v>
      </c>
      <c r="E14" s="24">
        <v>1.8481036424636841</v>
      </c>
      <c r="F14" s="24">
        <v>2.8375903637933786</v>
      </c>
      <c r="G14" s="24">
        <v>-0.64107794049948352</v>
      </c>
      <c r="H14" s="24">
        <v>22.540000915527344</v>
      </c>
      <c r="I14" s="20"/>
      <c r="J14" s="27" t="s">
        <v>207</v>
      </c>
      <c r="K14" s="20"/>
      <c r="L14" s="20"/>
    </row>
    <row r="15" spans="2:12" x14ac:dyDescent="0.25">
      <c r="B15" s="29" t="s">
        <v>208</v>
      </c>
      <c r="C15" s="22"/>
      <c r="D15" s="22"/>
      <c r="E15" s="22"/>
      <c r="F15" s="22"/>
      <c r="G15" s="22"/>
      <c r="H15" s="22"/>
      <c r="I15" s="22"/>
      <c r="J15" s="28">
        <v>45504</v>
      </c>
      <c r="K15" s="22" t="s">
        <v>209</v>
      </c>
      <c r="L15" s="22"/>
    </row>
    <row r="16" spans="2:12" x14ac:dyDescent="0.25">
      <c r="B16" s="23" t="s">
        <v>210</v>
      </c>
      <c r="J16" s="30">
        <v>45503</v>
      </c>
      <c r="K16" t="s">
        <v>211</v>
      </c>
    </row>
    <row r="17" spans="2:12" x14ac:dyDescent="0.25">
      <c r="B17" s="23" t="s">
        <v>212</v>
      </c>
    </row>
    <row r="18" spans="2:12" x14ac:dyDescent="0.25">
      <c r="B18" s="32" t="s">
        <v>215</v>
      </c>
      <c r="C18" t="s">
        <v>216</v>
      </c>
      <c r="D18">
        <v>6.26</v>
      </c>
      <c r="E18">
        <v>1.32</v>
      </c>
      <c r="F18">
        <v>-0.21</v>
      </c>
      <c r="G18">
        <v>0.41</v>
      </c>
      <c r="H18">
        <v>12.43</v>
      </c>
      <c r="J18" s="30">
        <v>45512</v>
      </c>
    </row>
    <row r="19" spans="2:12" x14ac:dyDescent="0.25">
      <c r="B19" t="s">
        <v>248</v>
      </c>
      <c r="D19">
        <v>14.22</v>
      </c>
      <c r="E19">
        <v>3.56</v>
      </c>
      <c r="F19">
        <v>0.79</v>
      </c>
      <c r="G19">
        <v>-1.2</v>
      </c>
      <c r="H19">
        <v>17.440000000000001</v>
      </c>
      <c r="J19" s="30">
        <v>45569</v>
      </c>
    </row>
    <row r="20" spans="2:12" x14ac:dyDescent="0.25">
      <c r="B20" s="32" t="s">
        <v>250</v>
      </c>
      <c r="C20" t="s">
        <v>251</v>
      </c>
      <c r="D20">
        <v>8.1199999999999992</v>
      </c>
      <c r="E20">
        <v>2.52</v>
      </c>
      <c r="F20">
        <v>-0.02</v>
      </c>
      <c r="G20">
        <v>-0.21</v>
      </c>
      <c r="H20">
        <v>20.65</v>
      </c>
      <c r="J20" s="30">
        <v>45513</v>
      </c>
    </row>
    <row r="21" spans="2:12" x14ac:dyDescent="0.25">
      <c r="B21" s="32" t="s">
        <v>254</v>
      </c>
      <c r="H21">
        <v>20.04</v>
      </c>
      <c r="J21" s="30">
        <v>45503</v>
      </c>
    </row>
    <row r="25" spans="2:12" x14ac:dyDescent="0.25">
      <c r="L25" s="31" t="s">
        <v>246</v>
      </c>
    </row>
    <row r="27" spans="2:12" x14ac:dyDescent="0.25">
      <c r="L27" s="31"/>
    </row>
    <row r="28" spans="2:12" x14ac:dyDescent="0.25">
      <c r="L28" s="31" t="s">
        <v>247</v>
      </c>
    </row>
  </sheetData>
  <hyperlinks>
    <hyperlink ref="L25" r:id="rId1" xr:uid="{AF85A142-5721-46A9-B6CA-9B36EAF50329}"/>
    <hyperlink ref="L27" r:id="rId2" display="https://docs.google.com/forms/d/e/1FAIpQLSfl1bfwtk2KegnlSJZdwjC7ooGQ26kNcHOXBdaieN5dD8xT_A/viewform?usp=sf_link" xr:uid="{63862515-AD33-4910-8522-CC925764E0DA}"/>
    <hyperlink ref="L28" r:id="rId3" xr:uid="{297EDFB8-D95F-436E-9EE4-24CFDA27486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81AAA-747C-47D5-9396-CABF5727F7F1}">
  <dimension ref="A1:CR80"/>
  <sheetViews>
    <sheetView topLeftCell="AP1" workbookViewId="0">
      <selection activeCell="BI62" sqref="BI62"/>
    </sheetView>
  </sheetViews>
  <sheetFormatPr defaultRowHeight="14.3" x14ac:dyDescent="0.25"/>
  <cols>
    <col min="1" max="1" width="35.125" customWidth="1"/>
    <col min="2" max="2" width="0" hidden="1" customWidth="1"/>
    <col min="3" max="42" width="11.875" customWidth="1"/>
  </cols>
  <sheetData>
    <row r="1" spans="1:96" x14ac:dyDescent="0.25">
      <c r="A1" s="14"/>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R1" s="1" t="s">
        <v>0</v>
      </c>
      <c r="AS1" s="6" t="s">
        <v>100</v>
      </c>
      <c r="AT1" s="8" t="s">
        <v>136</v>
      </c>
      <c r="AU1" s="8" t="s">
        <v>138</v>
      </c>
      <c r="AV1" s="8" t="s">
        <v>34</v>
      </c>
      <c r="AW1" s="8" t="s">
        <v>35</v>
      </c>
      <c r="AX1" s="8" t="s">
        <v>41</v>
      </c>
      <c r="AY1" s="8" t="s">
        <v>45</v>
      </c>
      <c r="AZ1" s="8" t="s">
        <v>46</v>
      </c>
      <c r="BA1" s="8" t="s">
        <v>168</v>
      </c>
      <c r="BB1" s="8" t="s">
        <v>49</v>
      </c>
      <c r="BC1" s="8" t="s">
        <v>50</v>
      </c>
      <c r="BD1" s="8" t="s">
        <v>51</v>
      </c>
      <c r="BE1" s="8" t="s">
        <v>53</v>
      </c>
      <c r="BF1" t="s">
        <v>279</v>
      </c>
      <c r="BG1" t="s">
        <v>281</v>
      </c>
      <c r="BH1" t="s">
        <v>43</v>
      </c>
      <c r="BK1" s="1" t="s">
        <v>0</v>
      </c>
      <c r="BL1" s="6" t="s">
        <v>100</v>
      </c>
      <c r="BM1" s="8" t="s">
        <v>131</v>
      </c>
      <c r="BN1" s="8" t="s">
        <v>133</v>
      </c>
      <c r="BO1" s="8" t="s">
        <v>136</v>
      </c>
      <c r="BP1" s="8" t="s">
        <v>138</v>
      </c>
      <c r="BQ1" s="8" t="s">
        <v>32</v>
      </c>
      <c r="BR1" s="8" t="s">
        <v>34</v>
      </c>
      <c r="BS1" s="8" t="s">
        <v>35</v>
      </c>
      <c r="BT1" s="8" t="s">
        <v>143</v>
      </c>
      <c r="BU1" s="8" t="s">
        <v>145</v>
      </c>
      <c r="BV1" s="8" t="s">
        <v>37</v>
      </c>
      <c r="BW1" s="8" t="s">
        <v>38</v>
      </c>
      <c r="BX1" s="8" t="s">
        <v>149</v>
      </c>
      <c r="BY1" s="8" t="s">
        <v>39</v>
      </c>
      <c r="BZ1" s="8" t="s">
        <v>152</v>
      </c>
      <c r="CA1" s="8" t="s">
        <v>40</v>
      </c>
      <c r="CB1" s="8" t="s">
        <v>157</v>
      </c>
      <c r="CC1" s="8" t="s">
        <v>161</v>
      </c>
      <c r="CD1" s="8" t="s">
        <v>41</v>
      </c>
      <c r="CE1" s="8" t="s">
        <v>42</v>
      </c>
      <c r="CF1" s="8" t="s">
        <v>45</v>
      </c>
      <c r="CG1" s="8" t="s">
        <v>46</v>
      </c>
      <c r="CH1" s="8" t="s">
        <v>168</v>
      </c>
      <c r="CI1" s="8" t="s">
        <v>170</v>
      </c>
      <c r="CJ1" s="8" t="s">
        <v>46</v>
      </c>
      <c r="CK1" s="8" t="s">
        <v>168</v>
      </c>
      <c r="CL1" s="8" t="s">
        <v>49</v>
      </c>
      <c r="CM1" s="8" t="s">
        <v>50</v>
      </c>
      <c r="CN1" s="8" t="s">
        <v>51</v>
      </c>
      <c r="CO1" s="8" t="s">
        <v>53</v>
      </c>
      <c r="CP1" t="s">
        <v>279</v>
      </c>
      <c r="CQ1" t="s">
        <v>281</v>
      </c>
      <c r="CR1" t="s">
        <v>43</v>
      </c>
    </row>
    <row r="2" spans="1:96" ht="21.1" x14ac:dyDescent="0.25">
      <c r="A2" s="4" t="s">
        <v>252</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R2" s="2" t="s">
        <v>222</v>
      </c>
      <c r="AS2" s="7" t="s">
        <v>236</v>
      </c>
      <c r="AT2" s="17">
        <v>28.216999999999999</v>
      </c>
      <c r="AU2" s="17">
        <v>-0.98499999999999999</v>
      </c>
      <c r="AV2" s="17">
        <v>0</v>
      </c>
      <c r="AW2" s="17">
        <v>-3.004</v>
      </c>
      <c r="AX2" s="18">
        <v>3.6937000000000002</v>
      </c>
      <c r="AY2" s="17">
        <v>1.1639999999999999</v>
      </c>
      <c r="AZ2" s="17">
        <v>2.149</v>
      </c>
      <c r="BA2" s="17">
        <v>-315.947</v>
      </c>
      <c r="BB2" s="18">
        <v>9.2822999999999993</v>
      </c>
      <c r="BC2" s="18">
        <v>0.78300000000000003</v>
      </c>
      <c r="BD2" s="18">
        <v>9.0409000000000006</v>
      </c>
      <c r="BE2" s="18">
        <v>100</v>
      </c>
      <c r="BF2">
        <v>96.92</v>
      </c>
      <c r="BG2">
        <v>96.92</v>
      </c>
      <c r="BH2">
        <v>96.92</v>
      </c>
      <c r="BK2" s="2" t="s">
        <v>222</v>
      </c>
      <c r="BL2" s="7" t="s">
        <v>236</v>
      </c>
      <c r="BM2" s="17">
        <v>52.048000000000002</v>
      </c>
      <c r="BN2" s="17">
        <v>20.390999999999998</v>
      </c>
      <c r="BO2" s="17">
        <v>28.216999999999999</v>
      </c>
      <c r="BP2" s="17">
        <v>-0.98499999999999999</v>
      </c>
      <c r="BQ2" s="17">
        <v>2.0369999999999999</v>
      </c>
      <c r="BR2" s="17">
        <v>0</v>
      </c>
      <c r="BS2" s="17">
        <v>-3.004</v>
      </c>
      <c r="BT2" s="17">
        <v>17.756</v>
      </c>
      <c r="BU2" s="17">
        <v>20.516999999999999</v>
      </c>
      <c r="BV2" s="17">
        <v>23.661999999999999</v>
      </c>
      <c r="BW2" s="17">
        <v>199.24</v>
      </c>
      <c r="BX2" s="17">
        <v>56.148000000000003</v>
      </c>
      <c r="BY2" s="17">
        <v>305.39400000000001</v>
      </c>
      <c r="BZ2" s="17">
        <v>7.7469999999999999</v>
      </c>
      <c r="CA2" s="17">
        <v>135.22300000000001</v>
      </c>
      <c r="CB2" s="17">
        <v>155.072</v>
      </c>
      <c r="CC2" s="17">
        <v>0</v>
      </c>
      <c r="CD2" s="18">
        <v>3.6937000000000002</v>
      </c>
      <c r="CE2" s="17">
        <v>3478.6480000000001</v>
      </c>
      <c r="CF2" s="17">
        <v>1.1639999999999999</v>
      </c>
      <c r="CG2" s="17">
        <v>2.149</v>
      </c>
      <c r="CH2" s="17">
        <v>-315.947</v>
      </c>
      <c r="CI2" s="18">
        <v>-0.08</v>
      </c>
      <c r="CJ2" s="17">
        <v>2.149</v>
      </c>
      <c r="CK2" s="17">
        <v>-315.947</v>
      </c>
      <c r="CL2" s="18">
        <v>9.2822999999999993</v>
      </c>
      <c r="CM2" s="18">
        <v>0.78300000000000003</v>
      </c>
      <c r="CN2" s="18">
        <v>9.0409000000000006</v>
      </c>
      <c r="CO2" s="18">
        <v>100</v>
      </c>
      <c r="CP2">
        <v>96.92</v>
      </c>
      <c r="CQ2">
        <v>96.92</v>
      </c>
      <c r="CR2">
        <v>96.92</v>
      </c>
    </row>
    <row r="3" spans="1:96" x14ac:dyDescent="0.25">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R3" s="2" t="s">
        <v>223</v>
      </c>
      <c r="AS3" s="7" t="s">
        <v>237</v>
      </c>
      <c r="AT3" s="17">
        <v>31.018999999999998</v>
      </c>
      <c r="AU3" s="17">
        <v>7.92</v>
      </c>
      <c r="AV3" s="17">
        <v>0.17299999999999999</v>
      </c>
      <c r="AW3" s="17">
        <v>5.8019999999999996</v>
      </c>
      <c r="AX3" s="18">
        <v>3.8416000000000001</v>
      </c>
      <c r="AY3" s="17">
        <v>11.114000000000001</v>
      </c>
      <c r="AZ3" s="17">
        <v>2.6</v>
      </c>
      <c r="BA3" s="17">
        <v>-310.14499999999998</v>
      </c>
      <c r="BB3" s="18">
        <v>8.0053999999999998</v>
      </c>
      <c r="BC3" s="18">
        <v>0.8911</v>
      </c>
      <c r="BD3" s="18">
        <v>7.7836999999999996</v>
      </c>
      <c r="BE3" s="18">
        <v>101.2774</v>
      </c>
      <c r="BF3">
        <v>88.67</v>
      </c>
      <c r="BG3">
        <v>88.66</v>
      </c>
      <c r="BH3">
        <v>88.66</v>
      </c>
      <c r="BK3" s="2" t="s">
        <v>223</v>
      </c>
      <c r="BL3" s="7" t="s">
        <v>237</v>
      </c>
      <c r="BM3" s="17">
        <v>61.792999999999999</v>
      </c>
      <c r="BN3" s="17">
        <v>18.968</v>
      </c>
      <c r="BO3" s="17">
        <v>31.018999999999998</v>
      </c>
      <c r="BP3" s="17">
        <v>7.92</v>
      </c>
      <c r="BQ3" s="17">
        <v>2.0550000000000002</v>
      </c>
      <c r="BR3" s="17">
        <v>0.17299999999999999</v>
      </c>
      <c r="BS3" s="17">
        <v>5.8019999999999996</v>
      </c>
      <c r="BT3" s="17">
        <v>37.520000000000003</v>
      </c>
      <c r="BU3" s="17">
        <v>22.366</v>
      </c>
      <c r="BV3" s="17">
        <v>29.263000000000002</v>
      </c>
      <c r="BW3" s="17">
        <v>214.25700000000001</v>
      </c>
      <c r="BX3" s="17">
        <v>60.631999999999998</v>
      </c>
      <c r="BY3" s="17">
        <v>326.072</v>
      </c>
      <c r="BZ3" s="17">
        <v>6.758</v>
      </c>
      <c r="CA3" s="17">
        <v>140.01</v>
      </c>
      <c r="CB3" s="17">
        <v>171.14500000000001</v>
      </c>
      <c r="CC3" s="17">
        <v>0</v>
      </c>
      <c r="CD3" s="18">
        <v>3.8416000000000001</v>
      </c>
      <c r="CE3" s="17">
        <v>3196.6927999999998</v>
      </c>
      <c r="CF3" s="17">
        <v>11.114000000000001</v>
      </c>
      <c r="CG3" s="17">
        <v>2.6</v>
      </c>
      <c r="CH3" s="17">
        <v>-310.14499999999998</v>
      </c>
      <c r="CI3" s="18">
        <v>0.14000000000000001</v>
      </c>
      <c r="CJ3" s="17">
        <v>2.6</v>
      </c>
      <c r="CK3" s="17">
        <v>-310.14499999999998</v>
      </c>
      <c r="CL3" s="18">
        <v>8.0053999999999998</v>
      </c>
      <c r="CM3" s="18">
        <v>0.8911</v>
      </c>
      <c r="CN3" s="18">
        <v>7.7836999999999996</v>
      </c>
      <c r="CO3" s="18">
        <v>101.2774</v>
      </c>
      <c r="CP3">
        <v>88.67</v>
      </c>
      <c r="CQ3">
        <v>88.66</v>
      </c>
      <c r="CR3">
        <v>88.66</v>
      </c>
    </row>
    <row r="4" spans="1:96" x14ac:dyDescent="0.25">
      <c r="A4" s="1" t="s">
        <v>0</v>
      </c>
      <c r="B4" s="1"/>
      <c r="C4" s="2" t="s">
        <v>222</v>
      </c>
      <c r="D4" s="2" t="s">
        <v>223</v>
      </c>
      <c r="E4" s="2" t="s">
        <v>224</v>
      </c>
      <c r="F4" s="2" t="s">
        <v>225</v>
      </c>
      <c r="G4" s="2" t="s">
        <v>226</v>
      </c>
      <c r="H4" s="2" t="s">
        <v>227</v>
      </c>
      <c r="I4" s="2" t="s">
        <v>228</v>
      </c>
      <c r="J4" s="2" t="s">
        <v>229</v>
      </c>
      <c r="K4" s="2" t="s">
        <v>230</v>
      </c>
      <c r="L4" s="2" t="s">
        <v>25</v>
      </c>
      <c r="M4" s="2" t="s">
        <v>26</v>
      </c>
      <c r="N4" s="2" t="s">
        <v>27</v>
      </c>
      <c r="O4" s="2" t="s">
        <v>28</v>
      </c>
      <c r="P4" s="2" t="s">
        <v>29</v>
      </c>
      <c r="Q4" s="2" t="s">
        <v>30</v>
      </c>
      <c r="R4" s="2" t="s">
        <v>1</v>
      </c>
      <c r="S4" s="2" t="s">
        <v>2</v>
      </c>
      <c r="T4" s="2" t="s">
        <v>3</v>
      </c>
      <c r="U4" s="2" t="s">
        <v>4</v>
      </c>
      <c r="V4" s="2" t="s">
        <v>5</v>
      </c>
      <c r="W4" s="2" t="s">
        <v>6</v>
      </c>
      <c r="X4" s="2" t="s">
        <v>7</v>
      </c>
      <c r="Y4" s="2" t="s">
        <v>8</v>
      </c>
      <c r="Z4" s="2" t="s">
        <v>9</v>
      </c>
      <c r="AA4" s="2" t="s">
        <v>10</v>
      </c>
      <c r="AB4" s="2" t="s">
        <v>11</v>
      </c>
      <c r="AC4" s="2" t="s">
        <v>12</v>
      </c>
      <c r="AD4" s="2" t="s">
        <v>13</v>
      </c>
      <c r="AE4" s="2" t="s">
        <v>14</v>
      </c>
      <c r="AF4" s="2" t="s">
        <v>15</v>
      </c>
      <c r="AG4" s="2" t="s">
        <v>16</v>
      </c>
      <c r="AH4" s="2" t="s">
        <v>17</v>
      </c>
      <c r="AI4" s="2" t="s">
        <v>18</v>
      </c>
      <c r="AJ4" s="2" t="s">
        <v>19</v>
      </c>
      <c r="AK4" s="2" t="s">
        <v>20</v>
      </c>
      <c r="AL4" s="2" t="s">
        <v>21</v>
      </c>
      <c r="AM4" s="2" t="s">
        <v>22</v>
      </c>
      <c r="AN4" s="2" t="s">
        <v>23</v>
      </c>
      <c r="AO4" s="2" t="s">
        <v>24</v>
      </c>
      <c r="AP4" s="2" t="s">
        <v>231</v>
      </c>
      <c r="AR4" s="2" t="s">
        <v>224</v>
      </c>
      <c r="AS4" s="7" t="s">
        <v>238</v>
      </c>
      <c r="AT4" s="17">
        <v>31.428000000000001</v>
      </c>
      <c r="AU4" s="17">
        <v>3.3410000000000002</v>
      </c>
      <c r="AV4" s="17">
        <v>5.1999999999999998E-2</v>
      </c>
      <c r="AW4" s="17">
        <v>1.26</v>
      </c>
      <c r="AX4" s="18">
        <v>2.0754000000000001</v>
      </c>
      <c r="AY4" s="17">
        <v>6.2060000000000004</v>
      </c>
      <c r="AZ4" s="17">
        <v>2.7</v>
      </c>
      <c r="BA4" s="17">
        <v>-308.88499999999999</v>
      </c>
      <c r="BB4" s="18">
        <v>8.3015000000000008</v>
      </c>
      <c r="BC4" s="18">
        <v>0.73619999999999997</v>
      </c>
      <c r="BD4" s="18">
        <v>8.0652000000000008</v>
      </c>
      <c r="BE4" s="18">
        <v>129.8408</v>
      </c>
      <c r="BF4">
        <v>88.85</v>
      </c>
      <c r="BG4">
        <v>88.8</v>
      </c>
      <c r="BH4">
        <v>88.85</v>
      </c>
      <c r="BK4" s="2" t="s">
        <v>224</v>
      </c>
      <c r="BL4" s="7" t="s">
        <v>238</v>
      </c>
      <c r="BM4" s="17">
        <v>58.316000000000003</v>
      </c>
      <c r="BN4" s="17">
        <v>17.579999999999998</v>
      </c>
      <c r="BO4" s="17">
        <v>31.428000000000001</v>
      </c>
      <c r="BP4" s="17">
        <v>3.3410000000000002</v>
      </c>
      <c r="BQ4" s="17">
        <v>1.996</v>
      </c>
      <c r="BR4" s="17">
        <v>5.1999999999999998E-2</v>
      </c>
      <c r="BS4" s="17">
        <v>1.26</v>
      </c>
      <c r="BT4" s="17">
        <v>40.896999999999998</v>
      </c>
      <c r="BU4" s="17">
        <v>24.510999999999999</v>
      </c>
      <c r="BV4" s="17">
        <v>36.264000000000003</v>
      </c>
      <c r="BW4" s="17">
        <v>219.75</v>
      </c>
      <c r="BX4" s="17">
        <v>67.206000000000003</v>
      </c>
      <c r="BY4" s="17">
        <v>335.03</v>
      </c>
      <c r="BZ4" s="17">
        <v>5.5650000000000004</v>
      </c>
      <c r="CA4" s="17">
        <v>136.453</v>
      </c>
      <c r="CB4" s="17">
        <v>184.02099999999999</v>
      </c>
      <c r="CC4" s="17">
        <v>0</v>
      </c>
      <c r="CD4" s="18">
        <v>2.0754000000000001</v>
      </c>
      <c r="CE4" s="17">
        <v>3219.5717</v>
      </c>
      <c r="CF4" s="17">
        <v>6.2060000000000004</v>
      </c>
      <c r="CG4" s="17">
        <v>2.7</v>
      </c>
      <c r="CH4" s="17">
        <v>-308.88499999999999</v>
      </c>
      <c r="CI4" s="18">
        <v>0.03</v>
      </c>
      <c r="CJ4" s="17">
        <v>2.7</v>
      </c>
      <c r="CK4" s="17">
        <v>-308.88499999999999</v>
      </c>
      <c r="CL4" s="18">
        <v>8.3015000000000008</v>
      </c>
      <c r="CM4" s="18">
        <v>0.73619999999999997</v>
      </c>
      <c r="CN4" s="18">
        <v>8.0652000000000008</v>
      </c>
      <c r="CO4" s="18">
        <v>129.8408</v>
      </c>
      <c r="CP4">
        <v>88.85</v>
      </c>
      <c r="CQ4">
        <v>88.8</v>
      </c>
      <c r="CR4">
        <v>88.85</v>
      </c>
    </row>
    <row r="5" spans="1:96" x14ac:dyDescent="0.25">
      <c r="A5" s="6" t="s">
        <v>100</v>
      </c>
      <c r="B5" s="6"/>
      <c r="C5" s="7" t="s">
        <v>236</v>
      </c>
      <c r="D5" s="7" t="s">
        <v>237</v>
      </c>
      <c r="E5" s="7" t="s">
        <v>238</v>
      </c>
      <c r="F5" s="7" t="s">
        <v>239</v>
      </c>
      <c r="G5" s="7" t="s">
        <v>240</v>
      </c>
      <c r="H5" s="7" t="s">
        <v>241</v>
      </c>
      <c r="I5" s="7" t="s">
        <v>242</v>
      </c>
      <c r="J5" s="7" t="s">
        <v>243</v>
      </c>
      <c r="K5" s="7" t="s">
        <v>244</v>
      </c>
      <c r="L5" s="7" t="s">
        <v>101</v>
      </c>
      <c r="M5" s="7" t="s">
        <v>102</v>
      </c>
      <c r="N5" s="7" t="s">
        <v>103</v>
      </c>
      <c r="O5" s="7" t="s">
        <v>104</v>
      </c>
      <c r="P5" s="7" t="s">
        <v>105</v>
      </c>
      <c r="Q5" s="7" t="s">
        <v>106</v>
      </c>
      <c r="R5" s="7" t="s">
        <v>107</v>
      </c>
      <c r="S5" s="7" t="s">
        <v>108</v>
      </c>
      <c r="T5" s="7" t="s">
        <v>109</v>
      </c>
      <c r="U5" s="7" t="s">
        <v>110</v>
      </c>
      <c r="V5" s="7" t="s">
        <v>111</v>
      </c>
      <c r="W5" s="7" t="s">
        <v>112</v>
      </c>
      <c r="X5" s="7" t="s">
        <v>113</v>
      </c>
      <c r="Y5" s="7" t="s">
        <v>114</v>
      </c>
      <c r="Z5" s="7" t="s">
        <v>115</v>
      </c>
      <c r="AA5" s="7" t="s">
        <v>116</v>
      </c>
      <c r="AB5" s="7" t="s">
        <v>117</v>
      </c>
      <c r="AC5" s="7" t="s">
        <v>118</v>
      </c>
      <c r="AD5" s="7" t="s">
        <v>119</v>
      </c>
      <c r="AE5" s="7" t="s">
        <v>120</v>
      </c>
      <c r="AF5" s="7" t="s">
        <v>121</v>
      </c>
      <c r="AG5" s="7" t="s">
        <v>122</v>
      </c>
      <c r="AH5" s="7" t="s">
        <v>123</v>
      </c>
      <c r="AI5" s="7" t="s">
        <v>124</v>
      </c>
      <c r="AJ5" s="7" t="s">
        <v>125</v>
      </c>
      <c r="AK5" s="7" t="s">
        <v>126</v>
      </c>
      <c r="AL5" s="7" t="s">
        <v>127</v>
      </c>
      <c r="AM5" s="7" t="s">
        <v>128</v>
      </c>
      <c r="AN5" s="7" t="s">
        <v>129</v>
      </c>
      <c r="AO5" s="7" t="s">
        <v>130</v>
      </c>
      <c r="AP5" s="7" t="s">
        <v>253</v>
      </c>
      <c r="AR5" s="2" t="s">
        <v>225</v>
      </c>
      <c r="AS5" s="7" t="s">
        <v>239</v>
      </c>
      <c r="AT5" s="17">
        <v>34.752000000000002</v>
      </c>
      <c r="AU5" s="17">
        <v>1.8180000000000001</v>
      </c>
      <c r="AV5" s="17">
        <v>3.9E-2</v>
      </c>
      <c r="AW5" s="17">
        <v>8.0000000000000002E-3</v>
      </c>
      <c r="AX5" s="18">
        <v>3.4275000000000002</v>
      </c>
      <c r="AY5" s="17">
        <v>4.72</v>
      </c>
      <c r="AZ5" s="17">
        <v>2.7</v>
      </c>
      <c r="BA5" s="17">
        <v>-308.87700000000001</v>
      </c>
      <c r="BB5" s="18">
        <v>8.6870999999999992</v>
      </c>
      <c r="BC5" s="18">
        <v>0.83350000000000002</v>
      </c>
      <c r="BD5" s="18">
        <v>8.3841999999999999</v>
      </c>
      <c r="BE5" s="18">
        <v>93.903000000000006</v>
      </c>
      <c r="BF5">
        <v>70.739999999999995</v>
      </c>
      <c r="BG5">
        <v>70.709999999999994</v>
      </c>
      <c r="BH5">
        <v>70.72</v>
      </c>
      <c r="BK5" s="2" t="s">
        <v>225</v>
      </c>
      <c r="BL5" s="7" t="s">
        <v>239</v>
      </c>
      <c r="BM5" s="17">
        <v>59.148000000000003</v>
      </c>
      <c r="BN5" s="17">
        <v>18.928999999999998</v>
      </c>
      <c r="BO5" s="17">
        <v>34.752000000000002</v>
      </c>
      <c r="BP5" s="17">
        <v>1.8180000000000001</v>
      </c>
      <c r="BQ5" s="17">
        <v>1.94</v>
      </c>
      <c r="BR5" s="17">
        <v>3.9E-2</v>
      </c>
      <c r="BS5" s="17">
        <v>8.0000000000000002E-3</v>
      </c>
      <c r="BT5" s="17">
        <v>32.722000000000001</v>
      </c>
      <c r="BU5" s="17">
        <v>24.280999999999999</v>
      </c>
      <c r="BV5" s="17">
        <v>48.768999999999998</v>
      </c>
      <c r="BW5" s="17">
        <v>229.626</v>
      </c>
      <c r="BX5" s="17">
        <v>77.808999999999997</v>
      </c>
      <c r="BY5" s="17">
        <v>354.99299999999999</v>
      </c>
      <c r="BZ5" s="17">
        <v>13.298999999999999</v>
      </c>
      <c r="CA5" s="17">
        <v>145.47200000000001</v>
      </c>
      <c r="CB5" s="17">
        <v>195.279</v>
      </c>
      <c r="CC5" s="17">
        <v>0</v>
      </c>
      <c r="CD5" s="18">
        <v>3.4275000000000002</v>
      </c>
      <c r="CE5" s="17">
        <v>2577.2662999999998</v>
      </c>
      <c r="CF5" s="17">
        <v>4.72</v>
      </c>
      <c r="CG5" s="17">
        <v>2.7</v>
      </c>
      <c r="CH5" s="17">
        <v>-308.87700000000001</v>
      </c>
      <c r="CI5" s="18">
        <v>0</v>
      </c>
      <c r="CJ5" s="17">
        <v>2.7</v>
      </c>
      <c r="CK5" s="17">
        <v>-308.87700000000001</v>
      </c>
      <c r="CL5" s="18">
        <v>8.6870999999999992</v>
      </c>
      <c r="CM5" s="18">
        <v>0.83350000000000002</v>
      </c>
      <c r="CN5" s="18">
        <v>8.3841999999999999</v>
      </c>
      <c r="CO5" s="18">
        <v>93.903000000000006</v>
      </c>
      <c r="CP5">
        <v>70.739999999999995</v>
      </c>
      <c r="CQ5">
        <v>70.709999999999994</v>
      </c>
      <c r="CR5">
        <v>70.72</v>
      </c>
    </row>
    <row r="6" spans="1:96" x14ac:dyDescent="0.25">
      <c r="A6" s="8" t="s">
        <v>131</v>
      </c>
      <c r="B6" s="8" t="s">
        <v>132</v>
      </c>
      <c r="C6" s="17">
        <v>52.048000000000002</v>
      </c>
      <c r="D6" s="17">
        <v>61.792999999999999</v>
      </c>
      <c r="E6" s="17">
        <v>58.316000000000003</v>
      </c>
      <c r="F6" s="17">
        <v>59.148000000000003</v>
      </c>
      <c r="G6" s="17">
        <v>62.213000000000001</v>
      </c>
      <c r="H6" s="17">
        <v>69.319999999999993</v>
      </c>
      <c r="I6" s="17">
        <v>65.474000000000004</v>
      </c>
      <c r="J6" s="17">
        <v>69.64</v>
      </c>
      <c r="K6" s="17">
        <v>68.355000000000004</v>
      </c>
      <c r="L6" s="17">
        <v>72.902000000000001</v>
      </c>
      <c r="M6" s="17">
        <v>69.283000000000001</v>
      </c>
      <c r="N6" s="17">
        <v>70.933999999999997</v>
      </c>
      <c r="O6" s="17">
        <v>67.334999999999994</v>
      </c>
      <c r="P6" s="17">
        <v>79.078000000000003</v>
      </c>
      <c r="Q6" s="17">
        <v>74.606999999999999</v>
      </c>
      <c r="R6" s="17">
        <v>84.106999999999999</v>
      </c>
      <c r="S6" s="17">
        <v>83.447999999999993</v>
      </c>
      <c r="T6" s="17">
        <v>95.114999999999995</v>
      </c>
      <c r="U6" s="17">
        <v>91.313000000000002</v>
      </c>
      <c r="V6" s="17">
        <v>102.604</v>
      </c>
      <c r="W6" s="17">
        <v>104.685</v>
      </c>
      <c r="X6" s="17">
        <v>122.42400000000001</v>
      </c>
      <c r="Y6" s="17">
        <v>105.684</v>
      </c>
      <c r="Z6" s="17">
        <v>75.504999999999995</v>
      </c>
      <c r="AA6" s="17">
        <v>117.48399999999999</v>
      </c>
      <c r="AB6" s="17">
        <v>130.97399999999999</v>
      </c>
      <c r="AC6" s="17">
        <v>119.027</v>
      </c>
      <c r="AD6" s="17">
        <v>135.59</v>
      </c>
      <c r="AE6" s="17">
        <v>127.72199999999999</v>
      </c>
      <c r="AF6" s="17">
        <v>159.19399999999999</v>
      </c>
      <c r="AG6" s="17">
        <v>157.99100000000001</v>
      </c>
      <c r="AH6" s="17">
        <v>169.411</v>
      </c>
      <c r="AI6" s="17">
        <v>167.46600000000001</v>
      </c>
      <c r="AJ6" s="17">
        <v>171.95500000000001</v>
      </c>
      <c r="AK6" s="17">
        <v>160.34100000000001</v>
      </c>
      <c r="AL6" s="17">
        <v>169.46700000000001</v>
      </c>
      <c r="AM6" s="17">
        <v>163.92599999999999</v>
      </c>
      <c r="AN6" s="17">
        <v>181.244</v>
      </c>
      <c r="AO6" s="17">
        <v>167.11699999999999</v>
      </c>
      <c r="AP6" s="17">
        <v>178.023</v>
      </c>
      <c r="AR6" s="2" t="s">
        <v>226</v>
      </c>
      <c r="AS6" s="7" t="s">
        <v>240</v>
      </c>
      <c r="AT6" s="17">
        <v>35.31</v>
      </c>
      <c r="AU6" s="17">
        <v>5.109</v>
      </c>
      <c r="AV6" s="17">
        <v>0.28100000000000003</v>
      </c>
      <c r="AW6" s="17">
        <v>3.0859999999999999</v>
      </c>
      <c r="AX6" s="18">
        <v>3.7410000000000001</v>
      </c>
      <c r="AY6" s="17">
        <v>8.0589999999999993</v>
      </c>
      <c r="AZ6" s="17">
        <v>2.8</v>
      </c>
      <c r="BA6" s="17">
        <v>-305.791</v>
      </c>
      <c r="BB6" s="18">
        <v>9.3124000000000002</v>
      </c>
      <c r="BC6" s="18">
        <v>0.82430000000000003</v>
      </c>
      <c r="BD6" s="18">
        <v>8.7608999999999995</v>
      </c>
      <c r="BE6" s="18">
        <v>94.906999999999996</v>
      </c>
      <c r="BF6">
        <v>41.12</v>
      </c>
      <c r="BG6">
        <v>41.1</v>
      </c>
      <c r="BH6">
        <v>41.1</v>
      </c>
      <c r="BK6" s="2" t="s">
        <v>226</v>
      </c>
      <c r="BL6" s="7" t="s">
        <v>240</v>
      </c>
      <c r="BM6" s="17">
        <v>62.213000000000001</v>
      </c>
      <c r="BN6" s="17">
        <v>15.901</v>
      </c>
      <c r="BO6" s="17">
        <v>35.31</v>
      </c>
      <c r="BP6" s="17">
        <v>5.109</v>
      </c>
      <c r="BQ6" s="17">
        <v>1.905</v>
      </c>
      <c r="BR6" s="17">
        <v>0.28100000000000003</v>
      </c>
      <c r="BS6" s="17">
        <v>3.0859999999999999</v>
      </c>
      <c r="BT6" s="17">
        <v>30.521999999999998</v>
      </c>
      <c r="BU6" s="17">
        <v>25.919</v>
      </c>
      <c r="BV6" s="17">
        <v>56.131999999999998</v>
      </c>
      <c r="BW6" s="17">
        <v>233.1</v>
      </c>
      <c r="BX6" s="17">
        <v>86.322999999999993</v>
      </c>
      <c r="BY6" s="17">
        <v>368.988</v>
      </c>
      <c r="BZ6" s="17">
        <v>8.4710000000000001</v>
      </c>
      <c r="CA6" s="17">
        <v>145.411</v>
      </c>
      <c r="CB6" s="17">
        <v>209.01300000000001</v>
      </c>
      <c r="CC6" s="17">
        <v>0</v>
      </c>
      <c r="CD6" s="18">
        <v>3.7410000000000001</v>
      </c>
      <c r="CE6" s="17">
        <v>1506.1867</v>
      </c>
      <c r="CF6" s="17">
        <v>8.0589999999999993</v>
      </c>
      <c r="CG6" s="17">
        <v>2.8</v>
      </c>
      <c r="CH6" s="17">
        <v>-305.791</v>
      </c>
      <c r="CI6" s="18">
        <v>0.08</v>
      </c>
      <c r="CJ6" s="17">
        <v>2.8</v>
      </c>
      <c r="CK6" s="17">
        <v>-305.791</v>
      </c>
      <c r="CL6" s="18">
        <v>9.3124000000000002</v>
      </c>
      <c r="CM6" s="18">
        <v>0.82430000000000003</v>
      </c>
      <c r="CN6" s="18">
        <v>8.7608999999999995</v>
      </c>
      <c r="CO6" s="18">
        <v>94.906999999999996</v>
      </c>
      <c r="CP6">
        <v>41.12</v>
      </c>
      <c r="CQ6">
        <v>41.1</v>
      </c>
      <c r="CR6">
        <v>41.1</v>
      </c>
    </row>
    <row r="7" spans="1:96" x14ac:dyDescent="0.25">
      <c r="A7" s="8" t="s">
        <v>133</v>
      </c>
      <c r="B7" s="8" t="s">
        <v>134</v>
      </c>
      <c r="C7" s="17">
        <v>20.390999999999998</v>
      </c>
      <c r="D7" s="17">
        <v>18.968</v>
      </c>
      <c r="E7" s="17">
        <v>17.579999999999998</v>
      </c>
      <c r="F7" s="17">
        <v>18.928999999999998</v>
      </c>
      <c r="G7" s="17">
        <v>15.901</v>
      </c>
      <c r="H7" s="17">
        <v>19.427</v>
      </c>
      <c r="I7" s="17">
        <v>20.277999999999999</v>
      </c>
      <c r="J7" s="17">
        <v>23.053000000000001</v>
      </c>
      <c r="K7" s="17">
        <v>43.152000000000001</v>
      </c>
      <c r="L7" s="17">
        <v>23.620999999999999</v>
      </c>
      <c r="M7" s="17">
        <v>24.581</v>
      </c>
      <c r="N7" s="17">
        <v>23.811</v>
      </c>
      <c r="O7" s="17">
        <v>18.228000000000002</v>
      </c>
      <c r="P7" s="17">
        <v>21.295000000000002</v>
      </c>
      <c r="Q7" s="17">
        <v>22.885000000000002</v>
      </c>
      <c r="R7" s="17">
        <v>20.916</v>
      </c>
      <c r="S7" s="17">
        <v>19.065000000000001</v>
      </c>
      <c r="T7" s="17">
        <v>23.978999999999999</v>
      </c>
      <c r="U7" s="17">
        <v>27.303000000000001</v>
      </c>
      <c r="V7" s="17">
        <v>25.201000000000001</v>
      </c>
      <c r="W7" s="17">
        <v>22.303999999999998</v>
      </c>
      <c r="X7" s="17">
        <v>31.904</v>
      </c>
      <c r="Y7" s="17">
        <v>29.731999999999999</v>
      </c>
      <c r="Z7" s="17">
        <v>22.305</v>
      </c>
      <c r="AA7" s="17">
        <v>29.992999999999999</v>
      </c>
      <c r="AB7" s="17">
        <v>35.298000000000002</v>
      </c>
      <c r="AC7" s="17">
        <v>31.349</v>
      </c>
      <c r="AD7" s="17">
        <v>35.247999999999998</v>
      </c>
      <c r="AE7" s="17">
        <v>34.651000000000003</v>
      </c>
      <c r="AF7" s="17">
        <v>39.006999999999998</v>
      </c>
      <c r="AG7" s="17">
        <v>36.073999999999998</v>
      </c>
      <c r="AH7" s="17">
        <v>50.627000000000002</v>
      </c>
      <c r="AI7" s="17">
        <v>50.677999999999997</v>
      </c>
      <c r="AJ7" s="17">
        <v>61.915999999999997</v>
      </c>
      <c r="AK7" s="17">
        <v>49.02</v>
      </c>
      <c r="AL7" s="17">
        <v>48.207000000000001</v>
      </c>
      <c r="AM7" s="17">
        <v>39.75</v>
      </c>
      <c r="AN7" s="17">
        <v>47.692</v>
      </c>
      <c r="AO7" s="17">
        <v>47.415999999999997</v>
      </c>
      <c r="AP7" s="17">
        <v>44.262</v>
      </c>
      <c r="AR7" s="2" t="s">
        <v>227</v>
      </c>
      <c r="AS7" s="7" t="s">
        <v>241</v>
      </c>
      <c r="AT7" s="17">
        <v>37.552999999999997</v>
      </c>
      <c r="AU7" s="17">
        <v>-0.81299999999999994</v>
      </c>
      <c r="AV7" s="17">
        <v>-0.108</v>
      </c>
      <c r="AW7" s="17">
        <v>-2.4980000000000002</v>
      </c>
      <c r="AX7" s="18">
        <v>5.2835999999999999</v>
      </c>
      <c r="AY7" s="17">
        <v>2.4260000000000002</v>
      </c>
      <c r="AZ7" s="17">
        <v>3.1</v>
      </c>
      <c r="BA7" s="17">
        <v>-308.28899999999999</v>
      </c>
      <c r="BB7" s="18">
        <v>8.9138999999999999</v>
      </c>
      <c r="BC7" s="18">
        <v>1.2666999999999999</v>
      </c>
      <c r="BD7" s="18">
        <v>8.6426999999999996</v>
      </c>
      <c r="BE7" s="18">
        <v>87.547200000000004</v>
      </c>
      <c r="BF7">
        <v>76.83</v>
      </c>
      <c r="BG7">
        <v>76.790000000000006</v>
      </c>
      <c r="BH7">
        <v>76.790000000000006</v>
      </c>
      <c r="BK7" s="2" t="s">
        <v>227</v>
      </c>
      <c r="BL7" s="7" t="s">
        <v>241</v>
      </c>
      <c r="BM7" s="17">
        <v>69.319999999999993</v>
      </c>
      <c r="BN7" s="17">
        <v>19.427</v>
      </c>
      <c r="BO7" s="17">
        <v>37.552999999999997</v>
      </c>
      <c r="BP7" s="17">
        <v>-0.81299999999999994</v>
      </c>
      <c r="BQ7" s="17">
        <v>1.8839999999999999</v>
      </c>
      <c r="BR7" s="17">
        <v>-0.108</v>
      </c>
      <c r="BS7" s="17">
        <v>-2.4980000000000002</v>
      </c>
      <c r="BT7" s="17">
        <v>56.984000000000002</v>
      </c>
      <c r="BU7" s="17">
        <v>25.855</v>
      </c>
      <c r="BV7" s="17">
        <v>61.645000000000003</v>
      </c>
      <c r="BW7" s="17">
        <v>252.58199999999999</v>
      </c>
      <c r="BX7" s="17">
        <v>90.323999999999998</v>
      </c>
      <c r="BY7" s="17">
        <v>387.73500000000001</v>
      </c>
      <c r="BZ7" s="17">
        <v>8.7390000000000008</v>
      </c>
      <c r="CA7" s="17">
        <v>149.78800000000001</v>
      </c>
      <c r="CB7" s="17">
        <v>218.392</v>
      </c>
      <c r="CC7" s="17">
        <v>0</v>
      </c>
      <c r="CD7" s="18">
        <v>5.2835999999999999</v>
      </c>
      <c r="CE7" s="17">
        <v>2822.6023</v>
      </c>
      <c r="CF7" s="17">
        <v>2.4260000000000002</v>
      </c>
      <c r="CG7" s="17">
        <v>3.1</v>
      </c>
      <c r="CH7" s="17">
        <v>-308.28899999999999</v>
      </c>
      <c r="CI7" s="18">
        <v>-7.0000000000000007E-2</v>
      </c>
      <c r="CJ7" s="17">
        <v>3.1</v>
      </c>
      <c r="CK7" s="17">
        <v>-308.28899999999999</v>
      </c>
      <c r="CL7" s="18">
        <v>8.9138999999999999</v>
      </c>
      <c r="CM7" s="18">
        <v>1.2666999999999999</v>
      </c>
      <c r="CN7" s="18">
        <v>8.6426999999999996</v>
      </c>
      <c r="CO7" s="18">
        <v>87.547200000000004</v>
      </c>
      <c r="CP7">
        <v>76.83</v>
      </c>
      <c r="CQ7">
        <v>76.790000000000006</v>
      </c>
      <c r="CR7">
        <v>76.790000000000006</v>
      </c>
    </row>
    <row r="8" spans="1:96" x14ac:dyDescent="0.25">
      <c r="A8" s="8" t="s">
        <v>135</v>
      </c>
      <c r="B8" s="8" t="s">
        <v>31</v>
      </c>
      <c r="C8" s="17">
        <v>31.657</v>
      </c>
      <c r="D8" s="17">
        <v>42.825000000000003</v>
      </c>
      <c r="E8" s="17">
        <v>40.735999999999997</v>
      </c>
      <c r="F8" s="17">
        <v>40.219000000000001</v>
      </c>
      <c r="G8" s="17">
        <v>46.311999999999998</v>
      </c>
      <c r="H8" s="17">
        <v>49.893000000000001</v>
      </c>
      <c r="I8" s="17">
        <v>45.195999999999998</v>
      </c>
      <c r="J8" s="17">
        <v>46.587000000000003</v>
      </c>
      <c r="K8" s="17">
        <v>25.202999999999999</v>
      </c>
      <c r="L8" s="17">
        <v>49.280999999999999</v>
      </c>
      <c r="M8" s="17">
        <v>44.701999999999998</v>
      </c>
      <c r="N8" s="17">
        <v>47.122999999999998</v>
      </c>
      <c r="O8" s="17">
        <v>49.106999999999999</v>
      </c>
      <c r="P8" s="17">
        <v>57.783000000000001</v>
      </c>
      <c r="Q8" s="17">
        <v>51.722000000000001</v>
      </c>
      <c r="R8" s="17">
        <v>63.191000000000003</v>
      </c>
      <c r="S8" s="17">
        <v>64.382999999999996</v>
      </c>
      <c r="T8" s="17">
        <v>71.135999999999996</v>
      </c>
      <c r="U8" s="17">
        <v>64.010000000000005</v>
      </c>
      <c r="V8" s="17">
        <v>77.403000000000006</v>
      </c>
      <c r="W8" s="17">
        <v>82.381</v>
      </c>
      <c r="X8" s="17">
        <v>90.52</v>
      </c>
      <c r="Y8" s="17">
        <v>75.951999999999998</v>
      </c>
      <c r="Z8" s="17">
        <v>53.2</v>
      </c>
      <c r="AA8" s="17">
        <v>87.491</v>
      </c>
      <c r="AB8" s="17">
        <v>95.676000000000002</v>
      </c>
      <c r="AC8" s="17">
        <v>87.677999999999997</v>
      </c>
      <c r="AD8" s="17">
        <v>100.342</v>
      </c>
      <c r="AE8" s="17">
        <v>93.070999999999998</v>
      </c>
      <c r="AF8" s="17">
        <v>120.187</v>
      </c>
      <c r="AG8" s="17">
        <v>121.917</v>
      </c>
      <c r="AH8" s="17">
        <v>118.78400000000001</v>
      </c>
      <c r="AI8" s="17">
        <v>116.788</v>
      </c>
      <c r="AJ8" s="17">
        <v>110.039</v>
      </c>
      <c r="AK8" s="17">
        <v>111.321</v>
      </c>
      <c r="AL8" s="17">
        <v>121.26</v>
      </c>
      <c r="AM8" s="17">
        <v>124.176</v>
      </c>
      <c r="AN8" s="17">
        <v>133.55199999999999</v>
      </c>
      <c r="AO8" s="17">
        <v>119.70099999999999</v>
      </c>
      <c r="AP8" s="17">
        <v>133.761</v>
      </c>
      <c r="AR8" s="2" t="s">
        <v>228</v>
      </c>
      <c r="AS8" s="7" t="s">
        <v>242</v>
      </c>
      <c r="AT8" s="17">
        <v>37.957000000000001</v>
      </c>
      <c r="AU8" s="17">
        <v>-2.254</v>
      </c>
      <c r="AV8" s="17">
        <v>3.2000000000000001E-2</v>
      </c>
      <c r="AW8" s="17">
        <v>-3.8540000000000001</v>
      </c>
      <c r="AX8" s="18">
        <v>7.6851000000000003</v>
      </c>
      <c r="AY8" s="17">
        <v>1.0309999999999999</v>
      </c>
      <c r="AZ8" s="17">
        <v>3.1</v>
      </c>
      <c r="BA8" s="17">
        <v>-312.14299999999997</v>
      </c>
      <c r="BB8" s="18">
        <v>8.3297000000000008</v>
      </c>
      <c r="BC8" s="18">
        <v>0.99580000000000002</v>
      </c>
      <c r="BD8" s="18">
        <v>7.9570999999999996</v>
      </c>
      <c r="BE8" s="18">
        <v>108.0956</v>
      </c>
      <c r="BF8">
        <v>53.01</v>
      </c>
      <c r="BG8">
        <v>52.98</v>
      </c>
      <c r="BH8">
        <v>52.98</v>
      </c>
      <c r="BK8" s="2" t="s">
        <v>228</v>
      </c>
      <c r="BL8" s="7" t="s">
        <v>242</v>
      </c>
      <c r="BM8" s="17">
        <v>65.474000000000004</v>
      </c>
      <c r="BN8" s="17">
        <v>20.277999999999999</v>
      </c>
      <c r="BO8" s="17">
        <v>37.957000000000001</v>
      </c>
      <c r="BP8" s="17">
        <v>-2.254</v>
      </c>
      <c r="BQ8" s="17">
        <v>1.8680000000000001</v>
      </c>
      <c r="BR8" s="17">
        <v>3.2000000000000001E-2</v>
      </c>
      <c r="BS8" s="17">
        <v>-3.8540000000000001</v>
      </c>
      <c r="BT8" s="17">
        <v>35.029000000000003</v>
      </c>
      <c r="BU8" s="17">
        <v>25.901</v>
      </c>
      <c r="BV8" s="17">
        <v>63.744</v>
      </c>
      <c r="BW8" s="17">
        <v>248.625</v>
      </c>
      <c r="BX8" s="17">
        <v>95.846000000000004</v>
      </c>
      <c r="BY8" s="17">
        <v>391.20600000000002</v>
      </c>
      <c r="BZ8" s="17">
        <v>10.484</v>
      </c>
      <c r="CA8" s="17">
        <v>146.13900000000001</v>
      </c>
      <c r="CB8" s="17">
        <v>226.17</v>
      </c>
      <c r="CC8" s="17">
        <v>0</v>
      </c>
      <c r="CD8" s="18">
        <v>7.6851000000000003</v>
      </c>
      <c r="CE8" s="17">
        <v>1963.0876000000001</v>
      </c>
      <c r="CF8" s="17">
        <v>1.0309999999999999</v>
      </c>
      <c r="CG8" s="17">
        <v>3.1</v>
      </c>
      <c r="CH8" s="17">
        <v>-312.14299999999997</v>
      </c>
      <c r="CI8" s="18">
        <v>-0.1</v>
      </c>
      <c r="CJ8" s="17">
        <v>3.1</v>
      </c>
      <c r="CK8" s="17">
        <v>-312.14299999999997</v>
      </c>
      <c r="CL8" s="18">
        <v>8.3297000000000008</v>
      </c>
      <c r="CM8" s="18">
        <v>0.99580000000000002</v>
      </c>
      <c r="CN8" s="18">
        <v>7.9570999999999996</v>
      </c>
      <c r="CO8" s="18">
        <v>108.0956</v>
      </c>
      <c r="CP8">
        <v>53.01</v>
      </c>
      <c r="CQ8">
        <v>52.98</v>
      </c>
      <c r="CR8">
        <v>52.98</v>
      </c>
    </row>
    <row r="9" spans="1:96" x14ac:dyDescent="0.25">
      <c r="A9" s="8" t="s">
        <v>136</v>
      </c>
      <c r="B9" s="8" t="s">
        <v>137</v>
      </c>
      <c r="C9" s="17">
        <v>28.216999999999999</v>
      </c>
      <c r="D9" s="17">
        <v>31.018999999999998</v>
      </c>
      <c r="E9" s="17">
        <v>31.428000000000001</v>
      </c>
      <c r="F9" s="17">
        <v>34.752000000000002</v>
      </c>
      <c r="G9" s="17">
        <v>35.31</v>
      </c>
      <c r="H9" s="17">
        <v>37.552999999999997</v>
      </c>
      <c r="I9" s="17">
        <v>37.957000000000001</v>
      </c>
      <c r="J9" s="17">
        <v>43.668999999999997</v>
      </c>
      <c r="K9" s="17">
        <v>36.314</v>
      </c>
      <c r="L9" s="17">
        <v>34.673000000000002</v>
      </c>
      <c r="M9" s="17">
        <v>42.12</v>
      </c>
      <c r="N9" s="17">
        <v>39.552</v>
      </c>
      <c r="O9" s="17">
        <v>40.643999999999998</v>
      </c>
      <c r="P9" s="17">
        <v>39.177999999999997</v>
      </c>
      <c r="Q9" s="17">
        <v>44.191000000000003</v>
      </c>
      <c r="R9" s="17">
        <v>44.249000000000002</v>
      </c>
      <c r="S9" s="17">
        <v>44.179000000000002</v>
      </c>
      <c r="T9" s="17">
        <v>44.646999999999998</v>
      </c>
      <c r="U9" s="17">
        <v>48.518000000000001</v>
      </c>
      <c r="V9" s="17">
        <v>49.125999999999998</v>
      </c>
      <c r="W9" s="17">
        <v>50.128</v>
      </c>
      <c r="X9" s="17">
        <v>54.222999999999999</v>
      </c>
      <c r="Y9" s="17">
        <v>44.78</v>
      </c>
      <c r="Z9" s="17">
        <v>43.341999999999999</v>
      </c>
      <c r="AA9" s="17">
        <v>52.561</v>
      </c>
      <c r="AB9" s="17">
        <v>52.831000000000003</v>
      </c>
      <c r="AC9" s="17">
        <v>48.521999999999998</v>
      </c>
      <c r="AD9" s="17">
        <v>50.813000000000002</v>
      </c>
      <c r="AE9" s="17">
        <v>48.807000000000002</v>
      </c>
      <c r="AF9" s="17">
        <v>52.154000000000003</v>
      </c>
      <c r="AG9" s="17">
        <v>64.260000000000005</v>
      </c>
      <c r="AH9" s="17">
        <v>65.003</v>
      </c>
      <c r="AI9" s="17">
        <v>61.283000000000001</v>
      </c>
      <c r="AJ9" s="17">
        <v>63.97</v>
      </c>
      <c r="AK9" s="17">
        <v>70.843000000000004</v>
      </c>
      <c r="AL9" s="17">
        <v>64.849999999999994</v>
      </c>
      <c r="AM9" s="17">
        <v>67.947000000000003</v>
      </c>
      <c r="AN9" s="17">
        <v>65.801000000000002</v>
      </c>
      <c r="AO9" s="17">
        <v>72.025999999999996</v>
      </c>
      <c r="AP9" s="17">
        <v>68.126000000000005</v>
      </c>
      <c r="AR9" s="2" t="s">
        <v>229</v>
      </c>
      <c r="AS9" s="7" t="s">
        <v>243</v>
      </c>
      <c r="AT9" s="17">
        <v>43.668999999999997</v>
      </c>
      <c r="AU9" s="17">
        <v>-6.444</v>
      </c>
      <c r="AV9" s="17">
        <v>5.8000000000000003E-2</v>
      </c>
      <c r="AW9" s="17">
        <v>-7.9580000000000002</v>
      </c>
      <c r="AX9" s="18">
        <v>7.4782000000000002</v>
      </c>
      <c r="AY9" s="17">
        <v>-3.1080000000000001</v>
      </c>
      <c r="AZ9" s="17">
        <v>3.2</v>
      </c>
      <c r="BA9" s="17">
        <v>-320.101</v>
      </c>
      <c r="BB9" s="18">
        <v>8.6572999999999993</v>
      </c>
      <c r="BC9" s="18">
        <v>0.80320000000000003</v>
      </c>
      <c r="BD9" s="18">
        <v>8.0444999999999993</v>
      </c>
      <c r="BE9" s="18">
        <v>102.3994</v>
      </c>
      <c r="BF9">
        <v>33.729999999999997</v>
      </c>
      <c r="BG9">
        <v>33.72</v>
      </c>
      <c r="BH9">
        <v>33.729999999999997</v>
      </c>
      <c r="BK9" s="2" t="s">
        <v>229</v>
      </c>
      <c r="BL9" s="7" t="s">
        <v>243</v>
      </c>
      <c r="BM9" s="17">
        <v>69.64</v>
      </c>
      <c r="BN9" s="17">
        <v>23.053000000000001</v>
      </c>
      <c r="BO9" s="17">
        <v>43.668999999999997</v>
      </c>
      <c r="BP9" s="17">
        <v>-6.444</v>
      </c>
      <c r="BQ9" s="17">
        <v>1.7330000000000001</v>
      </c>
      <c r="BR9" s="17">
        <v>5.8000000000000003E-2</v>
      </c>
      <c r="BS9" s="17">
        <v>-7.9580000000000002</v>
      </c>
      <c r="BT9" s="17">
        <v>25.309000000000001</v>
      </c>
      <c r="BU9" s="17">
        <v>28.651</v>
      </c>
      <c r="BV9" s="17">
        <v>60.915999999999997</v>
      </c>
      <c r="BW9" s="17">
        <v>257.98899999999998</v>
      </c>
      <c r="BX9" s="17">
        <v>99.281999999999996</v>
      </c>
      <c r="BY9" s="17">
        <v>400.69900000000001</v>
      </c>
      <c r="BZ9" s="17">
        <v>4.6139999999999999</v>
      </c>
      <c r="CA9" s="17">
        <v>150.43799999999999</v>
      </c>
      <c r="CB9" s="17">
        <v>228.351</v>
      </c>
      <c r="CC9" s="17">
        <v>0</v>
      </c>
      <c r="CD9" s="18">
        <v>7.4782000000000002</v>
      </c>
      <c r="CE9" s="17">
        <v>1253.6514999999999</v>
      </c>
      <c r="CF9" s="17">
        <v>-3.1080000000000001</v>
      </c>
      <c r="CG9" s="17">
        <v>3.2</v>
      </c>
      <c r="CH9" s="17">
        <v>-320.101</v>
      </c>
      <c r="CI9" s="18">
        <v>-0.21</v>
      </c>
      <c r="CJ9" s="17">
        <v>3.2</v>
      </c>
      <c r="CK9" s="17">
        <v>-320.101</v>
      </c>
      <c r="CL9" s="18">
        <v>8.6572999999999993</v>
      </c>
      <c r="CM9" s="18">
        <v>0.80320000000000003</v>
      </c>
      <c r="CN9" s="18">
        <v>8.0444999999999993</v>
      </c>
      <c r="CO9" s="18">
        <v>102.3994</v>
      </c>
      <c r="CP9">
        <v>33.729999999999997</v>
      </c>
      <c r="CQ9">
        <v>33.72</v>
      </c>
      <c r="CR9">
        <v>33.729999999999997</v>
      </c>
    </row>
    <row r="10" spans="1:96" x14ac:dyDescent="0.25">
      <c r="A10" s="8" t="s">
        <v>138</v>
      </c>
      <c r="B10" s="8" t="s">
        <v>139</v>
      </c>
      <c r="C10" s="17">
        <v>-0.98499999999999999</v>
      </c>
      <c r="D10" s="17">
        <v>7.92</v>
      </c>
      <c r="E10" s="17">
        <v>3.3410000000000002</v>
      </c>
      <c r="F10" s="17">
        <v>1.8180000000000001</v>
      </c>
      <c r="G10" s="17">
        <v>5.109</v>
      </c>
      <c r="H10" s="17">
        <v>-0.81299999999999994</v>
      </c>
      <c r="I10" s="17">
        <v>-2.254</v>
      </c>
      <c r="J10" s="17">
        <v>-6.444</v>
      </c>
      <c r="K10" s="17">
        <v>-20.864999999999998</v>
      </c>
      <c r="L10" s="17">
        <v>-2.4609999999999999</v>
      </c>
      <c r="M10" s="17">
        <v>-14.05</v>
      </c>
      <c r="N10" s="17">
        <v>-15.78</v>
      </c>
      <c r="O10" s="17">
        <v>-3.5720000000000001</v>
      </c>
      <c r="P10" s="17">
        <v>8.4640000000000004</v>
      </c>
      <c r="Q10" s="17">
        <v>-6.9370000000000003</v>
      </c>
      <c r="R10" s="17">
        <v>6.5410000000000004</v>
      </c>
      <c r="S10" s="17">
        <v>4.048</v>
      </c>
      <c r="T10" s="17">
        <v>12.262</v>
      </c>
      <c r="U10" s="17">
        <v>1.079</v>
      </c>
      <c r="V10" s="17">
        <v>5.2750000000000004</v>
      </c>
      <c r="W10" s="17">
        <v>2.4129999999999998</v>
      </c>
      <c r="X10" s="17">
        <v>1.712</v>
      </c>
      <c r="Y10" s="17">
        <v>17.094000000000001</v>
      </c>
      <c r="Z10" s="17">
        <v>-7.1470000000000002</v>
      </c>
      <c r="AA10" s="17">
        <v>17.62</v>
      </c>
      <c r="AB10" s="17">
        <v>18.783000000000001</v>
      </c>
      <c r="AC10" s="17">
        <v>19.437000000000001</v>
      </c>
      <c r="AD10" s="17">
        <v>34.843000000000004</v>
      </c>
      <c r="AE10" s="17">
        <v>31.433</v>
      </c>
      <c r="AF10" s="17">
        <v>4.2119999999999997</v>
      </c>
      <c r="AG10" s="17">
        <v>17.393000000000001</v>
      </c>
      <c r="AH10" s="17">
        <v>31.234999999999999</v>
      </c>
      <c r="AI10" s="17">
        <v>21.289000000000001</v>
      </c>
      <c r="AJ10" s="17">
        <v>-9.8930000000000007</v>
      </c>
      <c r="AK10" s="17">
        <v>-3.0910000000000002</v>
      </c>
      <c r="AL10" s="17">
        <v>39.877000000000002</v>
      </c>
      <c r="AM10" s="17">
        <v>17.721</v>
      </c>
      <c r="AN10" s="17">
        <v>33.167999999999999</v>
      </c>
      <c r="AO10" s="17">
        <v>13.212</v>
      </c>
      <c r="AP10" s="17">
        <v>28.24</v>
      </c>
      <c r="AR10" s="2" t="s">
        <v>230</v>
      </c>
      <c r="AS10" s="7" t="s">
        <v>244</v>
      </c>
      <c r="AT10" s="17">
        <v>36.314</v>
      </c>
      <c r="AU10" s="17">
        <v>-20.864999999999998</v>
      </c>
      <c r="AV10" s="17">
        <v>3.5999999999999997E-2</v>
      </c>
      <c r="AW10" s="17">
        <v>-22.164000000000001</v>
      </c>
      <c r="AX10" s="18">
        <v>7.0148999999999999</v>
      </c>
      <c r="AY10" s="17">
        <v>-17.468</v>
      </c>
      <c r="AZ10" s="17">
        <v>3.3</v>
      </c>
      <c r="BA10" s="17">
        <v>-342.26600000000002</v>
      </c>
      <c r="BB10" s="18">
        <v>8.4934999999999992</v>
      </c>
      <c r="BC10" s="18">
        <v>1.0521</v>
      </c>
      <c r="BD10" s="18">
        <v>7.9147999999999996</v>
      </c>
      <c r="BE10" s="18">
        <v>100.04940000000001</v>
      </c>
      <c r="BF10">
        <v>34.229999999999997</v>
      </c>
      <c r="BG10">
        <v>34.22</v>
      </c>
      <c r="BH10">
        <v>34.22</v>
      </c>
      <c r="BK10" s="2" t="s">
        <v>230</v>
      </c>
      <c r="BL10" s="7" t="s">
        <v>244</v>
      </c>
      <c r="BM10" s="17">
        <v>68.355000000000004</v>
      </c>
      <c r="BN10" s="17">
        <v>43.152000000000001</v>
      </c>
      <c r="BO10" s="17">
        <v>36.314</v>
      </c>
      <c r="BP10" s="17">
        <v>-20.864999999999998</v>
      </c>
      <c r="BQ10" s="17">
        <v>1.601</v>
      </c>
      <c r="BR10" s="17">
        <v>3.5999999999999997E-2</v>
      </c>
      <c r="BS10" s="17">
        <v>-22.164000000000001</v>
      </c>
      <c r="BT10" s="17">
        <v>24.442</v>
      </c>
      <c r="BU10" s="17">
        <v>26.765000000000001</v>
      </c>
      <c r="BV10" s="17">
        <v>37.475999999999999</v>
      </c>
      <c r="BW10" s="17">
        <v>235.44399999999999</v>
      </c>
      <c r="BX10" s="17">
        <v>100.38800000000001</v>
      </c>
      <c r="BY10" s="17">
        <v>381.15300000000002</v>
      </c>
      <c r="BZ10" s="17">
        <v>7.2869999999999999</v>
      </c>
      <c r="CA10" s="17">
        <v>146.83099999999999</v>
      </c>
      <c r="CB10" s="17">
        <v>214.148</v>
      </c>
      <c r="CC10" s="17">
        <v>0</v>
      </c>
      <c r="CD10" s="18">
        <v>7.0148999999999999</v>
      </c>
      <c r="CE10" s="17">
        <v>1275.6611</v>
      </c>
      <c r="CF10" s="17">
        <v>-17.468</v>
      </c>
      <c r="CG10" s="17">
        <v>3.3</v>
      </c>
      <c r="CH10" s="17">
        <v>-342.26600000000002</v>
      </c>
      <c r="CI10" s="18">
        <v>-0.59</v>
      </c>
      <c r="CJ10" s="17">
        <v>3.3</v>
      </c>
      <c r="CK10" s="17">
        <v>-342.26600000000002</v>
      </c>
      <c r="CL10" s="18">
        <v>8.4934999999999992</v>
      </c>
      <c r="CM10" s="18">
        <v>1.0521</v>
      </c>
      <c r="CN10" s="18">
        <v>7.9147999999999996</v>
      </c>
      <c r="CO10" s="18">
        <v>100.04940000000001</v>
      </c>
      <c r="CP10">
        <v>34.229999999999997</v>
      </c>
      <c r="CQ10">
        <v>34.22</v>
      </c>
      <c r="CR10">
        <v>34.22</v>
      </c>
    </row>
    <row r="11" spans="1:96" x14ac:dyDescent="0.25">
      <c r="A11" s="8" t="s">
        <v>32</v>
      </c>
      <c r="B11" s="8" t="s">
        <v>140</v>
      </c>
      <c r="C11" s="17">
        <v>2.0369999999999999</v>
      </c>
      <c r="D11" s="17">
        <v>2.0550000000000002</v>
      </c>
      <c r="E11" s="17">
        <v>1.996</v>
      </c>
      <c r="F11" s="17">
        <v>1.94</v>
      </c>
      <c r="G11" s="17">
        <v>1.905</v>
      </c>
      <c r="H11" s="17">
        <v>1.8839999999999999</v>
      </c>
      <c r="I11" s="17">
        <v>1.8680000000000001</v>
      </c>
      <c r="J11" s="17">
        <v>1.7330000000000001</v>
      </c>
      <c r="K11" s="17">
        <v>1.601</v>
      </c>
      <c r="L11" s="17">
        <v>1.859</v>
      </c>
      <c r="M11" s="17">
        <v>2.589</v>
      </c>
      <c r="N11" s="17">
        <v>5.226</v>
      </c>
      <c r="O11" s="17">
        <v>5.1269999999999998</v>
      </c>
      <c r="P11" s="17">
        <v>5.1050000000000004</v>
      </c>
      <c r="Q11" s="17">
        <v>5.157</v>
      </c>
      <c r="R11" s="17">
        <v>5.3970000000000002</v>
      </c>
      <c r="S11" s="17">
        <v>5.6420000000000003</v>
      </c>
      <c r="T11" s="17">
        <v>5.7530000000000001</v>
      </c>
      <c r="U11" s="17">
        <v>5.8140000000000001</v>
      </c>
      <c r="V11" s="17">
        <v>5.8780000000000001</v>
      </c>
      <c r="W11" s="17">
        <v>5.94</v>
      </c>
      <c r="X11" s="17">
        <v>5.9969999999999999</v>
      </c>
      <c r="Y11" s="17">
        <v>7.9889999999999999</v>
      </c>
      <c r="Z11" s="17">
        <v>5.4560000000000004</v>
      </c>
      <c r="AA11" s="17">
        <v>7.1319999999999997</v>
      </c>
      <c r="AB11" s="17">
        <v>1.161</v>
      </c>
      <c r="AC11" s="17">
        <v>6.9710000000000001</v>
      </c>
      <c r="AD11" s="17">
        <v>7.0229999999999997</v>
      </c>
      <c r="AE11" s="17">
        <v>7.3330000000000002</v>
      </c>
      <c r="AF11" s="17">
        <v>10.423</v>
      </c>
      <c r="AG11" s="17">
        <v>10.246</v>
      </c>
      <c r="AH11" s="17">
        <v>8.8330000000000002</v>
      </c>
      <c r="AI11" s="17">
        <v>9.8559999999999999</v>
      </c>
      <c r="AJ11" s="17">
        <v>11.041</v>
      </c>
      <c r="AK11" s="17">
        <v>9.5890000000000004</v>
      </c>
      <c r="AL11" s="17">
        <v>3.8650000000000002</v>
      </c>
      <c r="AM11" s="17">
        <v>3.464</v>
      </c>
      <c r="AN11" s="17">
        <v>3.3879999999999999</v>
      </c>
      <c r="AO11" s="17">
        <v>3.3159999999999998</v>
      </c>
      <c r="AP11" s="17">
        <v>3.8839999999999999</v>
      </c>
      <c r="AR11" s="2" t="s">
        <v>25</v>
      </c>
      <c r="AS11" s="7" t="s">
        <v>101</v>
      </c>
      <c r="AT11" s="17">
        <v>34.673000000000002</v>
      </c>
      <c r="AU11" s="17">
        <v>-2.4609999999999999</v>
      </c>
      <c r="AV11" s="17">
        <v>-2.1000000000000001E-2</v>
      </c>
      <c r="AW11" s="17">
        <v>-3.9729999999999999</v>
      </c>
      <c r="AX11" s="18">
        <v>6.8902000000000001</v>
      </c>
      <c r="AY11" s="17">
        <v>0.91900000000000004</v>
      </c>
      <c r="AZ11" s="17">
        <v>3.2</v>
      </c>
      <c r="BA11" s="17">
        <v>-346.238</v>
      </c>
      <c r="BB11" s="18">
        <v>9.6503999999999994</v>
      </c>
      <c r="BC11" s="18">
        <v>3.3755000000000002</v>
      </c>
      <c r="BD11" s="18">
        <v>9.1333000000000002</v>
      </c>
      <c r="BE11" s="18">
        <v>100.2775</v>
      </c>
      <c r="BF11">
        <v>32.35</v>
      </c>
      <c r="BG11">
        <v>32.299999999999997</v>
      </c>
      <c r="BH11">
        <v>32.299999999999997</v>
      </c>
      <c r="BK11" s="2" t="s">
        <v>25</v>
      </c>
      <c r="BL11" s="7" t="s">
        <v>101</v>
      </c>
      <c r="BM11" s="17">
        <v>72.902000000000001</v>
      </c>
      <c r="BN11" s="17">
        <v>23.620999999999999</v>
      </c>
      <c r="BO11" s="17">
        <v>34.673000000000002</v>
      </c>
      <c r="BP11" s="17">
        <v>-2.4609999999999999</v>
      </c>
      <c r="BQ11" s="17">
        <v>1.859</v>
      </c>
      <c r="BR11" s="17">
        <v>-2.1000000000000001E-2</v>
      </c>
      <c r="BS11" s="17">
        <v>-3.9729999999999999</v>
      </c>
      <c r="BT11" s="17">
        <v>35.944000000000003</v>
      </c>
      <c r="BU11" s="17">
        <v>29.937000000000001</v>
      </c>
      <c r="BV11" s="17">
        <v>31.277999999999999</v>
      </c>
      <c r="BW11" s="17">
        <v>243.089</v>
      </c>
      <c r="BX11" s="17">
        <v>101.01600000000001</v>
      </c>
      <c r="BY11" s="17">
        <v>391.46600000000001</v>
      </c>
      <c r="BZ11" s="17">
        <v>7.5110000000000001</v>
      </c>
      <c r="CA11" s="17">
        <v>44.838000000000001</v>
      </c>
      <c r="CB11" s="17">
        <v>218.976</v>
      </c>
      <c r="CC11" s="17">
        <v>108.738</v>
      </c>
      <c r="CD11" s="18">
        <v>6.8902000000000001</v>
      </c>
      <c r="CE11" s="17">
        <v>1208.0936999999999</v>
      </c>
      <c r="CF11" s="17">
        <v>0.91900000000000004</v>
      </c>
      <c r="CG11" s="17">
        <v>3.2</v>
      </c>
      <c r="CH11" s="17">
        <v>-346.238</v>
      </c>
      <c r="CI11" s="18">
        <v>-0.11</v>
      </c>
      <c r="CJ11" s="17">
        <v>3.2</v>
      </c>
      <c r="CK11" s="17">
        <v>-346.238</v>
      </c>
      <c r="CL11" s="18">
        <v>9.6503999999999994</v>
      </c>
      <c r="CM11" s="18">
        <v>3.3755000000000002</v>
      </c>
      <c r="CN11" s="18">
        <v>9.1333000000000002</v>
      </c>
      <c r="CO11" s="18">
        <v>100.2775</v>
      </c>
      <c r="CP11">
        <v>32.35</v>
      </c>
      <c r="CQ11">
        <v>32.299999999999997</v>
      </c>
      <c r="CR11">
        <v>32.299999999999997</v>
      </c>
    </row>
    <row r="12" spans="1:96" x14ac:dyDescent="0.25">
      <c r="A12" s="8" t="s">
        <v>141</v>
      </c>
      <c r="B12" s="8" t="s">
        <v>141</v>
      </c>
      <c r="C12" s="17">
        <v>-0.98499999999999999</v>
      </c>
      <c r="D12" s="17">
        <v>7.92</v>
      </c>
      <c r="E12" s="17">
        <v>3.3410000000000002</v>
      </c>
      <c r="F12" s="17">
        <v>1.8180000000000001</v>
      </c>
      <c r="G12" s="17">
        <v>5.109</v>
      </c>
      <c r="H12" s="17">
        <v>-0.81299999999999994</v>
      </c>
      <c r="I12" s="17">
        <v>-2.254</v>
      </c>
      <c r="J12" s="17">
        <v>-6.444</v>
      </c>
      <c r="K12" s="17">
        <v>-20.864999999999998</v>
      </c>
      <c r="L12" s="17">
        <v>-2.4609999999999999</v>
      </c>
      <c r="M12" s="17">
        <v>-14.05</v>
      </c>
      <c r="N12" s="17">
        <v>-15.78</v>
      </c>
      <c r="O12" s="17">
        <v>-3.5720000000000001</v>
      </c>
      <c r="P12" s="17">
        <v>8.4640000000000004</v>
      </c>
      <c r="Q12" s="17">
        <v>-6.9370000000000003</v>
      </c>
      <c r="R12" s="17">
        <v>6.5410000000000004</v>
      </c>
      <c r="S12" s="17">
        <v>4.048</v>
      </c>
      <c r="T12" s="17">
        <v>12.262</v>
      </c>
      <c r="U12" s="17">
        <v>1.079</v>
      </c>
      <c r="V12" s="17">
        <v>5.2750000000000004</v>
      </c>
      <c r="W12" s="17">
        <v>2.4129999999999998</v>
      </c>
      <c r="X12" s="17">
        <v>1.712</v>
      </c>
      <c r="Y12" s="17">
        <v>17.094000000000001</v>
      </c>
      <c r="Z12" s="17">
        <v>-7.1470000000000002</v>
      </c>
      <c r="AA12" s="17">
        <v>17.62</v>
      </c>
      <c r="AB12" s="17">
        <v>18.783000000000001</v>
      </c>
      <c r="AC12" s="17">
        <v>19.437000000000001</v>
      </c>
      <c r="AD12" s="17">
        <v>34.843000000000004</v>
      </c>
      <c r="AE12" s="17">
        <v>31.433</v>
      </c>
      <c r="AF12" s="17">
        <v>4.2119999999999997</v>
      </c>
      <c r="AG12" s="17">
        <v>17.393000000000001</v>
      </c>
      <c r="AH12" s="17">
        <v>31.234999999999999</v>
      </c>
      <c r="AI12" s="17">
        <v>21.289000000000001</v>
      </c>
      <c r="AJ12" s="17">
        <v>-9.8930000000000007</v>
      </c>
      <c r="AK12" s="17">
        <v>-3.0910000000000002</v>
      </c>
      <c r="AL12" s="17">
        <v>39.877000000000002</v>
      </c>
      <c r="AM12" s="17">
        <v>17.721</v>
      </c>
      <c r="AN12" s="17">
        <v>33.167999999999999</v>
      </c>
      <c r="AO12" s="17">
        <v>13.212</v>
      </c>
      <c r="AP12" s="17">
        <v>28.24</v>
      </c>
      <c r="AR12" s="2" t="s">
        <v>26</v>
      </c>
      <c r="AS12" s="7" t="s">
        <v>102</v>
      </c>
      <c r="AT12" s="17">
        <v>42.12</v>
      </c>
      <c r="AU12" s="17">
        <v>-14.05</v>
      </c>
      <c r="AV12" s="17">
        <v>0.03</v>
      </c>
      <c r="AW12" s="17">
        <v>-19.866</v>
      </c>
      <c r="AX12" s="18">
        <v>8.0161999999999995</v>
      </c>
      <c r="AY12" s="17">
        <v>-10.946</v>
      </c>
      <c r="AZ12" s="17">
        <v>3.1</v>
      </c>
      <c r="BA12" s="17">
        <v>-366.39100000000002</v>
      </c>
      <c r="BB12" s="18">
        <v>10.3095</v>
      </c>
      <c r="BC12" s="18">
        <v>3.2924000000000002</v>
      </c>
      <c r="BD12" s="18">
        <v>9.4146999999999998</v>
      </c>
      <c r="BE12" s="18">
        <v>100.19119999999999</v>
      </c>
      <c r="BF12">
        <v>45.6</v>
      </c>
      <c r="BG12">
        <v>45.55</v>
      </c>
      <c r="BH12">
        <v>45.6</v>
      </c>
      <c r="BK12" s="2" t="s">
        <v>26</v>
      </c>
      <c r="BL12" s="7" t="s">
        <v>102</v>
      </c>
      <c r="BM12" s="17">
        <v>69.283000000000001</v>
      </c>
      <c r="BN12" s="17">
        <v>24.581</v>
      </c>
      <c r="BO12" s="17">
        <v>42.12</v>
      </c>
      <c r="BP12" s="17">
        <v>-14.05</v>
      </c>
      <c r="BQ12" s="17">
        <v>2.589</v>
      </c>
      <c r="BR12" s="17">
        <v>0.03</v>
      </c>
      <c r="BS12" s="17">
        <v>-19.866</v>
      </c>
      <c r="BT12" s="17">
        <v>108.97</v>
      </c>
      <c r="BU12" s="17">
        <v>27.702000000000002</v>
      </c>
      <c r="BV12" s="17">
        <v>30.311</v>
      </c>
      <c r="BW12" s="17">
        <v>447.964</v>
      </c>
      <c r="BX12" s="17">
        <v>102.571</v>
      </c>
      <c r="BY12" s="17">
        <v>599.96199999999999</v>
      </c>
      <c r="BZ12" s="17">
        <v>9.3729999999999993</v>
      </c>
      <c r="CA12" s="17">
        <v>45.648000000000003</v>
      </c>
      <c r="CB12" s="17">
        <v>270.63299999999998</v>
      </c>
      <c r="CC12" s="17">
        <v>265.99200000000002</v>
      </c>
      <c r="CD12" s="18">
        <v>8.0161999999999995</v>
      </c>
      <c r="CE12" s="17">
        <v>1711.1449</v>
      </c>
      <c r="CF12" s="17">
        <v>-10.946</v>
      </c>
      <c r="CG12" s="17">
        <v>3.1</v>
      </c>
      <c r="CH12" s="17">
        <v>-366.39100000000002</v>
      </c>
      <c r="CI12" s="18">
        <v>-0.52</v>
      </c>
      <c r="CJ12" s="17">
        <v>3.1</v>
      </c>
      <c r="CK12" s="17">
        <v>-366.39100000000002</v>
      </c>
      <c r="CL12" s="18">
        <v>10.3095</v>
      </c>
      <c r="CM12" s="18">
        <v>3.2924000000000002</v>
      </c>
      <c r="CN12" s="18">
        <v>9.4146999999999998</v>
      </c>
      <c r="CO12" s="18">
        <v>100.19119999999999</v>
      </c>
      <c r="CP12">
        <v>45.6</v>
      </c>
      <c r="CQ12">
        <v>45.55</v>
      </c>
      <c r="CR12">
        <v>45.6</v>
      </c>
    </row>
    <row r="13" spans="1:96" x14ac:dyDescent="0.25">
      <c r="A13" s="8" t="s">
        <v>34</v>
      </c>
      <c r="B13" s="8" t="s">
        <v>142</v>
      </c>
      <c r="C13" s="17">
        <v>0</v>
      </c>
      <c r="D13" s="17">
        <v>0.17299999999999999</v>
      </c>
      <c r="E13" s="17">
        <v>5.1999999999999998E-2</v>
      </c>
      <c r="F13" s="17">
        <v>3.9E-2</v>
      </c>
      <c r="G13" s="17">
        <v>0.28100000000000003</v>
      </c>
      <c r="H13" s="17">
        <v>-0.108</v>
      </c>
      <c r="I13" s="17">
        <v>3.2000000000000001E-2</v>
      </c>
      <c r="J13" s="17">
        <v>5.8000000000000003E-2</v>
      </c>
      <c r="K13" s="17">
        <v>3.5999999999999997E-2</v>
      </c>
      <c r="L13" s="17">
        <v>-2.1000000000000001E-2</v>
      </c>
      <c r="M13" s="17">
        <v>0.03</v>
      </c>
      <c r="N13" s="17">
        <v>0.03</v>
      </c>
      <c r="O13" s="17">
        <v>4.4999999999999998E-2</v>
      </c>
      <c r="P13" s="17">
        <v>3.5000000000000003E-2</v>
      </c>
      <c r="Q13" s="17">
        <v>3.5000000000000003E-2</v>
      </c>
      <c r="R13" s="17">
        <v>3.5000000000000003E-2</v>
      </c>
      <c r="S13" s="17">
        <v>-6.2E-2</v>
      </c>
      <c r="T13" s="17">
        <v>3.6999999999999998E-2</v>
      </c>
      <c r="U13" s="17">
        <v>0.253</v>
      </c>
      <c r="V13" s="17">
        <v>-1.603</v>
      </c>
      <c r="W13" s="17">
        <v>0.27100000000000002</v>
      </c>
      <c r="X13" s="17">
        <v>1.347</v>
      </c>
      <c r="Y13" s="17">
        <v>0.39800000000000002</v>
      </c>
      <c r="Z13" s="17">
        <v>-4.2000000000000003E-2</v>
      </c>
      <c r="AA13" s="17">
        <v>-123.96899999999999</v>
      </c>
      <c r="AB13" s="17">
        <v>-1.821</v>
      </c>
      <c r="AC13" s="17">
        <v>2.355</v>
      </c>
      <c r="AD13" s="17">
        <v>6.5670000000000002</v>
      </c>
      <c r="AE13" s="17">
        <v>6.5709999999999997</v>
      </c>
      <c r="AF13" s="17">
        <v>-1.0680000000000001</v>
      </c>
      <c r="AG13" s="17">
        <v>0.46600000000000003</v>
      </c>
      <c r="AH13" s="17">
        <v>2.1309999999999998</v>
      </c>
      <c r="AI13" s="17">
        <v>2.762</v>
      </c>
      <c r="AJ13" s="17">
        <v>-7.9660000000000002</v>
      </c>
      <c r="AK13" s="17">
        <v>-6.9379999999999997</v>
      </c>
      <c r="AL13" s="17">
        <v>12.090999999999999</v>
      </c>
      <c r="AM13" s="17">
        <v>5.7430000000000003</v>
      </c>
      <c r="AN13" s="17">
        <v>8.85</v>
      </c>
      <c r="AO13" s="17">
        <v>4.6609999999999996</v>
      </c>
      <c r="AP13" s="17">
        <v>17.698</v>
      </c>
      <c r="AR13" s="2" t="s">
        <v>27</v>
      </c>
      <c r="AS13" s="7" t="s">
        <v>103</v>
      </c>
      <c r="AT13" s="17">
        <v>39.552</v>
      </c>
      <c r="AU13" s="17">
        <v>-15.78</v>
      </c>
      <c r="AV13" s="17">
        <v>0.03</v>
      </c>
      <c r="AW13" s="17">
        <v>-19.742999999999999</v>
      </c>
      <c r="AX13" s="18">
        <v>8.1198999999999995</v>
      </c>
      <c r="AY13" s="17">
        <v>-11.547000000000001</v>
      </c>
      <c r="AZ13" s="17">
        <v>3.7</v>
      </c>
      <c r="BA13" s="17">
        <v>-386.13400000000001</v>
      </c>
      <c r="BB13" s="18">
        <v>10.183400000000001</v>
      </c>
      <c r="BC13" s="18">
        <v>3.1798000000000002</v>
      </c>
      <c r="BD13" s="18">
        <v>9.3221000000000007</v>
      </c>
      <c r="BE13" s="18">
        <v>100.1142</v>
      </c>
      <c r="BF13">
        <v>47.7</v>
      </c>
      <c r="BG13">
        <v>47.65</v>
      </c>
      <c r="BH13">
        <v>47.7</v>
      </c>
      <c r="BK13" s="2" t="s">
        <v>27</v>
      </c>
      <c r="BL13" s="7" t="s">
        <v>103</v>
      </c>
      <c r="BM13" s="17">
        <v>70.933999999999997</v>
      </c>
      <c r="BN13" s="17">
        <v>23.811</v>
      </c>
      <c r="BO13" s="17">
        <v>39.552</v>
      </c>
      <c r="BP13" s="17">
        <v>-15.78</v>
      </c>
      <c r="BQ13" s="17">
        <v>5.226</v>
      </c>
      <c r="BR13" s="17">
        <v>0.03</v>
      </c>
      <c r="BS13" s="17">
        <v>-19.742999999999999</v>
      </c>
      <c r="BT13" s="17">
        <v>53.814</v>
      </c>
      <c r="BU13" s="17">
        <v>27.466999999999999</v>
      </c>
      <c r="BV13" s="17">
        <v>33.601999999999997</v>
      </c>
      <c r="BW13" s="17">
        <v>450.99099999999999</v>
      </c>
      <c r="BX13" s="17">
        <v>103.239</v>
      </c>
      <c r="BY13" s="17">
        <v>605.745</v>
      </c>
      <c r="BZ13" s="17">
        <v>10.391999999999999</v>
      </c>
      <c r="CA13" s="17">
        <v>57.51</v>
      </c>
      <c r="CB13" s="17">
        <v>261.048</v>
      </c>
      <c r="CC13" s="17">
        <v>269.32799999999997</v>
      </c>
      <c r="CD13" s="18">
        <v>8.1198999999999995</v>
      </c>
      <c r="CE13" s="17">
        <v>1912.4782</v>
      </c>
      <c r="CF13" s="17">
        <v>-11.547000000000001</v>
      </c>
      <c r="CG13" s="17">
        <v>3.7</v>
      </c>
      <c r="CH13" s="17">
        <v>-386.13400000000001</v>
      </c>
      <c r="CI13" s="18">
        <v>-0.49</v>
      </c>
      <c r="CJ13" s="17">
        <v>3.7</v>
      </c>
      <c r="CK13" s="17">
        <v>-386.13400000000001</v>
      </c>
      <c r="CL13" s="18">
        <v>10.183400000000001</v>
      </c>
      <c r="CM13" s="18">
        <v>3.1798000000000002</v>
      </c>
      <c r="CN13" s="18">
        <v>9.3221000000000007</v>
      </c>
      <c r="CO13" s="18">
        <v>100.1142</v>
      </c>
      <c r="CP13">
        <v>47.7</v>
      </c>
      <c r="CQ13">
        <v>47.65</v>
      </c>
      <c r="CR13">
        <v>47.7</v>
      </c>
    </row>
    <row r="14" spans="1:96" x14ac:dyDescent="0.25">
      <c r="A14" s="8" t="s">
        <v>35</v>
      </c>
      <c r="B14" s="8" t="s">
        <v>36</v>
      </c>
      <c r="C14" s="17">
        <v>-3.004</v>
      </c>
      <c r="D14" s="17">
        <v>5.8019999999999996</v>
      </c>
      <c r="E14" s="17">
        <v>1.26</v>
      </c>
      <c r="F14" s="17">
        <v>8.0000000000000002E-3</v>
      </c>
      <c r="G14" s="17">
        <v>3.0859999999999999</v>
      </c>
      <c r="H14" s="17">
        <v>-2.4980000000000002</v>
      </c>
      <c r="I14" s="17">
        <v>-3.8540000000000001</v>
      </c>
      <c r="J14" s="17">
        <v>-7.9580000000000002</v>
      </c>
      <c r="K14" s="17">
        <v>-22.164000000000001</v>
      </c>
      <c r="L14" s="17">
        <v>-3.9729999999999999</v>
      </c>
      <c r="M14" s="17">
        <v>-19.866</v>
      </c>
      <c r="N14" s="17">
        <v>-19.742999999999999</v>
      </c>
      <c r="O14" s="17">
        <v>-7.5970000000000004</v>
      </c>
      <c r="P14" s="17">
        <v>4.5949999999999998</v>
      </c>
      <c r="Q14" s="17">
        <v>-10.68</v>
      </c>
      <c r="R14" s="17">
        <v>2.5640000000000001</v>
      </c>
      <c r="S14" s="17">
        <v>-0.64</v>
      </c>
      <c r="T14" s="17">
        <v>8.2850000000000001</v>
      </c>
      <c r="U14" s="17">
        <v>-2.7709999999999999</v>
      </c>
      <c r="V14" s="17">
        <v>2.73</v>
      </c>
      <c r="W14" s="17">
        <v>-6.0869999999999997</v>
      </c>
      <c r="X14" s="17">
        <v>-4.8879999999999999</v>
      </c>
      <c r="Y14" s="17">
        <v>8.1590000000000007</v>
      </c>
      <c r="Z14" s="17">
        <v>-7.2690000000000001</v>
      </c>
      <c r="AA14" s="17">
        <v>130.119</v>
      </c>
      <c r="AB14" s="17">
        <v>14.513999999999999</v>
      </c>
      <c r="AC14" s="17">
        <v>10.369</v>
      </c>
      <c r="AD14" s="17">
        <v>19.081</v>
      </c>
      <c r="AE14" s="17">
        <v>17.66</v>
      </c>
      <c r="AF14" s="17">
        <v>-5.1289999999999996</v>
      </c>
      <c r="AG14" s="17">
        <v>6.8280000000000003</v>
      </c>
      <c r="AH14" s="17">
        <v>19.876000000000001</v>
      </c>
      <c r="AI14" s="17">
        <v>-0.69299999999999995</v>
      </c>
      <c r="AJ14" s="17">
        <v>-10.102</v>
      </c>
      <c r="AK14" s="17">
        <v>-19.536000000000001</v>
      </c>
      <c r="AL14" s="17">
        <v>25.763000000000002</v>
      </c>
      <c r="AM14" s="17">
        <v>10.858000000000001</v>
      </c>
      <c r="AN14" s="17">
        <v>24.87</v>
      </c>
      <c r="AO14" s="17">
        <v>8.9789999999999992</v>
      </c>
      <c r="AP14" s="17">
        <v>18.885999999999999</v>
      </c>
      <c r="AR14" s="2" t="s">
        <v>28</v>
      </c>
      <c r="AS14" s="7" t="s">
        <v>104</v>
      </c>
      <c r="AT14" s="17">
        <v>40.643999999999998</v>
      </c>
      <c r="AU14" s="17">
        <v>-3.5720000000000001</v>
      </c>
      <c r="AV14" s="17">
        <v>4.4999999999999998E-2</v>
      </c>
      <c r="AW14" s="17">
        <v>-7.5970000000000004</v>
      </c>
      <c r="AX14" s="18">
        <v>7.5235000000000003</v>
      </c>
      <c r="AY14" s="17">
        <v>0.14899999999999999</v>
      </c>
      <c r="AZ14" s="17">
        <v>3.4</v>
      </c>
      <c r="BA14" s="17">
        <v>-393.73099999999999</v>
      </c>
      <c r="BB14" s="18">
        <v>10.4979</v>
      </c>
      <c r="BC14" s="18">
        <v>3.2212000000000001</v>
      </c>
      <c r="BD14" s="18">
        <v>9.3917999999999999</v>
      </c>
      <c r="BE14" s="18">
        <v>100.1644</v>
      </c>
      <c r="BF14">
        <v>37.6</v>
      </c>
      <c r="BG14">
        <v>37.549999999999997</v>
      </c>
      <c r="BH14">
        <v>37.549999999999997</v>
      </c>
      <c r="BK14" s="2" t="s">
        <v>28</v>
      </c>
      <c r="BL14" s="7" t="s">
        <v>104</v>
      </c>
      <c r="BM14" s="17">
        <v>67.334999999999994</v>
      </c>
      <c r="BN14" s="17">
        <v>18.228000000000002</v>
      </c>
      <c r="BO14" s="17">
        <v>40.643999999999998</v>
      </c>
      <c r="BP14" s="17">
        <v>-3.5720000000000001</v>
      </c>
      <c r="BQ14" s="17">
        <v>5.1269999999999998</v>
      </c>
      <c r="BR14" s="17">
        <v>4.4999999999999998E-2</v>
      </c>
      <c r="BS14" s="17">
        <v>-7.5970000000000004</v>
      </c>
      <c r="BT14" s="17">
        <v>26.216000000000001</v>
      </c>
      <c r="BU14" s="17">
        <v>27.021000000000001</v>
      </c>
      <c r="BV14" s="17">
        <v>39.112000000000002</v>
      </c>
      <c r="BW14" s="17">
        <v>365.83499999999998</v>
      </c>
      <c r="BX14" s="17">
        <v>105.947</v>
      </c>
      <c r="BY14" s="17">
        <v>606.09</v>
      </c>
      <c r="BZ14" s="17">
        <v>12.278</v>
      </c>
      <c r="CA14" s="17">
        <v>52.337000000000003</v>
      </c>
      <c r="CB14" s="17">
        <v>264.8</v>
      </c>
      <c r="CC14" s="17">
        <v>272.721</v>
      </c>
      <c r="CD14" s="18">
        <v>7.5235000000000003</v>
      </c>
      <c r="CE14" s="17">
        <v>1514.8252</v>
      </c>
      <c r="CF14" s="17">
        <v>0.14899999999999999</v>
      </c>
      <c r="CG14" s="17">
        <v>3.4</v>
      </c>
      <c r="CH14" s="17">
        <v>-393.73099999999999</v>
      </c>
      <c r="CI14" s="18">
        <v>-0.19</v>
      </c>
      <c r="CJ14" s="17">
        <v>3.4</v>
      </c>
      <c r="CK14" s="17">
        <v>-393.73099999999999</v>
      </c>
      <c r="CL14" s="18">
        <v>10.4979</v>
      </c>
      <c r="CM14" s="18">
        <v>3.2212000000000001</v>
      </c>
      <c r="CN14" s="18">
        <v>9.3917999999999999</v>
      </c>
      <c r="CO14" s="18">
        <v>100.1644</v>
      </c>
      <c r="CP14">
        <v>37.6</v>
      </c>
      <c r="CQ14">
        <v>37.549999999999997</v>
      </c>
      <c r="CR14">
        <v>37.549999999999997</v>
      </c>
    </row>
    <row r="15" spans="1:96" x14ac:dyDescent="0.25">
      <c r="A15" s="8" t="s">
        <v>143</v>
      </c>
      <c r="B15" s="8" t="s">
        <v>144</v>
      </c>
      <c r="C15" s="17">
        <v>17.756</v>
      </c>
      <c r="D15" s="17">
        <v>37.520000000000003</v>
      </c>
      <c r="E15" s="17">
        <v>40.896999999999998</v>
      </c>
      <c r="F15" s="17">
        <v>32.722000000000001</v>
      </c>
      <c r="G15" s="17">
        <v>30.521999999999998</v>
      </c>
      <c r="H15" s="17">
        <v>56.984000000000002</v>
      </c>
      <c r="I15" s="17">
        <v>35.029000000000003</v>
      </c>
      <c r="J15" s="17">
        <v>25.309000000000001</v>
      </c>
      <c r="K15" s="17">
        <v>24.442</v>
      </c>
      <c r="L15" s="17">
        <v>35.944000000000003</v>
      </c>
      <c r="M15" s="17">
        <v>108.97</v>
      </c>
      <c r="N15" s="17">
        <v>53.814</v>
      </c>
      <c r="O15" s="17">
        <v>26.216000000000001</v>
      </c>
      <c r="P15" s="17">
        <v>54.125999999999998</v>
      </c>
      <c r="Q15" s="17">
        <v>41.563000000000002</v>
      </c>
      <c r="R15" s="17">
        <v>116.871</v>
      </c>
      <c r="S15" s="17">
        <v>230.941</v>
      </c>
      <c r="T15" s="17">
        <v>132.52600000000001</v>
      </c>
      <c r="U15" s="17">
        <v>215.036</v>
      </c>
      <c r="V15" s="17">
        <v>59.737000000000002</v>
      </c>
      <c r="W15" s="17">
        <v>85.138999999999996</v>
      </c>
      <c r="X15" s="17">
        <v>78.227999999999994</v>
      </c>
      <c r="Y15" s="17">
        <v>54.588999999999999</v>
      </c>
      <c r="Z15" s="17">
        <v>78.552000000000007</v>
      </c>
      <c r="AA15" s="17">
        <v>125.244</v>
      </c>
      <c r="AB15" s="17">
        <v>99.956999999999994</v>
      </c>
      <c r="AC15" s="17">
        <v>66.698999999999998</v>
      </c>
      <c r="AD15" s="17">
        <v>105.774</v>
      </c>
      <c r="AE15" s="17">
        <v>134.036</v>
      </c>
      <c r="AF15" s="17">
        <v>585.57799999999997</v>
      </c>
      <c r="AG15" s="17">
        <v>226.751</v>
      </c>
      <c r="AH15" s="17">
        <v>122.06100000000001</v>
      </c>
      <c r="AI15" s="17">
        <v>109.42400000000001</v>
      </c>
      <c r="AJ15" s="17">
        <v>104.139</v>
      </c>
      <c r="AK15" s="17">
        <v>35.545000000000002</v>
      </c>
      <c r="AL15" s="17">
        <v>86.81</v>
      </c>
      <c r="AM15" s="17">
        <v>99.119</v>
      </c>
      <c r="AN15" s="17">
        <v>153.298</v>
      </c>
      <c r="AO15" s="17">
        <v>184.05199999999999</v>
      </c>
      <c r="AP15" s="17">
        <v>247.053</v>
      </c>
      <c r="AR15" s="2" t="s">
        <v>29</v>
      </c>
      <c r="AS15" s="7" t="s">
        <v>105</v>
      </c>
      <c r="AT15" s="17">
        <v>39.177999999999997</v>
      </c>
      <c r="AU15" s="17">
        <v>8.4640000000000004</v>
      </c>
      <c r="AV15" s="17">
        <v>3.5000000000000003E-2</v>
      </c>
      <c r="AW15" s="17">
        <v>4.5949999999999998</v>
      </c>
      <c r="AX15" s="18">
        <v>16.8507</v>
      </c>
      <c r="AY15" s="17">
        <v>12.487</v>
      </c>
      <c r="AZ15" s="17">
        <v>3.6</v>
      </c>
      <c r="BA15" s="17">
        <v>-389.13600000000002</v>
      </c>
      <c r="BB15" s="18">
        <v>10.1663</v>
      </c>
      <c r="BC15" s="18">
        <v>3.2957999999999998</v>
      </c>
      <c r="BD15" s="18">
        <v>9.2757000000000005</v>
      </c>
      <c r="BE15" s="18">
        <v>100.3296</v>
      </c>
      <c r="BF15">
        <v>45.7</v>
      </c>
      <c r="BG15">
        <v>45.65</v>
      </c>
      <c r="BH15">
        <v>45.65</v>
      </c>
      <c r="BK15" s="2" t="s">
        <v>29</v>
      </c>
      <c r="BL15" s="7" t="s">
        <v>105</v>
      </c>
      <c r="BM15" s="17">
        <v>79.078000000000003</v>
      </c>
      <c r="BN15" s="17">
        <v>21.295000000000002</v>
      </c>
      <c r="BO15" s="17">
        <v>39.177999999999997</v>
      </c>
      <c r="BP15" s="17">
        <v>8.4640000000000004</v>
      </c>
      <c r="BQ15" s="17">
        <v>5.1050000000000004</v>
      </c>
      <c r="BR15" s="17">
        <v>3.5000000000000003E-2</v>
      </c>
      <c r="BS15" s="17">
        <v>4.5949999999999998</v>
      </c>
      <c r="BT15" s="17">
        <v>54.125999999999998</v>
      </c>
      <c r="BU15" s="17">
        <v>31.658000000000001</v>
      </c>
      <c r="BV15" s="17">
        <v>41.411000000000001</v>
      </c>
      <c r="BW15" s="17">
        <v>391.11</v>
      </c>
      <c r="BX15" s="17">
        <v>107.04600000000001</v>
      </c>
      <c r="BY15" s="17">
        <v>628.37099999999998</v>
      </c>
      <c r="BZ15" s="17">
        <v>14.657999999999999</v>
      </c>
      <c r="CA15" s="17">
        <v>56.216999999999999</v>
      </c>
      <c r="CB15" s="17">
        <v>279.483</v>
      </c>
      <c r="CC15" s="17">
        <v>276.173</v>
      </c>
      <c r="CD15" s="18">
        <v>16.8507</v>
      </c>
      <c r="CE15" s="17">
        <v>1852.0206000000001</v>
      </c>
      <c r="CF15" s="17">
        <v>12.487</v>
      </c>
      <c r="CG15" s="17">
        <v>3.6</v>
      </c>
      <c r="CH15" s="17">
        <v>-389.13600000000002</v>
      </c>
      <c r="CI15" s="18">
        <v>0.11</v>
      </c>
      <c r="CJ15" s="17">
        <v>3.6</v>
      </c>
      <c r="CK15" s="17">
        <v>-389.13600000000002</v>
      </c>
      <c r="CL15" s="18">
        <v>10.1663</v>
      </c>
      <c r="CM15" s="18">
        <v>3.2957999999999998</v>
      </c>
      <c r="CN15" s="18">
        <v>9.2757000000000005</v>
      </c>
      <c r="CO15" s="18">
        <v>100.3296</v>
      </c>
      <c r="CP15">
        <v>45.7</v>
      </c>
      <c r="CQ15">
        <v>45.65</v>
      </c>
      <c r="CR15">
        <v>45.65</v>
      </c>
    </row>
    <row r="16" spans="1:96" x14ac:dyDescent="0.25">
      <c r="A16" s="8" t="s">
        <v>145</v>
      </c>
      <c r="B16" s="8" t="s">
        <v>146</v>
      </c>
      <c r="C16" s="17">
        <v>20.516999999999999</v>
      </c>
      <c r="D16" s="17">
        <v>22.366</v>
      </c>
      <c r="E16" s="17">
        <v>24.510999999999999</v>
      </c>
      <c r="F16" s="17">
        <v>24.280999999999999</v>
      </c>
      <c r="G16" s="17">
        <v>25.919</v>
      </c>
      <c r="H16" s="17">
        <v>25.855</v>
      </c>
      <c r="I16" s="17">
        <v>25.901</v>
      </c>
      <c r="J16" s="17">
        <v>28.651</v>
      </c>
      <c r="K16" s="17">
        <v>26.765000000000001</v>
      </c>
      <c r="L16" s="17">
        <v>29.937000000000001</v>
      </c>
      <c r="M16" s="17">
        <v>27.702000000000002</v>
      </c>
      <c r="N16" s="17">
        <v>27.466999999999999</v>
      </c>
      <c r="O16" s="17">
        <v>27.021000000000001</v>
      </c>
      <c r="P16" s="17">
        <v>31.658000000000001</v>
      </c>
      <c r="Q16" s="17">
        <v>31.202999999999999</v>
      </c>
      <c r="R16" s="17">
        <v>35.640999999999998</v>
      </c>
      <c r="S16" s="17">
        <v>34.265999999999998</v>
      </c>
      <c r="T16" s="17">
        <v>38</v>
      </c>
      <c r="U16" s="17">
        <v>39.765999999999998</v>
      </c>
      <c r="V16" s="17">
        <v>41.146999999999998</v>
      </c>
      <c r="W16" s="17">
        <v>42.573</v>
      </c>
      <c r="X16" s="17">
        <v>47.53</v>
      </c>
      <c r="Y16" s="17">
        <v>38.988</v>
      </c>
      <c r="Z16" s="17">
        <v>44.012999999999998</v>
      </c>
      <c r="AA16" s="17">
        <v>46.143000000000001</v>
      </c>
      <c r="AB16" s="17">
        <v>53.045999999999999</v>
      </c>
      <c r="AC16" s="17">
        <v>52.582999999999998</v>
      </c>
      <c r="AD16" s="17">
        <v>68.356999999999999</v>
      </c>
      <c r="AE16" s="17">
        <v>49.975000000000001</v>
      </c>
      <c r="AF16" s="17">
        <v>96.317999999999998</v>
      </c>
      <c r="AG16" s="17">
        <v>92.102999999999994</v>
      </c>
      <c r="AH16" s="17">
        <v>91.105000000000004</v>
      </c>
      <c r="AI16" s="17">
        <v>93.471000000000004</v>
      </c>
      <c r="AJ16" s="17">
        <v>98.397000000000006</v>
      </c>
      <c r="AK16" s="17">
        <v>93.204999999999998</v>
      </c>
      <c r="AL16" s="17">
        <v>99.078999999999994</v>
      </c>
      <c r="AM16" s="17">
        <v>96.956000000000003</v>
      </c>
      <c r="AN16" s="17">
        <v>105.556</v>
      </c>
      <c r="AO16" s="17">
        <v>101.639</v>
      </c>
      <c r="AP16" s="17">
        <v>104.779</v>
      </c>
      <c r="AR16" s="2" t="s">
        <v>30</v>
      </c>
      <c r="AS16" s="7" t="s">
        <v>106</v>
      </c>
      <c r="AT16" s="17">
        <v>44.191000000000003</v>
      </c>
      <c r="AU16" s="17">
        <v>-6.9370000000000003</v>
      </c>
      <c r="AV16" s="17">
        <v>3.5000000000000003E-2</v>
      </c>
      <c r="AW16" s="17">
        <v>-10.68</v>
      </c>
      <c r="AX16" s="18">
        <v>9.3378999999999994</v>
      </c>
      <c r="AY16" s="17">
        <v>-4.1749999999999998</v>
      </c>
      <c r="AZ16" s="17">
        <v>2.762</v>
      </c>
      <c r="BA16" s="17">
        <v>-398.45499999999998</v>
      </c>
      <c r="BB16" s="18">
        <v>6.2556000000000003</v>
      </c>
      <c r="BC16" s="18">
        <v>3.7814999999999999</v>
      </c>
      <c r="BD16" s="18">
        <v>5.8082000000000003</v>
      </c>
      <c r="BE16" s="18">
        <v>100.4357</v>
      </c>
      <c r="BF16">
        <v>31.2</v>
      </c>
      <c r="BG16">
        <v>31.15</v>
      </c>
      <c r="BH16">
        <v>31.15</v>
      </c>
      <c r="BK16" s="2" t="s">
        <v>30</v>
      </c>
      <c r="BL16" s="7" t="s">
        <v>106</v>
      </c>
      <c r="BM16" s="17">
        <v>74.606999999999999</v>
      </c>
      <c r="BN16" s="17">
        <v>22.885000000000002</v>
      </c>
      <c r="BO16" s="17">
        <v>44.191000000000003</v>
      </c>
      <c r="BP16" s="17">
        <v>-6.9370000000000003</v>
      </c>
      <c r="BQ16" s="17">
        <v>5.157</v>
      </c>
      <c r="BR16" s="17">
        <v>3.5000000000000003E-2</v>
      </c>
      <c r="BS16" s="17">
        <v>-10.68</v>
      </c>
      <c r="BT16" s="17">
        <v>41.563000000000002</v>
      </c>
      <c r="BU16" s="17">
        <v>31.202999999999999</v>
      </c>
      <c r="BV16" s="17">
        <v>40.042999999999999</v>
      </c>
      <c r="BW16" s="17">
        <v>418.73399999999998</v>
      </c>
      <c r="BX16" s="17">
        <v>109.22499999999999</v>
      </c>
      <c r="BY16" s="17">
        <v>622.03700000000003</v>
      </c>
      <c r="BZ16" s="17">
        <v>14.913</v>
      </c>
      <c r="CA16" s="17">
        <v>48.368000000000002</v>
      </c>
      <c r="CB16" s="17">
        <v>278.52100000000002</v>
      </c>
      <c r="CC16" s="17">
        <v>279.685</v>
      </c>
      <c r="CD16" s="18">
        <v>9.3378999999999994</v>
      </c>
      <c r="CE16" s="17">
        <v>1268.1696999999999</v>
      </c>
      <c r="CF16" s="17">
        <v>-4.1749999999999998</v>
      </c>
      <c r="CG16" s="17">
        <v>2.762</v>
      </c>
      <c r="CH16" s="17">
        <v>-398.45499999999998</v>
      </c>
      <c r="CI16" s="18">
        <v>-0.26</v>
      </c>
      <c r="CJ16" s="17">
        <v>2.762</v>
      </c>
      <c r="CK16" s="17">
        <v>-398.45499999999998</v>
      </c>
      <c r="CL16" s="18">
        <v>6.2556000000000003</v>
      </c>
      <c r="CM16" s="18">
        <v>3.7814999999999999</v>
      </c>
      <c r="CN16" s="18">
        <v>5.8082000000000003</v>
      </c>
      <c r="CO16" s="18">
        <v>100.4357</v>
      </c>
      <c r="CP16">
        <v>31.2</v>
      </c>
      <c r="CQ16">
        <v>31.15</v>
      </c>
      <c r="CR16">
        <v>31.15</v>
      </c>
    </row>
    <row r="17" spans="1:96" x14ac:dyDescent="0.25">
      <c r="A17" s="8" t="s">
        <v>37</v>
      </c>
      <c r="B17" s="8" t="s">
        <v>147</v>
      </c>
      <c r="C17" s="17">
        <v>23.661999999999999</v>
      </c>
      <c r="D17" s="17">
        <v>29.263000000000002</v>
      </c>
      <c r="E17" s="17">
        <v>36.264000000000003</v>
      </c>
      <c r="F17" s="17">
        <v>48.768999999999998</v>
      </c>
      <c r="G17" s="17">
        <v>56.131999999999998</v>
      </c>
      <c r="H17" s="17">
        <v>61.645000000000003</v>
      </c>
      <c r="I17" s="17">
        <v>63.744</v>
      </c>
      <c r="J17" s="17">
        <v>60.915999999999997</v>
      </c>
      <c r="K17" s="17">
        <v>37.475999999999999</v>
      </c>
      <c r="L17" s="17">
        <v>31.277999999999999</v>
      </c>
      <c r="M17" s="17">
        <v>30.311</v>
      </c>
      <c r="N17" s="17">
        <v>33.601999999999997</v>
      </c>
      <c r="O17" s="17">
        <v>39.112000000000002</v>
      </c>
      <c r="P17" s="17">
        <v>41.411000000000001</v>
      </c>
      <c r="Q17" s="17">
        <v>40.042999999999999</v>
      </c>
      <c r="R17" s="17">
        <v>42.052999999999997</v>
      </c>
      <c r="S17" s="17">
        <v>44.884</v>
      </c>
      <c r="T17" s="17">
        <v>48.569000000000003</v>
      </c>
      <c r="U17" s="17">
        <v>47.027999999999999</v>
      </c>
      <c r="V17" s="17">
        <v>52.697000000000003</v>
      </c>
      <c r="W17" s="17">
        <v>60.238</v>
      </c>
      <c r="X17" s="17">
        <v>58.295999999999999</v>
      </c>
      <c r="Y17" s="17">
        <v>59.665999999999997</v>
      </c>
      <c r="Z17" s="17">
        <v>66.69</v>
      </c>
      <c r="AA17" s="17">
        <v>68.542000000000002</v>
      </c>
      <c r="AB17" s="17">
        <v>64.650000000000006</v>
      </c>
      <c r="AC17" s="17">
        <v>64.605999999999995</v>
      </c>
      <c r="AD17" s="17">
        <v>65.263999999999996</v>
      </c>
      <c r="AE17" s="17">
        <v>67.209000000000003</v>
      </c>
      <c r="AF17" s="17">
        <v>98.55</v>
      </c>
      <c r="AG17" s="17">
        <v>103.66200000000001</v>
      </c>
      <c r="AH17" s="17">
        <v>100.58799999999999</v>
      </c>
      <c r="AI17" s="17">
        <v>96.799000000000007</v>
      </c>
      <c r="AJ17" s="17">
        <v>96.063000000000002</v>
      </c>
      <c r="AK17" s="17">
        <v>92.977000000000004</v>
      </c>
      <c r="AL17" s="17">
        <v>92.13</v>
      </c>
      <c r="AM17" s="17">
        <v>96.52</v>
      </c>
      <c r="AN17" s="17">
        <v>104.35299999999999</v>
      </c>
      <c r="AO17" s="17">
        <v>96.781999999999996</v>
      </c>
      <c r="AP17" s="17">
        <v>103.438</v>
      </c>
      <c r="AR17" s="2" t="s">
        <v>1</v>
      </c>
      <c r="AS17" s="7" t="s">
        <v>107</v>
      </c>
      <c r="AT17" s="17">
        <v>44.249000000000002</v>
      </c>
      <c r="AU17" s="17">
        <v>6.5410000000000004</v>
      </c>
      <c r="AV17" s="17">
        <v>3.5000000000000003E-2</v>
      </c>
      <c r="AW17" s="17">
        <v>2.5640000000000001</v>
      </c>
      <c r="AX17" s="18">
        <v>8.9768000000000008</v>
      </c>
      <c r="AY17" s="17">
        <v>10.175000000000001</v>
      </c>
      <c r="AZ17" s="17">
        <v>2.8</v>
      </c>
      <c r="BA17" s="17">
        <v>-395.87099999999998</v>
      </c>
      <c r="BB17" s="18">
        <v>6.9461000000000004</v>
      </c>
      <c r="BC17" s="18">
        <v>3.8959999999999999</v>
      </c>
      <c r="BD17" s="18">
        <v>6.4042000000000003</v>
      </c>
      <c r="BE17" s="18">
        <v>101.3676</v>
      </c>
      <c r="BF17">
        <v>32.049999999999997</v>
      </c>
      <c r="BG17">
        <v>32</v>
      </c>
      <c r="BH17">
        <v>32.049999999999997</v>
      </c>
      <c r="BK17" s="2" t="s">
        <v>1</v>
      </c>
      <c r="BL17" s="7" t="s">
        <v>107</v>
      </c>
      <c r="BM17" s="17">
        <v>84.106999999999999</v>
      </c>
      <c r="BN17" s="17">
        <v>20.916</v>
      </c>
      <c r="BO17" s="17">
        <v>44.249000000000002</v>
      </c>
      <c r="BP17" s="17">
        <v>6.5410000000000004</v>
      </c>
      <c r="BQ17" s="17">
        <v>5.3970000000000002</v>
      </c>
      <c r="BR17" s="17">
        <v>3.5000000000000003E-2</v>
      </c>
      <c r="BS17" s="17">
        <v>2.5640000000000001</v>
      </c>
      <c r="BT17" s="17">
        <v>116.871</v>
      </c>
      <c r="BU17" s="17">
        <v>35.640999999999998</v>
      </c>
      <c r="BV17" s="17">
        <v>42.052999999999997</v>
      </c>
      <c r="BW17" s="17">
        <v>455.05399999999997</v>
      </c>
      <c r="BX17" s="17">
        <v>111.276</v>
      </c>
      <c r="BY17" s="17">
        <v>642.68100000000004</v>
      </c>
      <c r="BZ17" s="17">
        <v>14.26</v>
      </c>
      <c r="CA17" s="17">
        <v>53.024000000000001</v>
      </c>
      <c r="CB17" s="17">
        <v>290.51299999999998</v>
      </c>
      <c r="CC17" s="17">
        <v>283.25799999999998</v>
      </c>
      <c r="CD17" s="18">
        <v>8.9768000000000008</v>
      </c>
      <c r="CE17" s="17">
        <v>1305.4688000000001</v>
      </c>
      <c r="CF17" s="17">
        <v>10.175000000000001</v>
      </c>
      <c r="CG17" s="17">
        <v>2.8</v>
      </c>
      <c r="CH17" s="17">
        <v>-395.87099999999998</v>
      </c>
      <c r="CI17" s="18">
        <v>0.06</v>
      </c>
      <c r="CJ17" s="17">
        <v>2.8</v>
      </c>
      <c r="CK17" s="17">
        <v>-395.87099999999998</v>
      </c>
      <c r="CL17" s="18">
        <v>6.9461000000000004</v>
      </c>
      <c r="CM17" s="18">
        <v>3.8959999999999999</v>
      </c>
      <c r="CN17" s="18">
        <v>6.4042000000000003</v>
      </c>
      <c r="CO17" s="18">
        <v>101.3676</v>
      </c>
      <c r="CP17">
        <v>32.049999999999997</v>
      </c>
      <c r="CQ17">
        <v>32</v>
      </c>
      <c r="CR17">
        <v>32.049999999999997</v>
      </c>
    </row>
    <row r="18" spans="1:96" x14ac:dyDescent="0.25">
      <c r="A18" s="8" t="s">
        <v>38</v>
      </c>
      <c r="B18" s="8" t="s">
        <v>148</v>
      </c>
      <c r="C18" s="17">
        <v>199.24</v>
      </c>
      <c r="D18" s="17">
        <v>214.25700000000001</v>
      </c>
      <c r="E18" s="17">
        <v>219.75</v>
      </c>
      <c r="F18" s="17">
        <v>229.626</v>
      </c>
      <c r="G18" s="17">
        <v>233.1</v>
      </c>
      <c r="H18" s="17">
        <v>252.58199999999999</v>
      </c>
      <c r="I18" s="17">
        <v>248.625</v>
      </c>
      <c r="J18" s="17">
        <v>257.98899999999998</v>
      </c>
      <c r="K18" s="17">
        <v>235.44399999999999</v>
      </c>
      <c r="L18" s="17">
        <v>243.089</v>
      </c>
      <c r="M18" s="17">
        <v>447.964</v>
      </c>
      <c r="N18" s="17">
        <v>450.99099999999999</v>
      </c>
      <c r="O18" s="17">
        <v>365.83499999999998</v>
      </c>
      <c r="P18" s="17">
        <v>391.11</v>
      </c>
      <c r="Q18" s="17">
        <v>418.73399999999998</v>
      </c>
      <c r="R18" s="17">
        <v>455.05399999999997</v>
      </c>
      <c r="S18" s="17">
        <v>472.04899999999998</v>
      </c>
      <c r="T18" s="17">
        <v>477.96899999999999</v>
      </c>
      <c r="U18" s="17">
        <v>508.673</v>
      </c>
      <c r="V18" s="17">
        <v>394.60899999999998</v>
      </c>
      <c r="W18" s="17">
        <v>378.84699999999998</v>
      </c>
      <c r="X18" s="17">
        <v>408.55700000000002</v>
      </c>
      <c r="Y18" s="17">
        <v>431.59399999999999</v>
      </c>
      <c r="Z18" s="17">
        <v>455.82299999999998</v>
      </c>
      <c r="AA18" s="17">
        <v>658.52</v>
      </c>
      <c r="AB18" s="17">
        <v>651.62300000000005</v>
      </c>
      <c r="AC18" s="17">
        <v>720.24699999999996</v>
      </c>
      <c r="AD18" s="17">
        <v>792.57899999999995</v>
      </c>
      <c r="AE18" s="17">
        <v>822.35199999999998</v>
      </c>
      <c r="AF18" s="17">
        <v>866.048</v>
      </c>
      <c r="AG18" s="17">
        <v>667.01800000000003</v>
      </c>
      <c r="AH18" s="17">
        <v>526.21</v>
      </c>
      <c r="AI18" s="17">
        <v>533.41099999999994</v>
      </c>
      <c r="AJ18" s="17">
        <v>498.334</v>
      </c>
      <c r="AK18" s="17">
        <v>376.11399999999998</v>
      </c>
      <c r="AL18" s="17">
        <v>429.32400000000001</v>
      </c>
      <c r="AM18" s="17">
        <v>447.255</v>
      </c>
      <c r="AN18" s="17">
        <v>509.99400000000003</v>
      </c>
      <c r="AO18" s="17">
        <v>543.11300000000006</v>
      </c>
      <c r="AP18" s="17">
        <v>632.21400000000006</v>
      </c>
      <c r="AR18" s="2" t="s">
        <v>2</v>
      </c>
      <c r="AS18" s="7" t="s">
        <v>108</v>
      </c>
      <c r="AT18" s="17">
        <v>44.179000000000002</v>
      </c>
      <c r="AU18" s="17">
        <v>4.048</v>
      </c>
      <c r="AV18" s="17">
        <v>-6.2E-2</v>
      </c>
      <c r="AW18" s="17">
        <v>-0.64</v>
      </c>
      <c r="AX18" s="18">
        <v>9.5276999999999994</v>
      </c>
      <c r="AY18" s="17">
        <v>7.952</v>
      </c>
      <c r="AZ18" s="17">
        <v>3.5</v>
      </c>
      <c r="BA18" s="17">
        <v>-396.51100000000002</v>
      </c>
      <c r="BB18" s="18">
        <v>7.3048999999999999</v>
      </c>
      <c r="BC18" s="18">
        <v>4.2270000000000003</v>
      </c>
      <c r="BD18" s="18">
        <v>6.9181999999999997</v>
      </c>
      <c r="BE18" s="18">
        <v>101.0442</v>
      </c>
      <c r="BF18">
        <v>49.15</v>
      </c>
      <c r="BG18">
        <v>49.05</v>
      </c>
      <c r="BH18">
        <v>49.15</v>
      </c>
      <c r="BK18" s="2" t="s">
        <v>2</v>
      </c>
      <c r="BL18" s="7" t="s">
        <v>108</v>
      </c>
      <c r="BM18" s="17">
        <v>83.447999999999993</v>
      </c>
      <c r="BN18" s="17">
        <v>19.065000000000001</v>
      </c>
      <c r="BO18" s="17">
        <v>44.179000000000002</v>
      </c>
      <c r="BP18" s="17">
        <v>4.048</v>
      </c>
      <c r="BQ18" s="17">
        <v>5.6420000000000003</v>
      </c>
      <c r="BR18" s="17">
        <v>-6.2E-2</v>
      </c>
      <c r="BS18" s="17">
        <v>-0.64</v>
      </c>
      <c r="BT18" s="17">
        <v>230.941</v>
      </c>
      <c r="BU18" s="17">
        <v>34.265999999999998</v>
      </c>
      <c r="BV18" s="17">
        <v>44.884</v>
      </c>
      <c r="BW18" s="17">
        <v>472.04899999999998</v>
      </c>
      <c r="BX18" s="17">
        <v>110.063</v>
      </c>
      <c r="BY18" s="17">
        <v>659.04499999999996</v>
      </c>
      <c r="BZ18" s="17">
        <v>13.795</v>
      </c>
      <c r="CA18" s="17">
        <v>54.523000000000003</v>
      </c>
      <c r="CB18" s="17">
        <v>301.26600000000002</v>
      </c>
      <c r="CC18" s="17">
        <v>286.89299999999997</v>
      </c>
      <c r="CD18" s="18">
        <v>9.5276999999999994</v>
      </c>
      <c r="CE18" s="17">
        <v>2013.2044000000001</v>
      </c>
      <c r="CF18" s="17">
        <v>7.952</v>
      </c>
      <c r="CG18" s="17">
        <v>3.5</v>
      </c>
      <c r="CH18" s="17">
        <v>-396.51100000000002</v>
      </c>
      <c r="CI18" s="18">
        <v>-0.02</v>
      </c>
      <c r="CJ18" s="17">
        <v>3.5</v>
      </c>
      <c r="CK18" s="17">
        <v>-396.51100000000002</v>
      </c>
      <c r="CL18" s="18">
        <v>7.3048999999999999</v>
      </c>
      <c r="CM18" s="18">
        <v>4.2270000000000003</v>
      </c>
      <c r="CN18" s="18">
        <v>6.9181999999999997</v>
      </c>
      <c r="CO18" s="18">
        <v>101.0442</v>
      </c>
      <c r="CP18">
        <v>49.15</v>
      </c>
      <c r="CQ18">
        <v>49.05</v>
      </c>
      <c r="CR18">
        <v>49.15</v>
      </c>
    </row>
    <row r="19" spans="1:96" x14ac:dyDescent="0.25">
      <c r="A19" s="8" t="s">
        <v>149</v>
      </c>
      <c r="B19" s="8" t="s">
        <v>150</v>
      </c>
      <c r="C19" s="17">
        <v>56.148000000000003</v>
      </c>
      <c r="D19" s="17">
        <v>60.631999999999998</v>
      </c>
      <c r="E19" s="17">
        <v>67.206000000000003</v>
      </c>
      <c r="F19" s="17">
        <v>77.808999999999997</v>
      </c>
      <c r="G19" s="17">
        <v>86.322999999999993</v>
      </c>
      <c r="H19" s="17">
        <v>90.323999999999998</v>
      </c>
      <c r="I19" s="17">
        <v>95.846000000000004</v>
      </c>
      <c r="J19" s="17">
        <v>99.281999999999996</v>
      </c>
      <c r="K19" s="17">
        <v>100.38800000000001</v>
      </c>
      <c r="L19" s="17">
        <v>101.01600000000001</v>
      </c>
      <c r="M19" s="17">
        <v>102.571</v>
      </c>
      <c r="N19" s="17">
        <v>103.239</v>
      </c>
      <c r="O19" s="17">
        <v>105.947</v>
      </c>
      <c r="P19" s="17">
        <v>107.04600000000001</v>
      </c>
      <c r="Q19" s="17">
        <v>109.22499999999999</v>
      </c>
      <c r="R19" s="17">
        <v>111.276</v>
      </c>
      <c r="S19" s="17">
        <v>110.063</v>
      </c>
      <c r="T19" s="17">
        <v>108.67</v>
      </c>
      <c r="U19" s="17">
        <v>133.73699999999999</v>
      </c>
      <c r="V19" s="17">
        <v>141.98599999999999</v>
      </c>
      <c r="W19" s="17">
        <v>140.61199999999999</v>
      </c>
      <c r="X19" s="17">
        <v>142.80500000000001</v>
      </c>
      <c r="Y19" s="17">
        <v>145.71799999999999</v>
      </c>
      <c r="Z19" s="17">
        <v>191.096</v>
      </c>
      <c r="AA19" s="17">
        <v>201.57400000000001</v>
      </c>
      <c r="AB19" s="17">
        <v>211.18</v>
      </c>
      <c r="AC19" s="17">
        <v>217.71</v>
      </c>
      <c r="AD19" s="17">
        <v>224.554</v>
      </c>
      <c r="AE19" s="17">
        <v>229.02500000000001</v>
      </c>
      <c r="AF19" s="17">
        <v>264.81099999999998</v>
      </c>
      <c r="AG19" s="17">
        <v>264.03800000000001</v>
      </c>
      <c r="AH19" s="17">
        <v>263.36099999999999</v>
      </c>
      <c r="AI19" s="17">
        <v>263.30799999999999</v>
      </c>
      <c r="AJ19" s="17">
        <v>254.38900000000001</v>
      </c>
      <c r="AK19" s="17">
        <v>249.70099999999999</v>
      </c>
      <c r="AL19" s="17">
        <v>246.14699999999999</v>
      </c>
      <c r="AM19" s="17">
        <v>239.17699999999999</v>
      </c>
      <c r="AN19" s="17">
        <v>234.947</v>
      </c>
      <c r="AO19" s="17">
        <v>230.43</v>
      </c>
      <c r="AP19" s="17">
        <v>225.114</v>
      </c>
      <c r="AR19" s="2" t="s">
        <v>3</v>
      </c>
      <c r="AS19" s="7" t="s">
        <v>109</v>
      </c>
      <c r="AT19" s="17">
        <v>44.646999999999998</v>
      </c>
      <c r="AU19" s="17">
        <v>12.262</v>
      </c>
      <c r="AV19" s="17">
        <v>3.6999999999999998E-2</v>
      </c>
      <c r="AW19" s="17">
        <v>8.2850000000000001</v>
      </c>
      <c r="AX19" s="18">
        <v>2.0958999999999999</v>
      </c>
      <c r="AY19" s="17">
        <v>16.716999999999999</v>
      </c>
      <c r="AZ19" s="17">
        <v>4.0999999999999996</v>
      </c>
      <c r="BA19" s="17">
        <v>-388.226</v>
      </c>
      <c r="BB19" s="18">
        <v>7.3532000000000002</v>
      </c>
      <c r="BC19" s="18">
        <v>3.69</v>
      </c>
      <c r="BD19" s="18">
        <v>6.8369</v>
      </c>
      <c r="BE19" s="18">
        <v>110.5634</v>
      </c>
      <c r="BF19">
        <v>43.02</v>
      </c>
      <c r="BG19">
        <v>42.98</v>
      </c>
      <c r="BH19">
        <v>43.02</v>
      </c>
      <c r="BK19" s="2" t="s">
        <v>3</v>
      </c>
      <c r="BL19" s="7" t="s">
        <v>109</v>
      </c>
      <c r="BM19" s="17">
        <v>95.114999999999995</v>
      </c>
      <c r="BN19" s="17">
        <v>23.978999999999999</v>
      </c>
      <c r="BO19" s="17">
        <v>44.646999999999998</v>
      </c>
      <c r="BP19" s="17">
        <v>12.262</v>
      </c>
      <c r="BQ19" s="17">
        <v>5.7530000000000001</v>
      </c>
      <c r="BR19" s="17">
        <v>3.6999999999999998E-2</v>
      </c>
      <c r="BS19" s="17">
        <v>8.2850000000000001</v>
      </c>
      <c r="BT19" s="17">
        <v>132.52600000000001</v>
      </c>
      <c r="BU19" s="17">
        <v>38</v>
      </c>
      <c r="BV19" s="17">
        <v>48.569000000000003</v>
      </c>
      <c r="BW19" s="17">
        <v>477.96899999999999</v>
      </c>
      <c r="BX19" s="17">
        <v>108.67</v>
      </c>
      <c r="BY19" s="17">
        <v>689.35299999999995</v>
      </c>
      <c r="BZ19" s="17">
        <v>14.368</v>
      </c>
      <c r="CA19" s="17">
        <v>60.661000000000001</v>
      </c>
      <c r="CB19" s="17">
        <v>321.226</v>
      </c>
      <c r="CC19" s="17">
        <v>290.59199999999998</v>
      </c>
      <c r="CD19" s="18">
        <v>2.0958999999999999</v>
      </c>
      <c r="CE19" s="17">
        <v>1768.7336</v>
      </c>
      <c r="CF19" s="17">
        <v>16.716999999999999</v>
      </c>
      <c r="CG19" s="17">
        <v>4.0999999999999996</v>
      </c>
      <c r="CH19" s="17">
        <v>-388.226</v>
      </c>
      <c r="CI19" s="18">
        <v>0.2</v>
      </c>
      <c r="CJ19" s="17">
        <v>4.0999999999999996</v>
      </c>
      <c r="CK19" s="17">
        <v>-388.226</v>
      </c>
      <c r="CL19" s="18">
        <v>7.3532000000000002</v>
      </c>
      <c r="CM19" s="18">
        <v>3.69</v>
      </c>
      <c r="CN19" s="18">
        <v>6.8369</v>
      </c>
      <c r="CO19" s="18">
        <v>110.5634</v>
      </c>
      <c r="CP19">
        <v>43.02</v>
      </c>
      <c r="CQ19">
        <v>42.98</v>
      </c>
      <c r="CR19">
        <v>43.02</v>
      </c>
    </row>
    <row r="20" spans="1:96" x14ac:dyDescent="0.25">
      <c r="A20" s="8" t="s">
        <v>39</v>
      </c>
      <c r="B20" s="8" t="s">
        <v>151</v>
      </c>
      <c r="C20" s="17">
        <v>305.39400000000001</v>
      </c>
      <c r="D20" s="17">
        <v>326.072</v>
      </c>
      <c r="E20" s="17">
        <v>335.03</v>
      </c>
      <c r="F20" s="17">
        <v>354.99299999999999</v>
      </c>
      <c r="G20" s="17">
        <v>368.988</v>
      </c>
      <c r="H20" s="17">
        <v>387.73500000000001</v>
      </c>
      <c r="I20" s="17">
        <v>391.20600000000002</v>
      </c>
      <c r="J20" s="17">
        <v>400.69900000000001</v>
      </c>
      <c r="K20" s="17">
        <v>381.15300000000002</v>
      </c>
      <c r="L20" s="17">
        <v>391.46600000000001</v>
      </c>
      <c r="M20" s="17">
        <v>599.96199999999999</v>
      </c>
      <c r="N20" s="17">
        <v>605.745</v>
      </c>
      <c r="O20" s="17">
        <v>606.09</v>
      </c>
      <c r="P20" s="17">
        <v>628.37099999999998</v>
      </c>
      <c r="Q20" s="17">
        <v>622.03700000000003</v>
      </c>
      <c r="R20" s="17">
        <v>642.68100000000004</v>
      </c>
      <c r="S20" s="17">
        <v>659.04499999999996</v>
      </c>
      <c r="T20" s="17">
        <v>689.35299999999995</v>
      </c>
      <c r="U20" s="17">
        <v>719.15599999999995</v>
      </c>
      <c r="V20" s="17">
        <v>787.84299999999996</v>
      </c>
      <c r="W20" s="17">
        <v>807.48900000000003</v>
      </c>
      <c r="X20" s="17">
        <v>831.06500000000005</v>
      </c>
      <c r="Y20" s="17">
        <v>821.37900000000002</v>
      </c>
      <c r="Z20" s="17">
        <v>866.11099999999999</v>
      </c>
      <c r="AA20" s="17">
        <v>1220.269</v>
      </c>
      <c r="AB20" s="17">
        <v>1274.5129999999999</v>
      </c>
      <c r="AC20" s="17">
        <v>1287.549</v>
      </c>
      <c r="AD20" s="17">
        <v>1325.8330000000001</v>
      </c>
      <c r="AE20" s="17">
        <v>1356.002</v>
      </c>
      <c r="AF20" s="17">
        <v>2075.3530000000001</v>
      </c>
      <c r="AG20" s="17">
        <v>1891.4760000000001</v>
      </c>
      <c r="AH20" s="17">
        <v>1733.9880000000001</v>
      </c>
      <c r="AI20" s="17">
        <v>1734.365</v>
      </c>
      <c r="AJ20" s="17">
        <v>1681.2</v>
      </c>
      <c r="AK20" s="17">
        <v>1523.4179999999999</v>
      </c>
      <c r="AL20" s="17">
        <v>1542.3810000000001</v>
      </c>
      <c r="AM20" s="17">
        <v>1534.462</v>
      </c>
      <c r="AN20" s="17">
        <v>1574.386</v>
      </c>
      <c r="AO20" s="17">
        <v>1583.3209999999999</v>
      </c>
      <c r="AP20" s="17">
        <v>1646.82</v>
      </c>
      <c r="AR20" s="2" t="s">
        <v>4</v>
      </c>
      <c r="AS20" s="7" t="s">
        <v>110</v>
      </c>
      <c r="AT20" s="17">
        <v>48.518000000000001</v>
      </c>
      <c r="AU20" s="17">
        <v>1.079</v>
      </c>
      <c r="AV20" s="17">
        <v>0.253</v>
      </c>
      <c r="AW20" s="17">
        <v>-2.7709999999999999</v>
      </c>
      <c r="AX20" s="18">
        <v>1.3732</v>
      </c>
      <c r="AY20" s="17">
        <v>6.1219999999999999</v>
      </c>
      <c r="AZ20" s="17">
        <v>3.6</v>
      </c>
      <c r="BA20" s="17">
        <v>-391.15300000000002</v>
      </c>
      <c r="BB20" s="18">
        <v>7.1494999999999997</v>
      </c>
      <c r="BC20" s="18">
        <v>3.2044999999999999</v>
      </c>
      <c r="BD20" s="18">
        <v>6.4661999999999997</v>
      </c>
      <c r="BE20" s="18">
        <v>96.584900000000005</v>
      </c>
      <c r="BF20">
        <v>38.08</v>
      </c>
      <c r="BG20">
        <v>38.06</v>
      </c>
      <c r="BH20">
        <v>38.06</v>
      </c>
      <c r="BK20" s="2" t="s">
        <v>4</v>
      </c>
      <c r="BL20" s="7" t="s">
        <v>110</v>
      </c>
      <c r="BM20" s="17">
        <v>91.313000000000002</v>
      </c>
      <c r="BN20" s="17">
        <v>27.303000000000001</v>
      </c>
      <c r="BO20" s="17">
        <v>48.518000000000001</v>
      </c>
      <c r="BP20" s="17">
        <v>1.079</v>
      </c>
      <c r="BQ20" s="17">
        <v>5.8140000000000001</v>
      </c>
      <c r="BR20" s="17">
        <v>0.253</v>
      </c>
      <c r="BS20" s="17">
        <v>-2.7709999999999999</v>
      </c>
      <c r="BT20" s="17">
        <v>215.036</v>
      </c>
      <c r="BU20" s="17">
        <v>39.765999999999998</v>
      </c>
      <c r="BV20" s="17">
        <v>47.027999999999999</v>
      </c>
      <c r="BW20" s="17">
        <v>508.673</v>
      </c>
      <c r="BX20" s="17">
        <v>133.73699999999999</v>
      </c>
      <c r="BY20" s="17">
        <v>719.15599999999995</v>
      </c>
      <c r="BZ20" s="17">
        <v>13.369</v>
      </c>
      <c r="CA20" s="17">
        <v>58.991</v>
      </c>
      <c r="CB20" s="17">
        <v>327.51900000000001</v>
      </c>
      <c r="CC20" s="17">
        <v>323.65300000000002</v>
      </c>
      <c r="CD20" s="18">
        <v>1.3732</v>
      </c>
      <c r="CE20" s="17">
        <v>1569.2049</v>
      </c>
      <c r="CF20" s="17">
        <v>6.1219999999999999</v>
      </c>
      <c r="CG20" s="17">
        <v>3.6</v>
      </c>
      <c r="CH20" s="17">
        <v>-391.15300000000002</v>
      </c>
      <c r="CI20" s="18">
        <v>-7.0000000000000007E-2</v>
      </c>
      <c r="CJ20" s="17">
        <v>3.6</v>
      </c>
      <c r="CK20" s="17">
        <v>-391.15300000000002</v>
      </c>
      <c r="CL20" s="18">
        <v>7.1494999999999997</v>
      </c>
      <c r="CM20" s="18">
        <v>3.2044999999999999</v>
      </c>
      <c r="CN20" s="18">
        <v>6.4661999999999997</v>
      </c>
      <c r="CO20" s="18">
        <v>96.584900000000005</v>
      </c>
      <c r="CP20">
        <v>38.08</v>
      </c>
      <c r="CQ20">
        <v>38.06</v>
      </c>
      <c r="CR20">
        <v>38.06</v>
      </c>
    </row>
    <row r="21" spans="1:96" x14ac:dyDescent="0.25">
      <c r="A21" s="8" t="s">
        <v>152</v>
      </c>
      <c r="B21" s="8" t="s">
        <v>153</v>
      </c>
      <c r="C21" s="17">
        <v>7.7469999999999999</v>
      </c>
      <c r="D21" s="17">
        <v>6.758</v>
      </c>
      <c r="E21" s="17">
        <v>5.5650000000000004</v>
      </c>
      <c r="F21" s="17">
        <v>13.298999999999999</v>
      </c>
      <c r="G21" s="17">
        <v>8.4710000000000001</v>
      </c>
      <c r="H21" s="17">
        <v>8.7390000000000008</v>
      </c>
      <c r="I21" s="17">
        <v>10.484</v>
      </c>
      <c r="J21" s="17">
        <v>4.6139999999999999</v>
      </c>
      <c r="K21" s="17">
        <v>7.2869999999999999</v>
      </c>
      <c r="L21" s="17">
        <v>7.5110000000000001</v>
      </c>
      <c r="M21" s="17">
        <v>9.3729999999999993</v>
      </c>
      <c r="N21" s="17">
        <v>10.391999999999999</v>
      </c>
      <c r="O21" s="17">
        <v>12.278</v>
      </c>
      <c r="P21" s="17">
        <v>14.657999999999999</v>
      </c>
      <c r="Q21" s="17">
        <v>14.913</v>
      </c>
      <c r="R21" s="17">
        <v>14.26</v>
      </c>
      <c r="S21" s="17">
        <v>13.795</v>
      </c>
      <c r="T21" s="17">
        <v>14.368</v>
      </c>
      <c r="U21" s="17">
        <v>13.369</v>
      </c>
      <c r="V21" s="17">
        <v>13.347</v>
      </c>
      <c r="W21" s="17">
        <v>16.064</v>
      </c>
      <c r="X21" s="17">
        <v>12.798999999999999</v>
      </c>
      <c r="Y21" s="17">
        <v>15.85</v>
      </c>
      <c r="Z21" s="17">
        <v>9.16</v>
      </c>
      <c r="AA21" s="17">
        <v>13.007999999999999</v>
      </c>
      <c r="AB21" s="17">
        <v>10.430999999999999</v>
      </c>
      <c r="AC21" s="17">
        <v>9.11</v>
      </c>
      <c r="AD21" s="17">
        <v>12.179</v>
      </c>
      <c r="AE21" s="17">
        <v>7.8949999999999996</v>
      </c>
      <c r="AF21" s="17">
        <v>10.542999999999999</v>
      </c>
      <c r="AG21" s="17">
        <v>14.843</v>
      </c>
      <c r="AH21" s="17">
        <v>13.983000000000001</v>
      </c>
      <c r="AI21" s="17">
        <v>12.933</v>
      </c>
      <c r="AJ21" s="17">
        <v>15.22</v>
      </c>
      <c r="AK21" s="17">
        <v>17.260999999999999</v>
      </c>
      <c r="AL21" s="17">
        <v>24.206</v>
      </c>
      <c r="AM21" s="17">
        <v>16.510999999999999</v>
      </c>
      <c r="AN21" s="17">
        <v>15.698</v>
      </c>
      <c r="AO21" s="17">
        <v>8.9819999999999993</v>
      </c>
      <c r="AP21" s="17">
        <v>18.73</v>
      </c>
      <c r="AR21" s="2" t="s">
        <v>5</v>
      </c>
      <c r="AS21" s="7" t="s">
        <v>111</v>
      </c>
      <c r="AT21" s="17">
        <v>49.125999999999998</v>
      </c>
      <c r="AU21" s="17">
        <v>5.2750000000000004</v>
      </c>
      <c r="AV21" s="17">
        <v>-1.603</v>
      </c>
      <c r="AW21" s="17">
        <v>2.73</v>
      </c>
      <c r="AX21" s="18">
        <v>1.1830000000000001</v>
      </c>
      <c r="AY21" s="17">
        <v>12.071999999999999</v>
      </c>
      <c r="AZ21" s="17">
        <v>3.5110000000000001</v>
      </c>
      <c r="BA21" s="17">
        <v>-388.423</v>
      </c>
      <c r="BB21" s="18">
        <v>6.9604999999999997</v>
      </c>
      <c r="BC21" s="18">
        <v>2.7627999999999999</v>
      </c>
      <c r="BD21" s="18">
        <v>6.2908999999999997</v>
      </c>
      <c r="BE21" s="18">
        <v>122.0742</v>
      </c>
      <c r="BF21">
        <v>43.54</v>
      </c>
      <c r="BG21">
        <v>43.47</v>
      </c>
      <c r="BH21">
        <v>43.49</v>
      </c>
      <c r="BK21" s="2" t="s">
        <v>5</v>
      </c>
      <c r="BL21" s="7" t="s">
        <v>111</v>
      </c>
      <c r="BM21" s="17">
        <v>102.604</v>
      </c>
      <c r="BN21" s="17">
        <v>25.201000000000001</v>
      </c>
      <c r="BO21" s="17">
        <v>49.125999999999998</v>
      </c>
      <c r="BP21" s="17">
        <v>5.2750000000000004</v>
      </c>
      <c r="BQ21" s="17">
        <v>5.8780000000000001</v>
      </c>
      <c r="BR21" s="17">
        <v>-1.603</v>
      </c>
      <c r="BS21" s="17">
        <v>2.73</v>
      </c>
      <c r="BT21" s="17">
        <v>59.737000000000002</v>
      </c>
      <c r="BU21" s="17">
        <v>41.146999999999998</v>
      </c>
      <c r="BV21" s="17">
        <v>52.697000000000003</v>
      </c>
      <c r="BW21" s="17">
        <v>394.60899999999998</v>
      </c>
      <c r="BX21" s="17">
        <v>141.98599999999999</v>
      </c>
      <c r="BY21" s="17">
        <v>787.84299999999996</v>
      </c>
      <c r="BZ21" s="17">
        <v>13.347</v>
      </c>
      <c r="CA21" s="17">
        <v>83.004000000000005</v>
      </c>
      <c r="CB21" s="17">
        <v>341.65</v>
      </c>
      <c r="CC21" s="17">
        <v>337.226</v>
      </c>
      <c r="CD21" s="18">
        <v>1.1830000000000001</v>
      </c>
      <c r="CE21" s="17">
        <v>1796.0038</v>
      </c>
      <c r="CF21" s="17">
        <v>12.071999999999999</v>
      </c>
      <c r="CG21" s="17">
        <v>3.5110000000000001</v>
      </c>
      <c r="CH21" s="17">
        <v>-388.423</v>
      </c>
      <c r="CI21" s="18">
        <v>0.06</v>
      </c>
      <c r="CJ21" s="17">
        <v>3.5110000000000001</v>
      </c>
      <c r="CK21" s="17">
        <v>-388.423</v>
      </c>
      <c r="CL21" s="18">
        <v>6.9604999999999997</v>
      </c>
      <c r="CM21" s="18">
        <v>2.7627999999999999</v>
      </c>
      <c r="CN21" s="18">
        <v>6.2908999999999997</v>
      </c>
      <c r="CO21" s="18">
        <v>122.0742</v>
      </c>
      <c r="CP21">
        <v>43.54</v>
      </c>
      <c r="CQ21">
        <v>43.47</v>
      </c>
      <c r="CR21">
        <v>43.49</v>
      </c>
    </row>
    <row r="22" spans="1:96" x14ac:dyDescent="0.25">
      <c r="A22" s="8" t="s">
        <v>154</v>
      </c>
      <c r="B22" s="8" t="s">
        <v>155</v>
      </c>
      <c r="C22" s="17">
        <v>0</v>
      </c>
      <c r="D22" s="17">
        <v>0</v>
      </c>
      <c r="E22" s="17">
        <v>0</v>
      </c>
      <c r="F22" s="17">
        <v>0</v>
      </c>
      <c r="G22" s="17">
        <v>0</v>
      </c>
      <c r="H22" s="17">
        <v>0</v>
      </c>
      <c r="I22" s="17">
        <v>0</v>
      </c>
      <c r="J22" s="17">
        <v>0</v>
      </c>
      <c r="K22" s="17">
        <v>0</v>
      </c>
      <c r="L22" s="17">
        <v>0</v>
      </c>
      <c r="M22" s="17">
        <v>0</v>
      </c>
      <c r="N22" s="17">
        <v>0</v>
      </c>
      <c r="O22" s="17">
        <v>0</v>
      </c>
      <c r="P22" s="17">
        <v>0</v>
      </c>
      <c r="Q22" s="17">
        <v>0</v>
      </c>
      <c r="R22" s="17">
        <v>0</v>
      </c>
      <c r="S22" s="17">
        <v>0</v>
      </c>
      <c r="T22" s="17">
        <v>0.33800000000000002</v>
      </c>
      <c r="U22" s="17">
        <v>0</v>
      </c>
      <c r="V22" s="17">
        <v>0</v>
      </c>
      <c r="W22" s="17">
        <v>0</v>
      </c>
      <c r="X22" s="17">
        <v>0</v>
      </c>
      <c r="Y22" s="17">
        <v>0</v>
      </c>
      <c r="Z22" s="17">
        <v>0</v>
      </c>
      <c r="AA22" s="17">
        <v>0</v>
      </c>
      <c r="AB22" s="17">
        <v>0</v>
      </c>
      <c r="AC22" s="17">
        <v>0</v>
      </c>
      <c r="AD22" s="17">
        <v>0</v>
      </c>
      <c r="AE22" s="17">
        <v>0</v>
      </c>
      <c r="AF22" s="17">
        <v>0</v>
      </c>
      <c r="AG22" s="17">
        <v>0</v>
      </c>
      <c r="AH22" s="17">
        <v>0</v>
      </c>
      <c r="AI22" s="17">
        <v>0</v>
      </c>
      <c r="AJ22" s="17">
        <v>0</v>
      </c>
      <c r="AK22" s="17">
        <v>0</v>
      </c>
      <c r="AL22" s="17">
        <v>8.641</v>
      </c>
      <c r="AM22" s="17">
        <v>8.641</v>
      </c>
      <c r="AN22" s="17">
        <v>8.641</v>
      </c>
      <c r="AO22" s="17">
        <v>8.641</v>
      </c>
      <c r="AP22" s="17">
        <v>0</v>
      </c>
      <c r="AR22" s="2" t="s">
        <v>6</v>
      </c>
      <c r="AS22" s="7" t="s">
        <v>112</v>
      </c>
      <c r="AT22" s="17">
        <v>50.128</v>
      </c>
      <c r="AU22" s="17">
        <v>2.4129999999999998</v>
      </c>
      <c r="AV22" s="17">
        <v>0.27100000000000002</v>
      </c>
      <c r="AW22" s="17">
        <v>-6.0869999999999997</v>
      </c>
      <c r="AX22" s="18">
        <v>1.1677</v>
      </c>
      <c r="AY22" s="17">
        <v>10.875999999999999</v>
      </c>
      <c r="AZ22" s="17">
        <v>3.6379999999999999</v>
      </c>
      <c r="BA22" s="17">
        <v>-394.51</v>
      </c>
      <c r="BB22" s="18">
        <v>6.7321</v>
      </c>
      <c r="BC22" s="18">
        <v>2.2978000000000001</v>
      </c>
      <c r="BD22" s="18">
        <v>5.9386000000000001</v>
      </c>
      <c r="BE22" s="18">
        <v>193.4529</v>
      </c>
      <c r="BF22">
        <v>38.08</v>
      </c>
      <c r="BG22">
        <v>38.06</v>
      </c>
      <c r="BH22">
        <v>38.07</v>
      </c>
      <c r="BK22" s="2" t="s">
        <v>6</v>
      </c>
      <c r="BL22" s="7" t="s">
        <v>112</v>
      </c>
      <c r="BM22" s="17">
        <v>104.685</v>
      </c>
      <c r="BN22" s="17">
        <v>22.303999999999998</v>
      </c>
      <c r="BO22" s="17">
        <v>50.128</v>
      </c>
      <c r="BP22" s="17">
        <v>2.4129999999999998</v>
      </c>
      <c r="BQ22" s="17">
        <v>5.94</v>
      </c>
      <c r="BR22" s="17">
        <v>0.27100000000000002</v>
      </c>
      <c r="BS22" s="17">
        <v>-6.0869999999999997</v>
      </c>
      <c r="BT22" s="17">
        <v>85.138999999999996</v>
      </c>
      <c r="BU22" s="17">
        <v>42.573</v>
      </c>
      <c r="BV22" s="17">
        <v>60.238</v>
      </c>
      <c r="BW22" s="17">
        <v>378.84699999999998</v>
      </c>
      <c r="BX22" s="17">
        <v>140.61199999999999</v>
      </c>
      <c r="BY22" s="17">
        <v>807.48900000000003</v>
      </c>
      <c r="BZ22" s="17">
        <v>16.064</v>
      </c>
      <c r="CA22" s="17">
        <v>95.837999999999994</v>
      </c>
      <c r="CB22" s="17">
        <v>346.16199999999998</v>
      </c>
      <c r="CC22" s="17">
        <v>340.96300000000002</v>
      </c>
      <c r="CD22" s="18">
        <v>1.1677</v>
      </c>
      <c r="CE22" s="17">
        <v>1585.0482</v>
      </c>
      <c r="CF22" s="17">
        <v>10.875999999999999</v>
      </c>
      <c r="CG22" s="17">
        <v>3.6379999999999999</v>
      </c>
      <c r="CH22" s="17">
        <v>-394.51</v>
      </c>
      <c r="CI22" s="18">
        <v>-0.15</v>
      </c>
      <c r="CJ22" s="17">
        <v>3.6379999999999999</v>
      </c>
      <c r="CK22" s="17">
        <v>-394.51</v>
      </c>
      <c r="CL22" s="18">
        <v>6.7321</v>
      </c>
      <c r="CM22" s="18">
        <v>2.2978000000000001</v>
      </c>
      <c r="CN22" s="18">
        <v>5.9386000000000001</v>
      </c>
      <c r="CO22" s="18">
        <v>193.4529</v>
      </c>
      <c r="CP22">
        <v>38.08</v>
      </c>
      <c r="CQ22">
        <v>38.06</v>
      </c>
      <c r="CR22">
        <v>38.07</v>
      </c>
    </row>
    <row r="23" spans="1:96" x14ac:dyDescent="0.25">
      <c r="A23" s="8" t="s">
        <v>40</v>
      </c>
      <c r="B23" s="8" t="s">
        <v>156</v>
      </c>
      <c r="C23" s="17">
        <v>135.22300000000001</v>
      </c>
      <c r="D23" s="17">
        <v>140.01</v>
      </c>
      <c r="E23" s="17">
        <v>136.453</v>
      </c>
      <c r="F23" s="17">
        <v>145.47200000000001</v>
      </c>
      <c r="G23" s="17">
        <v>145.411</v>
      </c>
      <c r="H23" s="17">
        <v>149.78800000000001</v>
      </c>
      <c r="I23" s="17">
        <v>146.13900000000001</v>
      </c>
      <c r="J23" s="17">
        <v>150.43799999999999</v>
      </c>
      <c r="K23" s="17">
        <v>146.83099999999999</v>
      </c>
      <c r="L23" s="17">
        <v>44.838000000000001</v>
      </c>
      <c r="M23" s="17">
        <v>45.648000000000003</v>
      </c>
      <c r="N23" s="17">
        <v>57.51</v>
      </c>
      <c r="O23" s="17">
        <v>52.337000000000003</v>
      </c>
      <c r="P23" s="17">
        <v>56.216999999999999</v>
      </c>
      <c r="Q23" s="17">
        <v>48.368000000000002</v>
      </c>
      <c r="R23" s="17">
        <v>53.024000000000001</v>
      </c>
      <c r="S23" s="17">
        <v>54.523000000000003</v>
      </c>
      <c r="T23" s="17">
        <v>60.661000000000001</v>
      </c>
      <c r="U23" s="17">
        <v>58.991</v>
      </c>
      <c r="V23" s="17">
        <v>83.004000000000005</v>
      </c>
      <c r="W23" s="17">
        <v>95.837999999999994</v>
      </c>
      <c r="X23" s="17">
        <v>107.673</v>
      </c>
      <c r="Y23" s="17">
        <v>80.313000000000002</v>
      </c>
      <c r="Z23" s="17">
        <v>70.582999999999998</v>
      </c>
      <c r="AA23" s="17">
        <v>86.272000000000006</v>
      </c>
      <c r="AB23" s="17">
        <v>253.328</v>
      </c>
      <c r="AC23" s="17">
        <v>232.084</v>
      </c>
      <c r="AD23" s="17">
        <v>228.69300000000001</v>
      </c>
      <c r="AE23" s="17">
        <v>225.78800000000001</v>
      </c>
      <c r="AF23" s="17">
        <v>521.11800000000005</v>
      </c>
      <c r="AG23" s="17">
        <v>305.07299999999998</v>
      </c>
      <c r="AH23" s="17">
        <v>133.179</v>
      </c>
      <c r="AI23" s="17">
        <v>131.52600000000001</v>
      </c>
      <c r="AJ23" s="17">
        <v>147.774</v>
      </c>
      <c r="AK23" s="17">
        <v>98.697999999999993</v>
      </c>
      <c r="AL23" s="17">
        <v>108.91200000000001</v>
      </c>
      <c r="AM23" s="17">
        <v>93.661000000000001</v>
      </c>
      <c r="AN23" s="17">
        <v>97.382999999999996</v>
      </c>
      <c r="AO23" s="17">
        <v>93.444000000000003</v>
      </c>
      <c r="AP23" s="17">
        <v>92.69</v>
      </c>
      <c r="AR23" s="2" t="s">
        <v>7</v>
      </c>
      <c r="AS23" s="7" t="s">
        <v>113</v>
      </c>
      <c r="AT23" s="17">
        <v>54.222999999999999</v>
      </c>
      <c r="AU23" s="17">
        <v>1.712</v>
      </c>
      <c r="AV23" s="17">
        <v>1.347</v>
      </c>
      <c r="AW23" s="17">
        <v>-4.8879999999999999</v>
      </c>
      <c r="AX23" s="18">
        <v>1.0089999999999999</v>
      </c>
      <c r="AY23" s="17">
        <v>8.9169999999999998</v>
      </c>
      <c r="AZ23" s="17">
        <v>3.1230000000000002</v>
      </c>
      <c r="BA23" s="17">
        <v>-399.39800000000002</v>
      </c>
      <c r="BB23" s="18">
        <v>6.7305999999999999</v>
      </c>
      <c r="BC23" s="18">
        <v>2.6412</v>
      </c>
      <c r="BD23" s="18">
        <v>6.0911</v>
      </c>
      <c r="BE23" s="18">
        <v>102.4935</v>
      </c>
      <c r="BF23">
        <v>45.3</v>
      </c>
      <c r="BG23">
        <v>45.25</v>
      </c>
      <c r="BH23">
        <v>45.3</v>
      </c>
      <c r="BK23" s="2" t="s">
        <v>7</v>
      </c>
      <c r="BL23" s="7" t="s">
        <v>113</v>
      </c>
      <c r="BM23" s="17">
        <v>122.42400000000001</v>
      </c>
      <c r="BN23" s="17">
        <v>31.904</v>
      </c>
      <c r="BO23" s="17">
        <v>54.222999999999999</v>
      </c>
      <c r="BP23" s="17">
        <v>1.712</v>
      </c>
      <c r="BQ23" s="17">
        <v>5.9969999999999999</v>
      </c>
      <c r="BR23" s="17">
        <v>1.347</v>
      </c>
      <c r="BS23" s="17">
        <v>-4.8879999999999999</v>
      </c>
      <c r="BT23" s="17">
        <v>78.227999999999994</v>
      </c>
      <c r="BU23" s="17">
        <v>47.53</v>
      </c>
      <c r="BV23" s="17">
        <v>58.295999999999999</v>
      </c>
      <c r="BW23" s="17">
        <v>408.55700000000002</v>
      </c>
      <c r="BX23" s="17">
        <v>142.80500000000001</v>
      </c>
      <c r="BY23" s="17">
        <v>831.06500000000005</v>
      </c>
      <c r="BZ23" s="17">
        <v>12.798999999999999</v>
      </c>
      <c r="CA23" s="17">
        <v>107.673</v>
      </c>
      <c r="CB23" s="17">
        <v>354.94400000000002</v>
      </c>
      <c r="CC23" s="17">
        <v>346.983</v>
      </c>
      <c r="CD23" s="18">
        <v>1.0089999999999999</v>
      </c>
      <c r="CE23" s="17">
        <v>1890.4056</v>
      </c>
      <c r="CF23" s="17">
        <v>8.9169999999999998</v>
      </c>
      <c r="CG23" s="17">
        <v>3.1230000000000002</v>
      </c>
      <c r="CH23" s="17">
        <v>-399.39800000000002</v>
      </c>
      <c r="CI23" s="18">
        <v>-0.12</v>
      </c>
      <c r="CJ23" s="17">
        <v>3.1230000000000002</v>
      </c>
      <c r="CK23" s="17">
        <v>-399.39800000000002</v>
      </c>
      <c r="CL23" s="18">
        <v>6.7305999999999999</v>
      </c>
      <c r="CM23" s="18">
        <v>2.6412</v>
      </c>
      <c r="CN23" s="18">
        <v>6.0911</v>
      </c>
      <c r="CO23" s="18">
        <v>102.4935</v>
      </c>
      <c r="CP23">
        <v>45.3</v>
      </c>
      <c r="CQ23">
        <v>45.25</v>
      </c>
      <c r="CR23">
        <v>45.3</v>
      </c>
    </row>
    <row r="24" spans="1:96" x14ac:dyDescent="0.25">
      <c r="A24" s="8" t="s">
        <v>157</v>
      </c>
      <c r="B24" s="8" t="s">
        <v>158</v>
      </c>
      <c r="C24" s="17">
        <v>155.072</v>
      </c>
      <c r="D24" s="17">
        <v>171.14500000000001</v>
      </c>
      <c r="E24" s="17">
        <v>184.02099999999999</v>
      </c>
      <c r="F24" s="17">
        <v>195.279</v>
      </c>
      <c r="G24" s="17">
        <v>209.01300000000001</v>
      </c>
      <c r="H24" s="17">
        <v>218.392</v>
      </c>
      <c r="I24" s="17">
        <v>226.17</v>
      </c>
      <c r="J24" s="17">
        <v>228.351</v>
      </c>
      <c r="K24" s="17">
        <v>214.148</v>
      </c>
      <c r="L24" s="17">
        <v>218.976</v>
      </c>
      <c r="M24" s="17">
        <v>270.63299999999998</v>
      </c>
      <c r="N24" s="17">
        <v>261.048</v>
      </c>
      <c r="O24" s="17">
        <v>264.8</v>
      </c>
      <c r="P24" s="17">
        <v>279.483</v>
      </c>
      <c r="Q24" s="17">
        <v>278.52100000000002</v>
      </c>
      <c r="R24" s="17">
        <v>290.51299999999998</v>
      </c>
      <c r="S24" s="17">
        <v>301.26600000000002</v>
      </c>
      <c r="T24" s="17">
        <v>321.226</v>
      </c>
      <c r="U24" s="17">
        <v>327.51900000000001</v>
      </c>
      <c r="V24" s="17">
        <v>341.65</v>
      </c>
      <c r="W24" s="17">
        <v>346.16199999999998</v>
      </c>
      <c r="X24" s="17">
        <v>354.94400000000002</v>
      </c>
      <c r="Y24" s="17">
        <v>374.03699999999998</v>
      </c>
      <c r="Z24" s="17">
        <v>388.14800000000002</v>
      </c>
      <c r="AA24" s="17">
        <v>584.69000000000005</v>
      </c>
      <c r="AB24" s="17">
        <v>619.68799999999999</v>
      </c>
      <c r="AC24" s="17">
        <v>650.81799999999998</v>
      </c>
      <c r="AD24" s="17">
        <v>687.16800000000001</v>
      </c>
      <c r="AE24" s="17">
        <v>718.60199999999998</v>
      </c>
      <c r="AF24" s="17">
        <v>730.40800000000002</v>
      </c>
      <c r="AG24" s="17">
        <v>709.57600000000002</v>
      </c>
      <c r="AH24" s="17">
        <v>756.63599999999997</v>
      </c>
      <c r="AI24" s="17">
        <v>770.12300000000005</v>
      </c>
      <c r="AJ24" s="17">
        <v>775.01</v>
      </c>
      <c r="AK24" s="17">
        <v>768.04100000000005</v>
      </c>
      <c r="AL24" s="17">
        <v>807.97500000000002</v>
      </c>
      <c r="AM24" s="17">
        <v>831.55100000000004</v>
      </c>
      <c r="AN24" s="17">
        <v>870.13</v>
      </c>
      <c r="AO24" s="17">
        <v>892.16200000000003</v>
      </c>
      <c r="AP24" s="17">
        <v>879.27800000000002</v>
      </c>
      <c r="AR24" s="2" t="s">
        <v>8</v>
      </c>
      <c r="AS24" s="7" t="s">
        <v>114</v>
      </c>
      <c r="AT24" s="17">
        <v>44.78</v>
      </c>
      <c r="AU24" s="17">
        <v>17.094000000000001</v>
      </c>
      <c r="AV24" s="17">
        <v>0.39800000000000002</v>
      </c>
      <c r="AW24" s="17">
        <v>8.1590000000000007</v>
      </c>
      <c r="AX24" s="18">
        <v>1.2459</v>
      </c>
      <c r="AY24" s="17">
        <v>23.478999999999999</v>
      </c>
      <c r="AZ24" s="17">
        <v>2.8540000000000001</v>
      </c>
      <c r="BA24" s="17">
        <v>-391.23899999999998</v>
      </c>
      <c r="BB24" s="18">
        <v>9.3795999999999999</v>
      </c>
      <c r="BC24" s="18">
        <v>0.36720000000000003</v>
      </c>
      <c r="BD24" s="18">
        <v>7.5723000000000003</v>
      </c>
      <c r="BE24" s="18">
        <v>-26.299700000000001</v>
      </c>
      <c r="BF24">
        <v>33.53</v>
      </c>
      <c r="BG24">
        <v>33.43</v>
      </c>
      <c r="BH24">
        <v>33.53</v>
      </c>
      <c r="BK24" s="2" t="s">
        <v>8</v>
      </c>
      <c r="BL24" s="7" t="s">
        <v>114</v>
      </c>
      <c r="BM24" s="17">
        <v>105.684</v>
      </c>
      <c r="BN24" s="17">
        <v>29.731999999999999</v>
      </c>
      <c r="BO24" s="17">
        <v>44.78</v>
      </c>
      <c r="BP24" s="17">
        <v>17.094000000000001</v>
      </c>
      <c r="BQ24" s="17">
        <v>7.9889999999999999</v>
      </c>
      <c r="BR24" s="17">
        <v>0.39800000000000002</v>
      </c>
      <c r="BS24" s="17">
        <v>8.1590000000000007</v>
      </c>
      <c r="BT24" s="17">
        <v>54.588999999999999</v>
      </c>
      <c r="BU24" s="17">
        <v>38.988</v>
      </c>
      <c r="BV24" s="17">
        <v>59.665999999999997</v>
      </c>
      <c r="BW24" s="17">
        <v>431.59399999999999</v>
      </c>
      <c r="BX24" s="17">
        <v>145.71799999999999</v>
      </c>
      <c r="BY24" s="17">
        <v>821.37900000000002</v>
      </c>
      <c r="BZ24" s="17">
        <v>15.85</v>
      </c>
      <c r="CA24" s="17">
        <v>80.313000000000002</v>
      </c>
      <c r="CB24" s="17">
        <v>374.03699999999998</v>
      </c>
      <c r="CC24" s="17">
        <v>350.267</v>
      </c>
      <c r="CD24" s="18">
        <v>1.2459</v>
      </c>
      <c r="CE24" s="17">
        <v>1409.3678</v>
      </c>
      <c r="CF24" s="17">
        <v>23.478999999999999</v>
      </c>
      <c r="CG24" s="17">
        <v>2.8540000000000001</v>
      </c>
      <c r="CH24" s="17">
        <v>-391.23899999999998</v>
      </c>
      <c r="CI24" s="18">
        <v>0.19</v>
      </c>
      <c r="CJ24" s="17">
        <v>2.8540000000000001</v>
      </c>
      <c r="CK24" s="17">
        <v>-391.23899999999998</v>
      </c>
      <c r="CL24" s="18">
        <v>9.3795999999999999</v>
      </c>
      <c r="CM24" s="18">
        <v>0.36720000000000003</v>
      </c>
      <c r="CN24" s="18">
        <v>7.5723000000000003</v>
      </c>
      <c r="CO24" s="18">
        <v>-26.299700000000001</v>
      </c>
      <c r="CP24">
        <v>33.53</v>
      </c>
      <c r="CQ24">
        <v>33.43</v>
      </c>
      <c r="CR24">
        <v>33.53</v>
      </c>
    </row>
    <row r="25" spans="1:96" x14ac:dyDescent="0.25">
      <c r="A25" s="8" t="s">
        <v>159</v>
      </c>
      <c r="B25" s="8" t="s">
        <v>160</v>
      </c>
      <c r="C25" s="17">
        <v>305.39400000000001</v>
      </c>
      <c r="D25" s="17">
        <v>326.072</v>
      </c>
      <c r="E25" s="17">
        <v>335.03</v>
      </c>
      <c r="F25" s="17">
        <v>354.99299999999999</v>
      </c>
      <c r="G25" s="17">
        <v>368.988</v>
      </c>
      <c r="H25" s="17">
        <v>387.73500000000001</v>
      </c>
      <c r="I25" s="17">
        <v>391.20600000000002</v>
      </c>
      <c r="J25" s="17">
        <v>400.69900000000001</v>
      </c>
      <c r="K25" s="17">
        <v>381.15300000000002</v>
      </c>
      <c r="L25" s="17">
        <v>391.46600000000001</v>
      </c>
      <c r="M25" s="17">
        <v>599.96199999999999</v>
      </c>
      <c r="N25" s="17">
        <v>605.745</v>
      </c>
      <c r="O25" s="17">
        <v>606.09</v>
      </c>
      <c r="P25" s="17">
        <v>628.37099999999998</v>
      </c>
      <c r="Q25" s="17">
        <v>622.03700000000003</v>
      </c>
      <c r="R25" s="17">
        <v>642.68100000000004</v>
      </c>
      <c r="S25" s="17">
        <v>659.04499999999996</v>
      </c>
      <c r="T25" s="17">
        <v>689.35299999999995</v>
      </c>
      <c r="U25" s="17">
        <v>719.15599999999995</v>
      </c>
      <c r="V25" s="17">
        <v>787.84299999999996</v>
      </c>
      <c r="W25" s="17">
        <v>807.48900000000003</v>
      </c>
      <c r="X25" s="17">
        <v>831.06500000000005</v>
      </c>
      <c r="Y25" s="17">
        <v>821.37900000000002</v>
      </c>
      <c r="Z25" s="17">
        <v>866.11099999999999</v>
      </c>
      <c r="AA25" s="17">
        <v>1220.269</v>
      </c>
      <c r="AB25" s="17">
        <v>1274.5129999999999</v>
      </c>
      <c r="AC25" s="17">
        <v>1287.549</v>
      </c>
      <c r="AD25" s="17">
        <v>1325.8330000000001</v>
      </c>
      <c r="AE25" s="17">
        <v>1356.002</v>
      </c>
      <c r="AF25" s="17">
        <v>2075.3530000000001</v>
      </c>
      <c r="AG25" s="17">
        <v>1891.4760000000001</v>
      </c>
      <c r="AH25" s="17">
        <v>1733.9880000000001</v>
      </c>
      <c r="AI25" s="17">
        <v>1734.365</v>
      </c>
      <c r="AJ25" s="17">
        <v>1681.2</v>
      </c>
      <c r="AK25" s="17">
        <v>1523.4179999999999</v>
      </c>
      <c r="AL25" s="17">
        <v>1542.3810000000001</v>
      </c>
      <c r="AM25" s="17">
        <v>1534.462</v>
      </c>
      <c r="AN25" s="17">
        <v>1574.386</v>
      </c>
      <c r="AO25" s="17">
        <v>1583.3209999999999</v>
      </c>
      <c r="AP25" s="17">
        <v>1646.82</v>
      </c>
      <c r="AR25" s="2" t="s">
        <v>9</v>
      </c>
      <c r="AS25" s="7" t="s">
        <v>115</v>
      </c>
      <c r="AT25" s="17">
        <v>43.341999999999999</v>
      </c>
      <c r="AU25" s="17">
        <v>-7.1470000000000002</v>
      </c>
      <c r="AV25" s="17">
        <v>-4.2000000000000003E-2</v>
      </c>
      <c r="AW25" s="17">
        <v>-7.2690000000000001</v>
      </c>
      <c r="AX25" s="18">
        <v>1.4817</v>
      </c>
      <c r="AY25" s="17">
        <v>0.26400000000000001</v>
      </c>
      <c r="AZ25" s="17">
        <v>3.0219999999999998</v>
      </c>
      <c r="BA25" s="17">
        <v>-398.50900000000001</v>
      </c>
      <c r="BB25" s="18">
        <v>8.9712999999999994</v>
      </c>
      <c r="BC25" s="18">
        <v>0.89249999999999996</v>
      </c>
      <c r="BD25" s="18">
        <v>7.7565</v>
      </c>
      <c r="BE25" s="18">
        <v>124.3373</v>
      </c>
      <c r="BF25">
        <v>52.48</v>
      </c>
      <c r="BG25">
        <v>52.36</v>
      </c>
      <c r="BH25">
        <v>52.47</v>
      </c>
      <c r="BK25" s="2" t="s">
        <v>9</v>
      </c>
      <c r="BL25" s="7" t="s">
        <v>115</v>
      </c>
      <c r="BM25" s="17">
        <v>75.504999999999995</v>
      </c>
      <c r="BN25" s="17">
        <v>22.305</v>
      </c>
      <c r="BO25" s="17">
        <v>43.341999999999999</v>
      </c>
      <c r="BP25" s="17">
        <v>-7.1470000000000002</v>
      </c>
      <c r="BQ25" s="17">
        <v>5.4560000000000004</v>
      </c>
      <c r="BR25" s="17">
        <v>-4.2000000000000003E-2</v>
      </c>
      <c r="BS25" s="17">
        <v>-7.2690000000000001</v>
      </c>
      <c r="BT25" s="17">
        <v>78.552000000000007</v>
      </c>
      <c r="BU25" s="17">
        <v>44.012999999999998</v>
      </c>
      <c r="BV25" s="17">
        <v>66.69</v>
      </c>
      <c r="BW25" s="17">
        <v>455.82299999999998</v>
      </c>
      <c r="BX25" s="17">
        <v>191.096</v>
      </c>
      <c r="BY25" s="17">
        <v>866.11099999999999</v>
      </c>
      <c r="BZ25" s="17">
        <v>9.16</v>
      </c>
      <c r="CA25" s="17">
        <v>70.582999999999998</v>
      </c>
      <c r="CB25" s="17">
        <v>388.14800000000002</v>
      </c>
      <c r="CC25" s="17">
        <v>388.07</v>
      </c>
      <c r="CD25" s="18">
        <v>1.4817</v>
      </c>
      <c r="CE25" s="17">
        <v>2210.0756999999999</v>
      </c>
      <c r="CF25" s="17">
        <v>0.26400000000000001</v>
      </c>
      <c r="CG25" s="17">
        <v>3.0219999999999998</v>
      </c>
      <c r="CH25" s="17">
        <v>-398.50900000000001</v>
      </c>
      <c r="CI25" s="18">
        <v>-0.17</v>
      </c>
      <c r="CJ25" s="17">
        <v>3.0219999999999998</v>
      </c>
      <c r="CK25" s="17">
        <v>-398.50900000000001</v>
      </c>
      <c r="CL25" s="18">
        <v>8.9712999999999994</v>
      </c>
      <c r="CM25" s="18">
        <v>0.89249999999999996</v>
      </c>
      <c r="CN25" s="18">
        <v>7.7565</v>
      </c>
      <c r="CO25" s="18">
        <v>124.3373</v>
      </c>
      <c r="CP25">
        <v>52.48</v>
      </c>
      <c r="CQ25">
        <v>52.36</v>
      </c>
      <c r="CR25">
        <v>52.47</v>
      </c>
    </row>
    <row r="26" spans="1:96" x14ac:dyDescent="0.25">
      <c r="A26" s="8" t="s">
        <v>161</v>
      </c>
      <c r="B26" s="8" t="s">
        <v>162</v>
      </c>
      <c r="C26" s="17">
        <v>0</v>
      </c>
      <c r="D26" s="17">
        <v>0</v>
      </c>
      <c r="E26" s="17">
        <v>0</v>
      </c>
      <c r="F26" s="17">
        <v>0</v>
      </c>
      <c r="G26" s="17">
        <v>0</v>
      </c>
      <c r="H26" s="17">
        <v>0</v>
      </c>
      <c r="I26" s="17">
        <v>0</v>
      </c>
      <c r="J26" s="17">
        <v>0</v>
      </c>
      <c r="K26" s="17">
        <v>0</v>
      </c>
      <c r="L26" s="17">
        <v>108.738</v>
      </c>
      <c r="M26" s="17">
        <v>265.99200000000002</v>
      </c>
      <c r="N26" s="17">
        <v>269.32799999999997</v>
      </c>
      <c r="O26" s="17">
        <v>272.721</v>
      </c>
      <c r="P26" s="17">
        <v>276.173</v>
      </c>
      <c r="Q26" s="17">
        <v>279.685</v>
      </c>
      <c r="R26" s="17">
        <v>283.25799999999998</v>
      </c>
      <c r="S26" s="17">
        <v>286.89299999999997</v>
      </c>
      <c r="T26" s="17">
        <v>290.59199999999998</v>
      </c>
      <c r="U26" s="17">
        <v>323.65300000000002</v>
      </c>
      <c r="V26" s="17">
        <v>337.226</v>
      </c>
      <c r="W26" s="17">
        <v>340.96300000000002</v>
      </c>
      <c r="X26" s="17">
        <v>346.983</v>
      </c>
      <c r="Y26" s="17">
        <v>350.267</v>
      </c>
      <c r="Z26" s="17">
        <v>388.07</v>
      </c>
      <c r="AA26" s="17">
        <v>528.91200000000003</v>
      </c>
      <c r="AB26" s="17">
        <v>384.05500000000001</v>
      </c>
      <c r="AC26" s="17">
        <v>387.00400000000002</v>
      </c>
      <c r="AD26" s="17">
        <v>389.94299999999998</v>
      </c>
      <c r="AE26" s="17">
        <v>392.93</v>
      </c>
      <c r="AF26" s="17">
        <v>746.25699999999995</v>
      </c>
      <c r="AG26" s="17">
        <v>799.45299999999997</v>
      </c>
      <c r="AH26" s="17">
        <v>789.45299999999997</v>
      </c>
      <c r="AI26" s="17">
        <v>779.4</v>
      </c>
      <c r="AJ26" s="17">
        <v>720.625</v>
      </c>
      <c r="AK26" s="17">
        <v>605.36</v>
      </c>
      <c r="AL26" s="17">
        <v>592.22900000000004</v>
      </c>
      <c r="AM26" s="17">
        <v>573.03</v>
      </c>
      <c r="AN26" s="17">
        <v>568.60199999999998</v>
      </c>
      <c r="AO26" s="17">
        <v>564.13300000000004</v>
      </c>
      <c r="AP26" s="17">
        <v>639.44600000000003</v>
      </c>
      <c r="AR26" s="2" t="s">
        <v>10</v>
      </c>
      <c r="AS26" s="7" t="s">
        <v>116</v>
      </c>
      <c r="AT26" s="17">
        <v>52.561</v>
      </c>
      <c r="AU26" s="17">
        <v>17.62</v>
      </c>
      <c r="AV26" s="17">
        <v>-123.96899999999999</v>
      </c>
      <c r="AW26" s="17">
        <v>130.119</v>
      </c>
      <c r="AX26" s="18">
        <v>1.6234</v>
      </c>
      <c r="AY26" s="17">
        <v>25.756</v>
      </c>
      <c r="AZ26" s="17">
        <v>2.71</v>
      </c>
      <c r="BA26" s="17">
        <v>-268.39</v>
      </c>
      <c r="BB26" s="18">
        <v>9.0786999999999995</v>
      </c>
      <c r="BC26" s="18">
        <v>0.93389999999999995</v>
      </c>
      <c r="BD26" s="18">
        <v>7.6875</v>
      </c>
      <c r="BE26" s="18">
        <v>3271.6212999999998</v>
      </c>
      <c r="BF26">
        <v>60.13</v>
      </c>
      <c r="BG26">
        <v>60.03</v>
      </c>
      <c r="BH26">
        <v>60.12</v>
      </c>
      <c r="BK26" s="2" t="s">
        <v>10</v>
      </c>
      <c r="BL26" s="7" t="s">
        <v>116</v>
      </c>
      <c r="BM26" s="17">
        <v>117.48399999999999</v>
      </c>
      <c r="BN26" s="17">
        <v>29.992999999999999</v>
      </c>
      <c r="BO26" s="17">
        <v>52.561</v>
      </c>
      <c r="BP26" s="17">
        <v>17.62</v>
      </c>
      <c r="BQ26" s="17">
        <v>7.1319999999999997</v>
      </c>
      <c r="BR26" s="17">
        <v>-123.96899999999999</v>
      </c>
      <c r="BS26" s="17">
        <v>130.119</v>
      </c>
      <c r="BT26" s="17">
        <v>125.244</v>
      </c>
      <c r="BU26" s="17">
        <v>46.143000000000001</v>
      </c>
      <c r="BV26" s="17">
        <v>68.542000000000002</v>
      </c>
      <c r="BW26" s="17">
        <v>658.52</v>
      </c>
      <c r="BX26" s="17">
        <v>201.57400000000001</v>
      </c>
      <c r="BY26" s="17">
        <v>1220.269</v>
      </c>
      <c r="BZ26" s="17">
        <v>13.007999999999999</v>
      </c>
      <c r="CA26" s="17">
        <v>86.272000000000006</v>
      </c>
      <c r="CB26" s="17">
        <v>584.69000000000005</v>
      </c>
      <c r="CC26" s="17">
        <v>528.91200000000003</v>
      </c>
      <c r="CD26" s="18">
        <v>1.6234</v>
      </c>
      <c r="CE26" s="17">
        <v>2569.6596</v>
      </c>
      <c r="CF26" s="17">
        <v>25.756</v>
      </c>
      <c r="CG26" s="17">
        <v>2.71</v>
      </c>
      <c r="CH26" s="17">
        <v>-268.39</v>
      </c>
      <c r="CI26" s="18">
        <v>2.94</v>
      </c>
      <c r="CJ26" s="17">
        <v>2.71</v>
      </c>
      <c r="CK26" s="17">
        <v>-268.39</v>
      </c>
      <c r="CL26" s="18">
        <v>9.0786999999999995</v>
      </c>
      <c r="CM26" s="18">
        <v>0.93389999999999995</v>
      </c>
      <c r="CN26" s="18">
        <v>7.6875</v>
      </c>
      <c r="CO26" s="18">
        <v>3271.6212999999998</v>
      </c>
      <c r="CP26">
        <v>60.13</v>
      </c>
      <c r="CQ26">
        <v>60.03</v>
      </c>
      <c r="CR26">
        <v>60.12</v>
      </c>
    </row>
    <row r="27" spans="1:96" x14ac:dyDescent="0.25">
      <c r="A27" s="8" t="s">
        <v>41</v>
      </c>
      <c r="B27" s="8" t="s">
        <v>163</v>
      </c>
      <c r="C27" s="18">
        <v>3.6937000000000002</v>
      </c>
      <c r="D27" s="18">
        <v>3.8416000000000001</v>
      </c>
      <c r="E27" s="18">
        <v>2.0754000000000001</v>
      </c>
      <c r="F27" s="18">
        <v>3.4275000000000002</v>
      </c>
      <c r="G27" s="18">
        <v>3.7410000000000001</v>
      </c>
      <c r="H27" s="18">
        <v>5.2835999999999999</v>
      </c>
      <c r="I27" s="18">
        <v>7.6851000000000003</v>
      </c>
      <c r="J27" s="18">
        <v>7.4782000000000002</v>
      </c>
      <c r="K27" s="18">
        <v>7.0148999999999999</v>
      </c>
      <c r="L27" s="18">
        <v>6.8902000000000001</v>
      </c>
      <c r="M27" s="18">
        <v>8.0161999999999995</v>
      </c>
      <c r="N27" s="18">
        <v>8.1198999999999995</v>
      </c>
      <c r="O27" s="18">
        <v>7.5235000000000003</v>
      </c>
      <c r="P27" s="18">
        <v>16.8507</v>
      </c>
      <c r="Q27" s="18">
        <v>9.3378999999999994</v>
      </c>
      <c r="R27" s="18">
        <v>8.9768000000000008</v>
      </c>
      <c r="S27" s="18">
        <v>9.5276999999999994</v>
      </c>
      <c r="T27" s="18">
        <v>2.0958999999999999</v>
      </c>
      <c r="U27" s="18">
        <v>1.3732</v>
      </c>
      <c r="V27" s="18">
        <v>1.1830000000000001</v>
      </c>
      <c r="W27" s="18">
        <v>1.1677</v>
      </c>
      <c r="X27" s="18">
        <v>1.0089999999999999</v>
      </c>
      <c r="Y27" s="18">
        <v>1.2459</v>
      </c>
      <c r="Z27" s="18">
        <v>1.4817</v>
      </c>
      <c r="AA27" s="18">
        <v>1.6234</v>
      </c>
      <c r="AB27" s="18">
        <v>1.5109999999999999</v>
      </c>
      <c r="AC27" s="18">
        <v>1.7830999999999999</v>
      </c>
      <c r="AD27" s="18">
        <v>1.6369</v>
      </c>
      <c r="AE27" s="18">
        <v>1.6787000000000001</v>
      </c>
      <c r="AF27" s="18">
        <v>1.6357999999999999</v>
      </c>
      <c r="AG27" s="18">
        <v>1.2804</v>
      </c>
      <c r="AH27" s="18">
        <v>1.3199000000000001</v>
      </c>
      <c r="AI27" s="18">
        <v>0.6532</v>
      </c>
      <c r="AJ27" s="18">
        <v>0.32590000000000002</v>
      </c>
      <c r="AK27" s="18">
        <v>0.3987</v>
      </c>
      <c r="AL27" s="18">
        <v>0.26390000000000002</v>
      </c>
      <c r="AM27" s="18">
        <v>0.50749999999999995</v>
      </c>
      <c r="AN27" s="18">
        <v>0.64229999999999998</v>
      </c>
      <c r="AO27" s="18">
        <v>0.38940000000000002</v>
      </c>
      <c r="AP27" s="18">
        <v>0.79110000000000003</v>
      </c>
      <c r="AR27" s="2" t="s">
        <v>11</v>
      </c>
      <c r="AS27" s="7" t="s">
        <v>117</v>
      </c>
      <c r="AT27" s="17">
        <v>52.831000000000003</v>
      </c>
      <c r="AU27" s="17">
        <v>18.783000000000001</v>
      </c>
      <c r="AV27" s="17">
        <v>-1.821</v>
      </c>
      <c r="AW27" s="17">
        <v>14.513999999999999</v>
      </c>
      <c r="AX27" s="18">
        <v>1.5109999999999999</v>
      </c>
      <c r="AY27" s="17">
        <v>26.814</v>
      </c>
      <c r="AZ27" s="17">
        <v>3.456</v>
      </c>
      <c r="BA27" s="17">
        <v>-253.875</v>
      </c>
      <c r="BB27" s="18">
        <v>8.7551000000000005</v>
      </c>
      <c r="BC27" s="18">
        <v>0.94350000000000001</v>
      </c>
      <c r="BD27" s="18">
        <v>7.4142000000000001</v>
      </c>
      <c r="BE27" s="18">
        <v>724.39149999999995</v>
      </c>
      <c r="BF27">
        <v>59.92</v>
      </c>
      <c r="BG27">
        <v>59.84</v>
      </c>
      <c r="BH27">
        <v>59.84</v>
      </c>
      <c r="BK27" s="2" t="s">
        <v>11</v>
      </c>
      <c r="BL27" s="7" t="s">
        <v>117</v>
      </c>
      <c r="BM27" s="17">
        <v>130.97399999999999</v>
      </c>
      <c r="BN27" s="17">
        <v>35.298000000000002</v>
      </c>
      <c r="BO27" s="17">
        <v>52.831000000000003</v>
      </c>
      <c r="BP27" s="17">
        <v>18.783000000000001</v>
      </c>
      <c r="BQ27" s="17">
        <v>1.161</v>
      </c>
      <c r="BR27" s="17">
        <v>-1.821</v>
      </c>
      <c r="BS27" s="17">
        <v>14.513999999999999</v>
      </c>
      <c r="BT27" s="17">
        <v>99.956999999999994</v>
      </c>
      <c r="BU27" s="17">
        <v>53.045999999999999</v>
      </c>
      <c r="BV27" s="17">
        <v>64.650000000000006</v>
      </c>
      <c r="BW27" s="17">
        <v>651.62300000000005</v>
      </c>
      <c r="BX27" s="17">
        <v>211.18</v>
      </c>
      <c r="BY27" s="17">
        <v>1274.5129999999999</v>
      </c>
      <c r="BZ27" s="17">
        <v>10.430999999999999</v>
      </c>
      <c r="CA27" s="17">
        <v>253.328</v>
      </c>
      <c r="CB27" s="17">
        <v>619.68799999999999</v>
      </c>
      <c r="CC27" s="17">
        <v>384.05500000000001</v>
      </c>
      <c r="CD27" s="18">
        <v>1.5109999999999999</v>
      </c>
      <c r="CE27" s="17">
        <v>2599.6709000000001</v>
      </c>
      <c r="CF27" s="17">
        <v>26.814</v>
      </c>
      <c r="CG27" s="17">
        <v>3.456</v>
      </c>
      <c r="CH27" s="17">
        <v>-253.875</v>
      </c>
      <c r="CI27" s="18">
        <v>0.32</v>
      </c>
      <c r="CJ27" s="17">
        <v>3.456</v>
      </c>
      <c r="CK27" s="17">
        <v>-253.875</v>
      </c>
      <c r="CL27" s="18">
        <v>8.7551000000000005</v>
      </c>
      <c r="CM27" s="18">
        <v>0.94350000000000001</v>
      </c>
      <c r="CN27" s="18">
        <v>7.4142000000000001</v>
      </c>
      <c r="CO27" s="18">
        <v>724.39149999999995</v>
      </c>
      <c r="CP27">
        <v>59.92</v>
      </c>
      <c r="CQ27">
        <v>59.84</v>
      </c>
      <c r="CR27">
        <v>59.84</v>
      </c>
    </row>
    <row r="28" spans="1:96" x14ac:dyDescent="0.25">
      <c r="A28" s="8" t="s">
        <v>42</v>
      </c>
      <c r="B28" s="8" t="s">
        <v>164</v>
      </c>
      <c r="C28" s="17">
        <v>3478.6480000000001</v>
      </c>
      <c r="D28" s="17">
        <v>3196.6927999999998</v>
      </c>
      <c r="E28" s="17">
        <v>3219.5717</v>
      </c>
      <c r="F28" s="17">
        <v>2577.2662999999998</v>
      </c>
      <c r="G28" s="17">
        <v>1506.1867</v>
      </c>
      <c r="H28" s="17">
        <v>2822.6023</v>
      </c>
      <c r="I28" s="17">
        <v>1963.0876000000001</v>
      </c>
      <c r="J28" s="17">
        <v>1253.6514999999999</v>
      </c>
      <c r="K28" s="17">
        <v>1275.6611</v>
      </c>
      <c r="L28" s="17">
        <v>1208.0936999999999</v>
      </c>
      <c r="M28" s="17">
        <v>1711.1449</v>
      </c>
      <c r="N28" s="17">
        <v>1912.4782</v>
      </c>
      <c r="O28" s="17">
        <v>1514.8252</v>
      </c>
      <c r="P28" s="17">
        <v>1852.0206000000001</v>
      </c>
      <c r="Q28" s="17">
        <v>1268.1696999999999</v>
      </c>
      <c r="R28" s="17">
        <v>1305.4688000000001</v>
      </c>
      <c r="S28" s="17">
        <v>2013.2044000000001</v>
      </c>
      <c r="T28" s="17">
        <v>1768.7336</v>
      </c>
      <c r="U28" s="17">
        <v>1569.2049</v>
      </c>
      <c r="V28" s="17">
        <v>1796.0038</v>
      </c>
      <c r="W28" s="17">
        <v>1585.0482</v>
      </c>
      <c r="X28" s="17">
        <v>1890.4056</v>
      </c>
      <c r="Y28" s="17">
        <v>1409.3678</v>
      </c>
      <c r="Z28" s="17">
        <v>2210.0756999999999</v>
      </c>
      <c r="AA28" s="17">
        <v>2569.6596</v>
      </c>
      <c r="AB28" s="17">
        <v>2599.6709000000001</v>
      </c>
      <c r="AC28" s="17">
        <v>3074.3904000000002</v>
      </c>
      <c r="AD28" s="17">
        <v>2671.4647</v>
      </c>
      <c r="AE28" s="17">
        <v>2489.4684000000002</v>
      </c>
      <c r="AF28" s="17">
        <v>2680.2419</v>
      </c>
      <c r="AG28" s="17">
        <v>3422.7786000000001</v>
      </c>
      <c r="AH28" s="17">
        <v>2648.9625999999998</v>
      </c>
      <c r="AI28" s="17">
        <v>2437.3897000000002</v>
      </c>
      <c r="AJ28" s="17">
        <v>1771.5074</v>
      </c>
      <c r="AK28" s="17">
        <v>1875.3195000000001</v>
      </c>
      <c r="AL28" s="17">
        <v>1842.7797</v>
      </c>
      <c r="AM28" s="17">
        <v>1424.0743</v>
      </c>
      <c r="AN28" s="17">
        <v>1566.8081</v>
      </c>
      <c r="AO28" s="17">
        <v>1358.7527</v>
      </c>
      <c r="AP28" s="17">
        <v>1331.6853000000001</v>
      </c>
      <c r="AR28" s="2" t="s">
        <v>12</v>
      </c>
      <c r="AS28" s="7" t="s">
        <v>118</v>
      </c>
      <c r="AT28" s="17">
        <v>48.521999999999998</v>
      </c>
      <c r="AU28" s="17">
        <v>19.437000000000001</v>
      </c>
      <c r="AV28" s="17">
        <v>2.355</v>
      </c>
      <c r="AW28" s="17">
        <v>10.369</v>
      </c>
      <c r="AX28" s="18">
        <v>1.7830999999999999</v>
      </c>
      <c r="AY28" s="17">
        <v>27.21</v>
      </c>
      <c r="AZ28" s="17">
        <v>2.8839999999999999</v>
      </c>
      <c r="BA28" s="17">
        <v>-243.506</v>
      </c>
      <c r="BB28" s="18">
        <v>9.6113999999999997</v>
      </c>
      <c r="BC28" s="18">
        <v>1.4451000000000001</v>
      </c>
      <c r="BD28" s="18">
        <v>8.3856000000000002</v>
      </c>
      <c r="BE28" s="18">
        <v>609.05759999999998</v>
      </c>
      <c r="BF28">
        <v>70.2</v>
      </c>
      <c r="BG28">
        <v>70.08</v>
      </c>
      <c r="BH28">
        <v>70.09</v>
      </c>
      <c r="BK28" s="2" t="s">
        <v>12</v>
      </c>
      <c r="BL28" s="7" t="s">
        <v>118</v>
      </c>
      <c r="BM28" s="17">
        <v>119.027</v>
      </c>
      <c r="BN28" s="17">
        <v>31.349</v>
      </c>
      <c r="BO28" s="17">
        <v>48.521999999999998</v>
      </c>
      <c r="BP28" s="17">
        <v>19.437000000000001</v>
      </c>
      <c r="BQ28" s="17">
        <v>6.9710000000000001</v>
      </c>
      <c r="BR28" s="17">
        <v>2.355</v>
      </c>
      <c r="BS28" s="17">
        <v>10.369</v>
      </c>
      <c r="BT28" s="17">
        <v>66.698999999999998</v>
      </c>
      <c r="BU28" s="17">
        <v>52.582999999999998</v>
      </c>
      <c r="BV28" s="17">
        <v>64.605999999999995</v>
      </c>
      <c r="BW28" s="17">
        <v>720.24699999999996</v>
      </c>
      <c r="BX28" s="17">
        <v>217.71</v>
      </c>
      <c r="BY28" s="17">
        <v>1287.549</v>
      </c>
      <c r="BZ28" s="17">
        <v>9.11</v>
      </c>
      <c r="CA28" s="17">
        <v>232.084</v>
      </c>
      <c r="CB28" s="17">
        <v>650.81799999999998</v>
      </c>
      <c r="CC28" s="17">
        <v>387.00400000000002</v>
      </c>
      <c r="CD28" s="18">
        <v>1.7830999999999999</v>
      </c>
      <c r="CE28" s="17">
        <v>3074.3904000000002</v>
      </c>
      <c r="CF28" s="17">
        <v>27.21</v>
      </c>
      <c r="CG28" s="17">
        <v>2.8839999999999999</v>
      </c>
      <c r="CH28" s="17">
        <v>-243.506</v>
      </c>
      <c r="CI28" s="18">
        <v>0.23</v>
      </c>
      <c r="CJ28" s="17">
        <v>2.8839999999999999</v>
      </c>
      <c r="CK28" s="17">
        <v>-243.506</v>
      </c>
      <c r="CL28" s="18">
        <v>9.6113999999999997</v>
      </c>
      <c r="CM28" s="18">
        <v>1.4451000000000001</v>
      </c>
      <c r="CN28" s="18">
        <v>8.3856000000000002</v>
      </c>
      <c r="CO28" s="18">
        <v>609.05759999999998</v>
      </c>
      <c r="CP28">
        <v>70.2</v>
      </c>
      <c r="CQ28">
        <v>70.08</v>
      </c>
      <c r="CR28">
        <v>70.09</v>
      </c>
    </row>
    <row r="29" spans="1:96" x14ac:dyDescent="0.25">
      <c r="A29" s="8" t="s">
        <v>43</v>
      </c>
      <c r="B29" s="8" t="s">
        <v>165</v>
      </c>
      <c r="C29" s="18">
        <v>96.92</v>
      </c>
      <c r="D29" s="18">
        <v>88.66</v>
      </c>
      <c r="E29" s="18">
        <v>88.85</v>
      </c>
      <c r="F29" s="18">
        <v>70.72</v>
      </c>
      <c r="G29" s="18">
        <v>41.1</v>
      </c>
      <c r="H29" s="18">
        <v>76.790000000000006</v>
      </c>
      <c r="I29" s="18">
        <v>52.98</v>
      </c>
      <c r="J29" s="18">
        <v>33.729999999999997</v>
      </c>
      <c r="K29" s="18">
        <v>34.22</v>
      </c>
      <c r="L29" s="18">
        <v>32.299999999999997</v>
      </c>
      <c r="M29" s="18">
        <v>45.6</v>
      </c>
      <c r="N29" s="18">
        <v>47.7</v>
      </c>
      <c r="O29" s="18">
        <v>37.549999999999997</v>
      </c>
      <c r="P29" s="18">
        <v>45.65</v>
      </c>
      <c r="Q29" s="18">
        <v>31.15</v>
      </c>
      <c r="R29" s="18">
        <v>32.049999999999997</v>
      </c>
      <c r="S29" s="18">
        <v>49.15</v>
      </c>
      <c r="T29" s="18">
        <v>43.02</v>
      </c>
      <c r="U29" s="18">
        <v>38.06</v>
      </c>
      <c r="V29" s="18">
        <v>43.49</v>
      </c>
      <c r="W29" s="18">
        <v>38.07</v>
      </c>
      <c r="X29" s="18">
        <v>45.3</v>
      </c>
      <c r="Y29" s="18">
        <v>33.53</v>
      </c>
      <c r="Z29" s="18">
        <v>52.47</v>
      </c>
      <c r="AA29" s="18">
        <v>60.12</v>
      </c>
      <c r="AB29" s="18">
        <v>59.84</v>
      </c>
      <c r="AC29" s="18">
        <v>70.09</v>
      </c>
      <c r="AD29" s="18">
        <v>60.68</v>
      </c>
      <c r="AE29" s="18">
        <v>56</v>
      </c>
      <c r="AF29" s="18">
        <v>60.17</v>
      </c>
      <c r="AG29" s="18">
        <v>76.319999999999993</v>
      </c>
      <c r="AH29" s="18">
        <v>58.3</v>
      </c>
      <c r="AI29" s="18">
        <v>53.19</v>
      </c>
      <c r="AJ29" s="18">
        <v>38.61</v>
      </c>
      <c r="AK29" s="18">
        <v>40.81</v>
      </c>
      <c r="AL29" s="18">
        <v>40.07</v>
      </c>
      <c r="AM29" s="18">
        <v>30.68</v>
      </c>
      <c r="AN29" s="18">
        <v>33.74</v>
      </c>
      <c r="AO29" s="18">
        <v>29.22</v>
      </c>
      <c r="AP29" s="18">
        <v>28.61</v>
      </c>
      <c r="AR29" s="2" t="s">
        <v>13</v>
      </c>
      <c r="AS29" s="7" t="s">
        <v>119</v>
      </c>
      <c r="AT29" s="17">
        <v>50.813000000000002</v>
      </c>
      <c r="AU29" s="17">
        <v>34.843000000000004</v>
      </c>
      <c r="AV29" s="17">
        <v>6.5670000000000002</v>
      </c>
      <c r="AW29" s="17">
        <v>19.081</v>
      </c>
      <c r="AX29" s="18">
        <v>1.6369</v>
      </c>
      <c r="AY29" s="17">
        <v>42.661999999999999</v>
      </c>
      <c r="AZ29" s="17">
        <v>2.93</v>
      </c>
      <c r="BA29" s="17">
        <v>-224.42500000000001</v>
      </c>
      <c r="BB29" s="18">
        <v>10.284700000000001</v>
      </c>
      <c r="BC29" s="18">
        <v>1.1448</v>
      </c>
      <c r="BD29" s="18">
        <v>8.7379999999999995</v>
      </c>
      <c r="BE29" s="18">
        <v>304.2611</v>
      </c>
      <c r="BF29">
        <v>60.7</v>
      </c>
      <c r="BG29">
        <v>60.69</v>
      </c>
      <c r="BH29">
        <v>60.68</v>
      </c>
      <c r="BK29" s="2" t="s">
        <v>13</v>
      </c>
      <c r="BL29" s="7" t="s">
        <v>119</v>
      </c>
      <c r="BM29" s="17">
        <v>135.59</v>
      </c>
      <c r="BN29" s="17">
        <v>35.247999999999998</v>
      </c>
      <c r="BO29" s="17">
        <v>50.813000000000002</v>
      </c>
      <c r="BP29" s="17">
        <v>34.843000000000004</v>
      </c>
      <c r="BQ29" s="17">
        <v>7.0229999999999997</v>
      </c>
      <c r="BR29" s="17">
        <v>6.5670000000000002</v>
      </c>
      <c r="BS29" s="17">
        <v>19.081</v>
      </c>
      <c r="BT29" s="17">
        <v>105.774</v>
      </c>
      <c r="BU29" s="17">
        <v>68.356999999999999</v>
      </c>
      <c r="BV29" s="17">
        <v>65.263999999999996</v>
      </c>
      <c r="BW29" s="17">
        <v>792.57899999999995</v>
      </c>
      <c r="BX29" s="17">
        <v>224.554</v>
      </c>
      <c r="BY29" s="17">
        <v>1325.8330000000001</v>
      </c>
      <c r="BZ29" s="17">
        <v>12.179</v>
      </c>
      <c r="CA29" s="17">
        <v>228.69300000000001</v>
      </c>
      <c r="CB29" s="17">
        <v>687.16800000000001</v>
      </c>
      <c r="CC29" s="17">
        <v>389.94299999999998</v>
      </c>
      <c r="CD29" s="18">
        <v>1.6369</v>
      </c>
      <c r="CE29" s="17">
        <v>2671.4647</v>
      </c>
      <c r="CF29" s="17">
        <v>42.661999999999999</v>
      </c>
      <c r="CG29" s="17">
        <v>2.93</v>
      </c>
      <c r="CH29" s="17">
        <v>-224.42500000000001</v>
      </c>
      <c r="CI29" s="18">
        <v>0.42</v>
      </c>
      <c r="CJ29" s="17">
        <v>2.93</v>
      </c>
      <c r="CK29" s="17">
        <v>-224.42500000000001</v>
      </c>
      <c r="CL29" s="18">
        <v>10.284700000000001</v>
      </c>
      <c r="CM29" s="18">
        <v>1.1448</v>
      </c>
      <c r="CN29" s="18">
        <v>8.7379999999999995</v>
      </c>
      <c r="CO29" s="18">
        <v>304.2611</v>
      </c>
      <c r="CP29">
        <v>60.7</v>
      </c>
      <c r="CQ29">
        <v>60.69</v>
      </c>
      <c r="CR29">
        <v>60.68</v>
      </c>
    </row>
    <row r="30" spans="1:96" x14ac:dyDescent="0.25">
      <c r="A30" s="8" t="s">
        <v>44</v>
      </c>
      <c r="B30" s="8" t="s">
        <v>166</v>
      </c>
      <c r="C30" s="17">
        <v>3.5999999999999997E-2</v>
      </c>
      <c r="D30" s="17">
        <v>3.5999999999999997E-2</v>
      </c>
      <c r="E30" s="17">
        <v>3.5999999999999997E-2</v>
      </c>
      <c r="F30" s="17">
        <v>3.6999999999999998E-2</v>
      </c>
      <c r="G30" s="17">
        <v>3.6999999999999998E-2</v>
      </c>
      <c r="H30" s="17">
        <v>3.6999999999999998E-2</v>
      </c>
      <c r="I30" s="17">
        <v>3.6999999999999998E-2</v>
      </c>
      <c r="J30" s="17">
        <v>3.6999999999999998E-2</v>
      </c>
      <c r="K30" s="17">
        <v>3.6999999999999998E-2</v>
      </c>
      <c r="L30" s="17">
        <v>3.6999999999999998E-2</v>
      </c>
      <c r="M30" s="17">
        <v>0.04</v>
      </c>
      <c r="N30" s="17">
        <v>0.04</v>
      </c>
      <c r="O30" s="17">
        <v>4.1000000000000002E-2</v>
      </c>
      <c r="P30" s="17">
        <v>4.1000000000000002E-2</v>
      </c>
      <c r="Q30" s="17">
        <v>4.1000000000000002E-2</v>
      </c>
      <c r="R30" s="17">
        <v>4.1000000000000002E-2</v>
      </c>
      <c r="S30" s="17">
        <v>4.1000000000000002E-2</v>
      </c>
      <c r="T30" s="17">
        <v>4.1000000000000002E-2</v>
      </c>
      <c r="U30" s="17">
        <v>4.1000000000000002E-2</v>
      </c>
      <c r="V30" s="17">
        <v>4.2000000000000003E-2</v>
      </c>
      <c r="W30" s="17">
        <v>4.2000000000000003E-2</v>
      </c>
      <c r="X30" s="17">
        <v>4.2000000000000003E-2</v>
      </c>
      <c r="Y30" s="17">
        <v>4.2000000000000003E-2</v>
      </c>
      <c r="Z30" s="17">
        <v>4.2999999999999997E-2</v>
      </c>
      <c r="AA30" s="17">
        <v>4.2999999999999997E-2</v>
      </c>
      <c r="AB30" s="17">
        <v>4.3999999999999997E-2</v>
      </c>
      <c r="AC30" s="17">
        <v>4.3999999999999997E-2</v>
      </c>
      <c r="AD30" s="17">
        <v>4.3999999999999997E-2</v>
      </c>
      <c r="AE30" s="17">
        <v>4.4999999999999998E-2</v>
      </c>
      <c r="AF30" s="17">
        <v>4.4999999999999998E-2</v>
      </c>
      <c r="AG30" s="17">
        <v>4.4999999999999998E-2</v>
      </c>
      <c r="AH30" s="17">
        <v>4.5999999999999999E-2</v>
      </c>
      <c r="AI30" s="17">
        <v>4.5999999999999999E-2</v>
      </c>
      <c r="AJ30" s="17">
        <v>4.5999999999999999E-2</v>
      </c>
      <c r="AK30" s="17">
        <v>4.5999999999999999E-2</v>
      </c>
      <c r="AL30" s="17">
        <v>4.5999999999999999E-2</v>
      </c>
      <c r="AM30" s="17">
        <v>4.5999999999999999E-2</v>
      </c>
      <c r="AN30" s="17">
        <v>4.5999999999999999E-2</v>
      </c>
      <c r="AO30" s="17">
        <v>4.7E-2</v>
      </c>
      <c r="AP30" s="17">
        <v>4.7E-2</v>
      </c>
      <c r="AR30" s="2" t="s">
        <v>14</v>
      </c>
      <c r="AS30" s="7" t="s">
        <v>120</v>
      </c>
      <c r="AT30" s="17">
        <v>48.807000000000002</v>
      </c>
      <c r="AU30" s="17">
        <v>31.433</v>
      </c>
      <c r="AV30" s="17">
        <v>6.5709999999999997</v>
      </c>
      <c r="AW30" s="17">
        <v>17.66</v>
      </c>
      <c r="AX30" s="18">
        <v>1.6787000000000001</v>
      </c>
      <c r="AY30" s="17">
        <v>40.082000000000001</v>
      </c>
      <c r="AZ30" s="17">
        <v>3.7629999999999999</v>
      </c>
      <c r="BA30" s="17">
        <v>-206.76499999999999</v>
      </c>
      <c r="BB30" s="18">
        <v>10.7263</v>
      </c>
      <c r="BC30" s="18">
        <v>1.2818000000000001</v>
      </c>
      <c r="BD30" s="18">
        <v>9.0078999999999994</v>
      </c>
      <c r="BE30" s="18">
        <v>81.842299999999994</v>
      </c>
      <c r="BF30">
        <v>56.03</v>
      </c>
      <c r="BG30">
        <v>56</v>
      </c>
      <c r="BH30">
        <v>56</v>
      </c>
      <c r="BK30" s="2" t="s">
        <v>14</v>
      </c>
      <c r="BL30" s="7" t="s">
        <v>120</v>
      </c>
      <c r="BM30" s="17">
        <v>127.72199999999999</v>
      </c>
      <c r="BN30" s="17">
        <v>34.651000000000003</v>
      </c>
      <c r="BO30" s="17">
        <v>48.807000000000002</v>
      </c>
      <c r="BP30" s="17">
        <v>31.433</v>
      </c>
      <c r="BQ30" s="17">
        <v>7.3330000000000002</v>
      </c>
      <c r="BR30" s="17">
        <v>6.5709999999999997</v>
      </c>
      <c r="BS30" s="17">
        <v>17.66</v>
      </c>
      <c r="BT30" s="17">
        <v>134.036</v>
      </c>
      <c r="BU30" s="17">
        <v>49.975000000000001</v>
      </c>
      <c r="BV30" s="17">
        <v>67.209000000000003</v>
      </c>
      <c r="BW30" s="17">
        <v>822.35199999999998</v>
      </c>
      <c r="BX30" s="17">
        <v>229.02500000000001</v>
      </c>
      <c r="BY30" s="17">
        <v>1356.002</v>
      </c>
      <c r="BZ30" s="17">
        <v>7.8949999999999996</v>
      </c>
      <c r="CA30" s="17">
        <v>225.78800000000001</v>
      </c>
      <c r="CB30" s="17">
        <v>718.60199999999998</v>
      </c>
      <c r="CC30" s="17">
        <v>392.93</v>
      </c>
      <c r="CD30" s="18">
        <v>1.6787000000000001</v>
      </c>
      <c r="CE30" s="17">
        <v>2489.4684000000002</v>
      </c>
      <c r="CF30" s="17">
        <v>40.082000000000001</v>
      </c>
      <c r="CG30" s="17">
        <v>3.7629999999999999</v>
      </c>
      <c r="CH30" s="17">
        <v>-206.76499999999999</v>
      </c>
      <c r="CI30" s="18">
        <v>0.39</v>
      </c>
      <c r="CJ30" s="17">
        <v>3.7629999999999999</v>
      </c>
      <c r="CK30" s="17">
        <v>-206.76499999999999</v>
      </c>
      <c r="CL30" s="18">
        <v>10.7263</v>
      </c>
      <c r="CM30" s="18">
        <v>1.2818000000000001</v>
      </c>
      <c r="CN30" s="18">
        <v>9.0078999999999994</v>
      </c>
      <c r="CO30" s="18">
        <v>81.842299999999994</v>
      </c>
      <c r="CP30">
        <v>56.03</v>
      </c>
      <c r="CQ30">
        <v>56</v>
      </c>
      <c r="CR30">
        <v>56</v>
      </c>
    </row>
    <row r="31" spans="1:96" x14ac:dyDescent="0.25">
      <c r="A31" s="8" t="s">
        <v>45</v>
      </c>
      <c r="B31" s="8" t="s">
        <v>45</v>
      </c>
      <c r="C31" s="17">
        <v>1.1639999999999999</v>
      </c>
      <c r="D31" s="17">
        <v>11.114000000000001</v>
      </c>
      <c r="E31" s="17">
        <v>6.2060000000000004</v>
      </c>
      <c r="F31" s="17">
        <v>4.72</v>
      </c>
      <c r="G31" s="17">
        <v>8.0589999999999993</v>
      </c>
      <c r="H31" s="17">
        <v>2.4260000000000002</v>
      </c>
      <c r="I31" s="17">
        <v>1.0309999999999999</v>
      </c>
      <c r="J31" s="17">
        <v>-3.1080000000000001</v>
      </c>
      <c r="K31" s="17">
        <v>-17.468</v>
      </c>
      <c r="L31" s="17">
        <v>0.91900000000000004</v>
      </c>
      <c r="M31" s="17">
        <v>-10.946</v>
      </c>
      <c r="N31" s="17">
        <v>-11.547000000000001</v>
      </c>
      <c r="O31" s="17">
        <v>0.14899999999999999</v>
      </c>
      <c r="P31" s="17">
        <v>12.487</v>
      </c>
      <c r="Q31" s="17">
        <v>-4.1749999999999998</v>
      </c>
      <c r="R31" s="17">
        <v>10.175000000000001</v>
      </c>
      <c r="S31" s="17">
        <v>7.952</v>
      </c>
      <c r="T31" s="17">
        <v>16.716999999999999</v>
      </c>
      <c r="U31" s="17">
        <v>6.1219999999999999</v>
      </c>
      <c r="V31" s="17">
        <v>12.071999999999999</v>
      </c>
      <c r="W31" s="17">
        <v>10.875999999999999</v>
      </c>
      <c r="X31" s="17">
        <v>8.9169999999999998</v>
      </c>
      <c r="Y31" s="17">
        <v>23.478999999999999</v>
      </c>
      <c r="Z31" s="17">
        <v>0.26400000000000001</v>
      </c>
      <c r="AA31" s="17">
        <v>25.756</v>
      </c>
      <c r="AB31" s="17">
        <v>26.814</v>
      </c>
      <c r="AC31" s="17">
        <v>27.21</v>
      </c>
      <c r="AD31" s="17">
        <v>42.661999999999999</v>
      </c>
      <c r="AE31" s="17">
        <v>40.082000000000001</v>
      </c>
      <c r="AF31" s="17">
        <v>20.495000000000001</v>
      </c>
      <c r="AG31" s="17">
        <v>40.953000000000003</v>
      </c>
      <c r="AH31" s="17">
        <v>55.640999999999998</v>
      </c>
      <c r="AI31" s="17">
        <v>41.487000000000002</v>
      </c>
      <c r="AJ31" s="17">
        <v>27.14</v>
      </c>
      <c r="AK31" s="17">
        <v>19.986000000000001</v>
      </c>
      <c r="AL31" s="17">
        <v>62.393000000000001</v>
      </c>
      <c r="AM31" s="17">
        <v>39.545999999999999</v>
      </c>
      <c r="AN31" s="17">
        <v>55.011000000000003</v>
      </c>
      <c r="AO31" s="17">
        <v>35.003999999999998</v>
      </c>
      <c r="AP31" s="17">
        <v>50.502000000000002</v>
      </c>
      <c r="AR31" s="2" t="s">
        <v>15</v>
      </c>
      <c r="AS31" s="7" t="s">
        <v>121</v>
      </c>
      <c r="AT31" s="17">
        <v>52.154000000000003</v>
      </c>
      <c r="AU31" s="17">
        <v>4.2119999999999997</v>
      </c>
      <c r="AV31" s="17">
        <v>-1.0680000000000001</v>
      </c>
      <c r="AW31" s="17">
        <v>-5.1289999999999996</v>
      </c>
      <c r="AX31" s="18">
        <v>1.6357999999999999</v>
      </c>
      <c r="AY31" s="17">
        <v>20.495000000000001</v>
      </c>
      <c r="AZ31" s="17">
        <v>5.4169999999999998</v>
      </c>
      <c r="BA31" s="17">
        <v>-211.89500000000001</v>
      </c>
      <c r="BB31" s="18">
        <v>10.175599999999999</v>
      </c>
      <c r="BC31" s="18">
        <v>1.2927</v>
      </c>
      <c r="BD31" s="18">
        <v>7.5909000000000004</v>
      </c>
      <c r="BE31" s="18">
        <v>74.426500000000004</v>
      </c>
      <c r="BF31">
        <v>60.17</v>
      </c>
      <c r="BG31">
        <v>60.05</v>
      </c>
      <c r="BH31">
        <v>60.17</v>
      </c>
      <c r="BK31" s="2" t="s">
        <v>15</v>
      </c>
      <c r="BL31" s="7" t="s">
        <v>121</v>
      </c>
      <c r="BM31" s="17">
        <v>159.19399999999999</v>
      </c>
      <c r="BN31" s="17">
        <v>39.006999999999998</v>
      </c>
      <c r="BO31" s="17">
        <v>52.154000000000003</v>
      </c>
      <c r="BP31" s="17">
        <v>4.2119999999999997</v>
      </c>
      <c r="BQ31" s="17">
        <v>10.423</v>
      </c>
      <c r="BR31" s="17">
        <v>-1.0680000000000001</v>
      </c>
      <c r="BS31" s="17">
        <v>-5.1289999999999996</v>
      </c>
      <c r="BT31" s="17">
        <v>585.57799999999997</v>
      </c>
      <c r="BU31" s="17">
        <v>96.317999999999998</v>
      </c>
      <c r="BV31" s="17">
        <v>98.55</v>
      </c>
      <c r="BW31" s="17">
        <v>866.048</v>
      </c>
      <c r="BX31" s="17">
        <v>264.81099999999998</v>
      </c>
      <c r="BY31" s="17">
        <v>2075.3530000000001</v>
      </c>
      <c r="BZ31" s="17">
        <v>10.542999999999999</v>
      </c>
      <c r="CA31" s="17">
        <v>521.11800000000005</v>
      </c>
      <c r="CB31" s="17">
        <v>730.40800000000002</v>
      </c>
      <c r="CC31" s="17">
        <v>746.25699999999995</v>
      </c>
      <c r="CD31" s="18">
        <v>1.6357999999999999</v>
      </c>
      <c r="CE31" s="17">
        <v>2680.2419</v>
      </c>
      <c r="CF31" s="17">
        <v>20.495000000000001</v>
      </c>
      <c r="CG31" s="17">
        <v>5.4169999999999998</v>
      </c>
      <c r="CH31" s="17">
        <v>-211.89500000000001</v>
      </c>
      <c r="CI31" s="18">
        <v>-0.12</v>
      </c>
      <c r="CJ31" s="17">
        <v>5.4169999999999998</v>
      </c>
      <c r="CK31" s="17">
        <v>-211.89500000000001</v>
      </c>
      <c r="CL31" s="18">
        <v>10.175599999999999</v>
      </c>
      <c r="CM31" s="18">
        <v>1.2927</v>
      </c>
      <c r="CN31" s="18">
        <v>7.5909000000000004</v>
      </c>
      <c r="CO31" s="18">
        <v>74.426500000000004</v>
      </c>
      <c r="CP31">
        <v>60.17</v>
      </c>
      <c r="CQ31">
        <v>60.05</v>
      </c>
      <c r="CR31">
        <v>60.17</v>
      </c>
    </row>
    <row r="32" spans="1:96" x14ac:dyDescent="0.25">
      <c r="A32" s="8" t="s">
        <v>46</v>
      </c>
      <c r="B32" s="8" t="s">
        <v>167</v>
      </c>
      <c r="C32" s="17">
        <v>2.149</v>
      </c>
      <c r="D32" s="17">
        <v>2.6</v>
      </c>
      <c r="E32" s="17">
        <v>2.7</v>
      </c>
      <c r="F32" s="17">
        <v>2.7</v>
      </c>
      <c r="G32" s="17">
        <v>2.8</v>
      </c>
      <c r="H32" s="17">
        <v>3.1</v>
      </c>
      <c r="I32" s="17">
        <v>3.1</v>
      </c>
      <c r="J32" s="17">
        <v>3.2</v>
      </c>
      <c r="K32" s="17">
        <v>3.3</v>
      </c>
      <c r="L32" s="17">
        <v>3.2</v>
      </c>
      <c r="M32" s="17">
        <v>3.1</v>
      </c>
      <c r="N32" s="17">
        <v>3.7</v>
      </c>
      <c r="O32" s="17">
        <v>3.4</v>
      </c>
      <c r="P32" s="17">
        <v>3.6</v>
      </c>
      <c r="Q32" s="17">
        <v>2.762</v>
      </c>
      <c r="R32" s="17">
        <v>2.8</v>
      </c>
      <c r="S32" s="17">
        <v>3.5</v>
      </c>
      <c r="T32" s="17">
        <v>4.0999999999999996</v>
      </c>
      <c r="U32" s="17">
        <v>3.6</v>
      </c>
      <c r="V32" s="17">
        <v>3.5110000000000001</v>
      </c>
      <c r="W32" s="17">
        <v>3.6379999999999999</v>
      </c>
      <c r="X32" s="17">
        <v>3.1230000000000002</v>
      </c>
      <c r="Y32" s="17">
        <v>2.8540000000000001</v>
      </c>
      <c r="Z32" s="17">
        <v>3.0219999999999998</v>
      </c>
      <c r="AA32" s="17">
        <v>2.71</v>
      </c>
      <c r="AB32" s="17">
        <v>3.456</v>
      </c>
      <c r="AC32" s="17">
        <v>2.8839999999999999</v>
      </c>
      <c r="AD32" s="17">
        <v>2.93</v>
      </c>
      <c r="AE32" s="17">
        <v>3.7629999999999999</v>
      </c>
      <c r="AF32" s="17">
        <v>5.4169999999999998</v>
      </c>
      <c r="AG32" s="17">
        <v>5.7110000000000003</v>
      </c>
      <c r="AH32" s="17">
        <v>6.5419999999999998</v>
      </c>
      <c r="AI32" s="17">
        <v>5.8780000000000001</v>
      </c>
      <c r="AJ32" s="17">
        <v>16.082999999999998</v>
      </c>
      <c r="AK32" s="17">
        <v>5.28</v>
      </c>
      <c r="AL32" s="17">
        <v>4.7320000000000002</v>
      </c>
      <c r="AM32" s="17">
        <v>4.1109999999999998</v>
      </c>
      <c r="AN32" s="17">
        <v>4.1630000000000003</v>
      </c>
      <c r="AO32" s="17">
        <v>4.1040000000000001</v>
      </c>
      <c r="AP32" s="17">
        <v>4.5410000000000004</v>
      </c>
      <c r="AR32" s="2" t="s">
        <v>16</v>
      </c>
      <c r="AS32" s="7" t="s">
        <v>122</v>
      </c>
      <c r="AT32" s="17">
        <v>64.260000000000005</v>
      </c>
      <c r="AU32" s="17">
        <v>17.393000000000001</v>
      </c>
      <c r="AV32" s="17">
        <v>0.46600000000000003</v>
      </c>
      <c r="AW32" s="17">
        <v>6.8280000000000003</v>
      </c>
      <c r="AX32" s="18">
        <v>1.2804</v>
      </c>
      <c r="AY32" s="17">
        <v>40.953000000000003</v>
      </c>
      <c r="AZ32" s="17">
        <v>5.7110000000000003</v>
      </c>
      <c r="BA32" s="17">
        <v>-157.83199999999999</v>
      </c>
      <c r="BB32" s="18">
        <v>9.9882000000000009</v>
      </c>
      <c r="BC32" s="18">
        <v>2.4340000000000002</v>
      </c>
      <c r="BD32" s="18">
        <v>8.3298000000000005</v>
      </c>
      <c r="BE32" s="18">
        <v>75.408000000000001</v>
      </c>
      <c r="BF32">
        <v>76.400000000000006</v>
      </c>
      <c r="BG32">
        <v>76.319999999999993</v>
      </c>
      <c r="BH32">
        <v>76.319999999999993</v>
      </c>
      <c r="BK32" s="2" t="s">
        <v>16</v>
      </c>
      <c r="BL32" s="7" t="s">
        <v>122</v>
      </c>
      <c r="BM32" s="17">
        <v>157.99100000000001</v>
      </c>
      <c r="BN32" s="17">
        <v>36.073999999999998</v>
      </c>
      <c r="BO32" s="17">
        <v>64.260000000000005</v>
      </c>
      <c r="BP32" s="17">
        <v>17.393000000000001</v>
      </c>
      <c r="BQ32" s="17">
        <v>10.246</v>
      </c>
      <c r="BR32" s="17">
        <v>0.46600000000000003</v>
      </c>
      <c r="BS32" s="17">
        <v>6.8280000000000003</v>
      </c>
      <c r="BT32" s="17">
        <v>226.751</v>
      </c>
      <c r="BU32" s="17">
        <v>92.102999999999994</v>
      </c>
      <c r="BV32" s="17">
        <v>103.66200000000001</v>
      </c>
      <c r="BW32" s="17">
        <v>667.01800000000003</v>
      </c>
      <c r="BX32" s="17">
        <v>264.03800000000001</v>
      </c>
      <c r="BY32" s="17">
        <v>1891.4760000000001</v>
      </c>
      <c r="BZ32" s="17">
        <v>14.843</v>
      </c>
      <c r="CA32" s="17">
        <v>305.07299999999998</v>
      </c>
      <c r="CB32" s="17">
        <v>709.57600000000002</v>
      </c>
      <c r="CC32" s="17">
        <v>799.45299999999997</v>
      </c>
      <c r="CD32" s="18">
        <v>1.2804</v>
      </c>
      <c r="CE32" s="17">
        <v>3422.7786000000001</v>
      </c>
      <c r="CF32" s="17">
        <v>40.953000000000003</v>
      </c>
      <c r="CG32" s="17">
        <v>5.7110000000000003</v>
      </c>
      <c r="CH32" s="17">
        <v>-157.83199999999999</v>
      </c>
      <c r="CI32" s="18">
        <v>0.15</v>
      </c>
      <c r="CJ32" s="17">
        <v>5.7110000000000003</v>
      </c>
      <c r="CK32" s="17">
        <v>-157.83199999999999</v>
      </c>
      <c r="CL32" s="18">
        <v>9.9882000000000009</v>
      </c>
      <c r="CM32" s="18">
        <v>2.4340000000000002</v>
      </c>
      <c r="CN32" s="18">
        <v>8.3298000000000005</v>
      </c>
      <c r="CO32" s="18">
        <v>75.408000000000001</v>
      </c>
      <c r="CP32">
        <v>76.400000000000006</v>
      </c>
      <c r="CQ32">
        <v>76.319999999999993</v>
      </c>
      <c r="CR32">
        <v>76.319999999999993</v>
      </c>
    </row>
    <row r="33" spans="1:96" x14ac:dyDescent="0.25">
      <c r="A33" s="8" t="s">
        <v>168</v>
      </c>
      <c r="B33" s="8" t="s">
        <v>169</v>
      </c>
      <c r="C33" s="17">
        <v>-315.947</v>
      </c>
      <c r="D33" s="17">
        <v>-310.14499999999998</v>
      </c>
      <c r="E33" s="17">
        <v>-308.88499999999999</v>
      </c>
      <c r="F33" s="17">
        <v>-308.87700000000001</v>
      </c>
      <c r="G33" s="17">
        <v>-305.791</v>
      </c>
      <c r="H33" s="17">
        <v>-308.28899999999999</v>
      </c>
      <c r="I33" s="17">
        <v>-312.14299999999997</v>
      </c>
      <c r="J33" s="17">
        <v>-320.101</v>
      </c>
      <c r="K33" s="17">
        <v>-342.26600000000002</v>
      </c>
      <c r="L33" s="17">
        <v>-346.238</v>
      </c>
      <c r="M33" s="17">
        <v>-366.39100000000002</v>
      </c>
      <c r="N33" s="17">
        <v>-386.13400000000001</v>
      </c>
      <c r="O33" s="17">
        <v>-393.73099999999999</v>
      </c>
      <c r="P33" s="17">
        <v>-389.13600000000002</v>
      </c>
      <c r="Q33" s="17">
        <v>-398.45499999999998</v>
      </c>
      <c r="R33" s="17">
        <v>-395.87099999999998</v>
      </c>
      <c r="S33" s="17">
        <v>-396.51100000000002</v>
      </c>
      <c r="T33" s="17">
        <v>-388.226</v>
      </c>
      <c r="U33" s="17">
        <v>-391.15300000000002</v>
      </c>
      <c r="V33" s="17">
        <v>-388.423</v>
      </c>
      <c r="W33" s="17">
        <v>-394.51</v>
      </c>
      <c r="X33" s="17">
        <v>-399.39800000000002</v>
      </c>
      <c r="Y33" s="17">
        <v>-391.23899999999998</v>
      </c>
      <c r="Z33" s="17">
        <v>-398.50900000000001</v>
      </c>
      <c r="AA33" s="17">
        <v>-268.39</v>
      </c>
      <c r="AB33" s="17">
        <v>-253.875</v>
      </c>
      <c r="AC33" s="17">
        <v>-243.506</v>
      </c>
      <c r="AD33" s="17">
        <v>-224.42500000000001</v>
      </c>
      <c r="AE33" s="17">
        <v>-206.76499999999999</v>
      </c>
      <c r="AF33" s="17">
        <v>-211.89500000000001</v>
      </c>
      <c r="AG33" s="17">
        <v>-157.83199999999999</v>
      </c>
      <c r="AH33" s="17">
        <v>-137.95599999999999</v>
      </c>
      <c r="AI33" s="17">
        <v>-138.649</v>
      </c>
      <c r="AJ33" s="17">
        <v>-148.751</v>
      </c>
      <c r="AK33" s="17">
        <v>-168.28700000000001</v>
      </c>
      <c r="AL33" s="17">
        <v>-142.524</v>
      </c>
      <c r="AM33" s="17">
        <v>-131.666</v>
      </c>
      <c r="AN33" s="17">
        <v>-106.79600000000001</v>
      </c>
      <c r="AO33" s="17">
        <v>-97.816999999999993</v>
      </c>
      <c r="AP33" s="17">
        <v>-78.930999999999997</v>
      </c>
      <c r="AR33" s="2" t="s">
        <v>17</v>
      </c>
      <c r="AS33" s="7" t="s">
        <v>123</v>
      </c>
      <c r="AT33" s="17">
        <v>65.003</v>
      </c>
      <c r="AU33" s="17">
        <v>31.234999999999999</v>
      </c>
      <c r="AV33" s="17">
        <v>2.1309999999999998</v>
      </c>
      <c r="AW33" s="17">
        <v>19.876000000000001</v>
      </c>
      <c r="AX33" s="18">
        <v>1.3199000000000001</v>
      </c>
      <c r="AY33" s="17">
        <v>55.640999999999998</v>
      </c>
      <c r="AZ33" s="17">
        <v>6.5419999999999998</v>
      </c>
      <c r="BA33" s="17">
        <v>-137.95599999999999</v>
      </c>
      <c r="BB33" s="18">
        <v>9.2034000000000002</v>
      </c>
      <c r="BC33" s="18">
        <v>3.4451999999999998</v>
      </c>
      <c r="BD33" s="18">
        <v>7.8362999999999996</v>
      </c>
      <c r="BE33" s="18">
        <v>82.887900000000002</v>
      </c>
      <c r="BF33">
        <v>58.3</v>
      </c>
      <c r="BG33">
        <v>58.29</v>
      </c>
      <c r="BH33">
        <v>58.3</v>
      </c>
      <c r="BK33" s="2" t="s">
        <v>17</v>
      </c>
      <c r="BL33" s="7" t="s">
        <v>123</v>
      </c>
      <c r="BM33" s="17">
        <v>169.411</v>
      </c>
      <c r="BN33" s="17">
        <v>50.627000000000002</v>
      </c>
      <c r="BO33" s="17">
        <v>65.003</v>
      </c>
      <c r="BP33" s="17">
        <v>31.234999999999999</v>
      </c>
      <c r="BQ33" s="17">
        <v>8.8330000000000002</v>
      </c>
      <c r="BR33" s="17">
        <v>2.1309999999999998</v>
      </c>
      <c r="BS33" s="17">
        <v>19.876000000000001</v>
      </c>
      <c r="BT33" s="17">
        <v>122.06100000000001</v>
      </c>
      <c r="BU33" s="17">
        <v>91.105000000000004</v>
      </c>
      <c r="BV33" s="17">
        <v>100.58799999999999</v>
      </c>
      <c r="BW33" s="17">
        <v>526.21</v>
      </c>
      <c r="BX33" s="17">
        <v>263.36099999999999</v>
      </c>
      <c r="BY33" s="17">
        <v>1733.9880000000001</v>
      </c>
      <c r="BZ33" s="17">
        <v>13.983000000000001</v>
      </c>
      <c r="CA33" s="17">
        <v>133.179</v>
      </c>
      <c r="CB33" s="17">
        <v>756.63599999999997</v>
      </c>
      <c r="CC33" s="17">
        <v>789.45299999999997</v>
      </c>
      <c r="CD33" s="18">
        <v>1.3199000000000001</v>
      </c>
      <c r="CE33" s="17">
        <v>2648.9625999999998</v>
      </c>
      <c r="CF33" s="17">
        <v>55.640999999999998</v>
      </c>
      <c r="CG33" s="17">
        <v>6.5419999999999998</v>
      </c>
      <c r="CH33" s="17">
        <v>-137.95599999999999</v>
      </c>
      <c r="CI33" s="18">
        <v>0.4</v>
      </c>
      <c r="CJ33" s="17">
        <v>6.5419999999999998</v>
      </c>
      <c r="CK33" s="17">
        <v>-137.95599999999999</v>
      </c>
      <c r="CL33" s="18">
        <v>9.2034000000000002</v>
      </c>
      <c r="CM33" s="18">
        <v>3.4451999999999998</v>
      </c>
      <c r="CN33" s="18">
        <v>7.8362999999999996</v>
      </c>
      <c r="CO33" s="18">
        <v>82.887900000000002</v>
      </c>
      <c r="CP33">
        <v>58.3</v>
      </c>
      <c r="CQ33">
        <v>58.29</v>
      </c>
      <c r="CR33">
        <v>58.3</v>
      </c>
    </row>
    <row r="34" spans="1:96" x14ac:dyDescent="0.25">
      <c r="A34" s="8" t="s">
        <v>170</v>
      </c>
      <c r="B34" s="8" t="s">
        <v>171</v>
      </c>
      <c r="C34" s="18">
        <v>-0.08</v>
      </c>
      <c r="D34" s="18">
        <v>0.14000000000000001</v>
      </c>
      <c r="E34" s="18">
        <v>0.03</v>
      </c>
      <c r="F34" s="18">
        <v>0</v>
      </c>
      <c r="G34" s="18">
        <v>0.08</v>
      </c>
      <c r="H34" s="18">
        <v>-7.0000000000000007E-2</v>
      </c>
      <c r="I34" s="18">
        <v>-0.1</v>
      </c>
      <c r="J34" s="18">
        <v>-0.21</v>
      </c>
      <c r="K34" s="18">
        <v>-0.59</v>
      </c>
      <c r="L34" s="18">
        <v>-0.11</v>
      </c>
      <c r="M34" s="18">
        <v>-0.52</v>
      </c>
      <c r="N34" s="18">
        <v>-0.49</v>
      </c>
      <c r="O34" s="18">
        <v>-0.19</v>
      </c>
      <c r="P34" s="18">
        <v>0.11</v>
      </c>
      <c r="Q34" s="18">
        <v>-0.26</v>
      </c>
      <c r="R34" s="18">
        <v>0.06</v>
      </c>
      <c r="S34" s="18">
        <v>-0.02</v>
      </c>
      <c r="T34" s="18">
        <v>0.2</v>
      </c>
      <c r="U34" s="18">
        <v>-7.0000000000000007E-2</v>
      </c>
      <c r="V34" s="18">
        <v>0.06</v>
      </c>
      <c r="W34" s="18">
        <v>-0.15</v>
      </c>
      <c r="X34" s="18">
        <v>-0.12</v>
      </c>
      <c r="Y34" s="18">
        <v>0.19</v>
      </c>
      <c r="Z34" s="18">
        <v>-0.17</v>
      </c>
      <c r="AA34" s="18">
        <v>2.94</v>
      </c>
      <c r="AB34" s="18">
        <v>0.32</v>
      </c>
      <c r="AC34" s="18">
        <v>0.23</v>
      </c>
      <c r="AD34" s="18">
        <v>0.42</v>
      </c>
      <c r="AE34" s="18">
        <v>0.39</v>
      </c>
      <c r="AF34" s="18">
        <v>-0.12</v>
      </c>
      <c r="AG34" s="18">
        <v>0.15</v>
      </c>
      <c r="AH34" s="18">
        <v>0.4</v>
      </c>
      <c r="AI34" s="18">
        <v>-0.02</v>
      </c>
      <c r="AJ34" s="18">
        <v>-0.22</v>
      </c>
      <c r="AK34" s="18">
        <v>-0.43</v>
      </c>
      <c r="AL34" s="18">
        <v>0.51</v>
      </c>
      <c r="AM34" s="18">
        <v>0.23</v>
      </c>
      <c r="AN34" s="18">
        <v>0.5</v>
      </c>
      <c r="AO34" s="18">
        <v>0.19</v>
      </c>
      <c r="AP34" s="18">
        <v>0.39</v>
      </c>
      <c r="AR34" s="2" t="s">
        <v>18</v>
      </c>
      <c r="AS34" s="7" t="s">
        <v>124</v>
      </c>
      <c r="AT34" s="17">
        <v>61.283000000000001</v>
      </c>
      <c r="AU34" s="17">
        <v>21.289000000000001</v>
      </c>
      <c r="AV34" s="17">
        <v>2.762</v>
      </c>
      <c r="AW34" s="17">
        <v>-0.69299999999999995</v>
      </c>
      <c r="AX34" s="18">
        <v>0.6532</v>
      </c>
      <c r="AY34" s="17">
        <v>41.487000000000002</v>
      </c>
      <c r="AZ34" s="17">
        <v>5.8780000000000001</v>
      </c>
      <c r="BA34" s="17">
        <v>-138.649</v>
      </c>
      <c r="BB34" s="18">
        <v>8.4840999999999998</v>
      </c>
      <c r="BC34" s="18">
        <v>4.4123999999999999</v>
      </c>
      <c r="BD34" s="18">
        <v>7.4390000000000001</v>
      </c>
      <c r="BE34" s="18">
        <v>82.953999999999994</v>
      </c>
      <c r="BF34">
        <v>53.24</v>
      </c>
      <c r="BG34">
        <v>53.19</v>
      </c>
      <c r="BH34">
        <v>53.19</v>
      </c>
      <c r="BK34" s="2" t="s">
        <v>18</v>
      </c>
      <c r="BL34" s="7" t="s">
        <v>124</v>
      </c>
      <c r="BM34" s="17">
        <v>167.46600000000001</v>
      </c>
      <c r="BN34" s="17">
        <v>50.677999999999997</v>
      </c>
      <c r="BO34" s="17">
        <v>61.283000000000001</v>
      </c>
      <c r="BP34" s="17">
        <v>21.289000000000001</v>
      </c>
      <c r="BQ34" s="17">
        <v>9.8559999999999999</v>
      </c>
      <c r="BR34" s="17">
        <v>2.762</v>
      </c>
      <c r="BS34" s="17">
        <v>-0.69299999999999995</v>
      </c>
      <c r="BT34" s="17">
        <v>109.42400000000001</v>
      </c>
      <c r="BU34" s="17">
        <v>93.471000000000004</v>
      </c>
      <c r="BV34" s="17">
        <v>96.799000000000007</v>
      </c>
      <c r="BW34" s="17">
        <v>533.41099999999994</v>
      </c>
      <c r="BX34" s="17">
        <v>263.30799999999999</v>
      </c>
      <c r="BY34" s="17">
        <v>1734.365</v>
      </c>
      <c r="BZ34" s="17">
        <v>12.933</v>
      </c>
      <c r="CA34" s="17">
        <v>131.52600000000001</v>
      </c>
      <c r="CB34" s="17">
        <v>770.12300000000005</v>
      </c>
      <c r="CC34" s="17">
        <v>779.4</v>
      </c>
      <c r="CD34" s="18">
        <v>0.6532</v>
      </c>
      <c r="CE34" s="17">
        <v>2437.3897000000002</v>
      </c>
      <c r="CF34" s="17">
        <v>41.487000000000002</v>
      </c>
      <c r="CG34" s="17">
        <v>5.8780000000000001</v>
      </c>
      <c r="CH34" s="17">
        <v>-138.649</v>
      </c>
      <c r="CI34" s="18">
        <v>-0.02</v>
      </c>
      <c r="CJ34" s="17">
        <v>5.8780000000000001</v>
      </c>
      <c r="CK34" s="17">
        <v>-138.649</v>
      </c>
      <c r="CL34" s="18">
        <v>8.4840999999999998</v>
      </c>
      <c r="CM34" s="18">
        <v>4.4123999999999999</v>
      </c>
      <c r="CN34" s="18">
        <v>7.4390000000000001</v>
      </c>
      <c r="CO34" s="18">
        <v>82.953999999999994</v>
      </c>
      <c r="CP34">
        <v>53.24</v>
      </c>
      <c r="CQ34">
        <v>53.19</v>
      </c>
      <c r="CR34">
        <v>53.19</v>
      </c>
    </row>
    <row r="35" spans="1:96" x14ac:dyDescent="0.25">
      <c r="A35" s="8" t="s">
        <v>45</v>
      </c>
      <c r="B35" s="8" t="s">
        <v>45</v>
      </c>
      <c r="C35" s="17">
        <v>1.1639999999999999</v>
      </c>
      <c r="D35" s="17">
        <v>11.114000000000001</v>
      </c>
      <c r="E35" s="17">
        <v>6.2060000000000004</v>
      </c>
      <c r="F35" s="17">
        <v>4.72</v>
      </c>
      <c r="G35" s="17">
        <v>8.0589999999999993</v>
      </c>
      <c r="H35" s="17">
        <v>2.4260000000000002</v>
      </c>
      <c r="I35" s="17">
        <v>1.0309999999999999</v>
      </c>
      <c r="J35" s="17">
        <v>-3.1080000000000001</v>
      </c>
      <c r="K35" s="17">
        <v>-17.468</v>
      </c>
      <c r="L35" s="17">
        <v>0.91900000000000004</v>
      </c>
      <c r="M35" s="17">
        <v>-10.946</v>
      </c>
      <c r="N35" s="17">
        <v>-11.547000000000001</v>
      </c>
      <c r="O35" s="17">
        <v>0.14899999999999999</v>
      </c>
      <c r="P35" s="17">
        <v>12.487</v>
      </c>
      <c r="Q35" s="17">
        <v>-4.1749999999999998</v>
      </c>
      <c r="R35" s="17">
        <v>10.175000000000001</v>
      </c>
      <c r="S35" s="17">
        <v>7.952</v>
      </c>
      <c r="T35" s="17">
        <v>16.716999999999999</v>
      </c>
      <c r="U35" s="17">
        <v>6.1219999999999999</v>
      </c>
      <c r="V35" s="17">
        <v>12.071999999999999</v>
      </c>
      <c r="W35" s="17">
        <v>10.875999999999999</v>
      </c>
      <c r="X35" s="17">
        <v>8.9169999999999998</v>
      </c>
      <c r="Y35" s="17">
        <v>23.478999999999999</v>
      </c>
      <c r="Z35" s="17">
        <v>0.26400000000000001</v>
      </c>
      <c r="AA35" s="17">
        <v>25.756</v>
      </c>
      <c r="AB35" s="17">
        <v>26.814</v>
      </c>
      <c r="AC35" s="17">
        <v>27.21</v>
      </c>
      <c r="AD35" s="17">
        <v>42.661999999999999</v>
      </c>
      <c r="AE35" s="17">
        <v>40.082000000000001</v>
      </c>
      <c r="AF35" s="17">
        <v>20.495000000000001</v>
      </c>
      <c r="AG35" s="17">
        <v>40.953000000000003</v>
      </c>
      <c r="AH35" s="17">
        <v>55.640999999999998</v>
      </c>
      <c r="AI35" s="17">
        <v>41.487000000000002</v>
      </c>
      <c r="AJ35" s="17">
        <v>27.14</v>
      </c>
      <c r="AK35" s="17">
        <v>19.986000000000001</v>
      </c>
      <c r="AL35" s="17">
        <v>62.393000000000001</v>
      </c>
      <c r="AM35" s="17">
        <v>39.545999999999999</v>
      </c>
      <c r="AN35" s="17">
        <v>55.011000000000003</v>
      </c>
      <c r="AO35" s="17">
        <v>35.003999999999998</v>
      </c>
      <c r="AP35" s="17">
        <v>50.502000000000002</v>
      </c>
      <c r="AR35" s="2" t="s">
        <v>19</v>
      </c>
      <c r="AS35" s="7" t="s">
        <v>125</v>
      </c>
      <c r="AT35" s="17">
        <v>63.97</v>
      </c>
      <c r="AU35" s="17">
        <v>-9.8930000000000007</v>
      </c>
      <c r="AV35" s="17">
        <v>-7.9660000000000002</v>
      </c>
      <c r="AW35" s="17">
        <v>-10.102</v>
      </c>
      <c r="AX35" s="18">
        <v>0.32590000000000002</v>
      </c>
      <c r="AY35" s="17">
        <v>27.14</v>
      </c>
      <c r="AZ35" s="17">
        <v>16.082999999999998</v>
      </c>
      <c r="BA35" s="17">
        <v>-148.751</v>
      </c>
      <c r="BB35" s="18">
        <v>8.2783999999999995</v>
      </c>
      <c r="BC35" s="18">
        <v>5.3935000000000004</v>
      </c>
      <c r="BD35" s="18">
        <v>7.4101999999999997</v>
      </c>
      <c r="BE35" s="18">
        <v>119.5986</v>
      </c>
      <c r="BF35">
        <v>38.61</v>
      </c>
      <c r="BG35">
        <v>38.6</v>
      </c>
      <c r="BH35">
        <v>38.61</v>
      </c>
      <c r="BK35" s="2" t="s">
        <v>19</v>
      </c>
      <c r="BL35" s="7" t="s">
        <v>125</v>
      </c>
      <c r="BM35" s="17">
        <v>171.95500000000001</v>
      </c>
      <c r="BN35" s="17">
        <v>61.915999999999997</v>
      </c>
      <c r="BO35" s="17">
        <v>63.97</v>
      </c>
      <c r="BP35" s="17">
        <v>-9.8930000000000007</v>
      </c>
      <c r="BQ35" s="17">
        <v>11.041</v>
      </c>
      <c r="BR35" s="17">
        <v>-7.9660000000000002</v>
      </c>
      <c r="BS35" s="17">
        <v>-10.102</v>
      </c>
      <c r="BT35" s="17">
        <v>104.139</v>
      </c>
      <c r="BU35" s="17">
        <v>98.397000000000006</v>
      </c>
      <c r="BV35" s="17">
        <v>96.063000000000002</v>
      </c>
      <c r="BW35" s="17">
        <v>498.334</v>
      </c>
      <c r="BX35" s="17">
        <v>254.38900000000001</v>
      </c>
      <c r="BY35" s="17">
        <v>1681.2</v>
      </c>
      <c r="BZ35" s="17">
        <v>15.22</v>
      </c>
      <c r="CA35" s="17">
        <v>147.774</v>
      </c>
      <c r="CB35" s="17">
        <v>775.01</v>
      </c>
      <c r="CC35" s="17">
        <v>720.625</v>
      </c>
      <c r="CD35" s="18">
        <v>0.32590000000000002</v>
      </c>
      <c r="CE35" s="17">
        <v>1771.5074</v>
      </c>
      <c r="CF35" s="17">
        <v>27.14</v>
      </c>
      <c r="CG35" s="17">
        <v>16.082999999999998</v>
      </c>
      <c r="CH35" s="17">
        <v>-148.751</v>
      </c>
      <c r="CI35" s="18">
        <v>-0.22</v>
      </c>
      <c r="CJ35" s="17">
        <v>16.082999999999998</v>
      </c>
      <c r="CK35" s="17">
        <v>-148.751</v>
      </c>
      <c r="CL35" s="18">
        <v>8.2783999999999995</v>
      </c>
      <c r="CM35" s="18">
        <v>5.3935000000000004</v>
      </c>
      <c r="CN35" s="18">
        <v>7.4101999999999997</v>
      </c>
      <c r="CO35" s="18">
        <v>119.5986</v>
      </c>
      <c r="CP35">
        <v>38.61</v>
      </c>
      <c r="CQ35">
        <v>38.6</v>
      </c>
      <c r="CR35">
        <v>38.61</v>
      </c>
    </row>
    <row r="36" spans="1:96" x14ac:dyDescent="0.25">
      <c r="A36" s="8" t="s">
        <v>46</v>
      </c>
      <c r="B36" s="8" t="s">
        <v>167</v>
      </c>
      <c r="C36" s="17">
        <v>2.149</v>
      </c>
      <c r="D36" s="17">
        <v>2.6</v>
      </c>
      <c r="E36" s="17">
        <v>2.7</v>
      </c>
      <c r="F36" s="17">
        <v>2.7</v>
      </c>
      <c r="G36" s="17">
        <v>2.8</v>
      </c>
      <c r="H36" s="17">
        <v>3.1</v>
      </c>
      <c r="I36" s="17">
        <v>3.1</v>
      </c>
      <c r="J36" s="17">
        <v>3.2</v>
      </c>
      <c r="K36" s="17">
        <v>3.3</v>
      </c>
      <c r="L36" s="17">
        <v>3.2</v>
      </c>
      <c r="M36" s="17">
        <v>3.1</v>
      </c>
      <c r="N36" s="17">
        <v>3.7</v>
      </c>
      <c r="O36" s="17">
        <v>3.4</v>
      </c>
      <c r="P36" s="17">
        <v>3.6</v>
      </c>
      <c r="Q36" s="17">
        <v>2.762</v>
      </c>
      <c r="R36" s="17">
        <v>2.8</v>
      </c>
      <c r="S36" s="17">
        <v>3.5</v>
      </c>
      <c r="T36" s="17">
        <v>4.0999999999999996</v>
      </c>
      <c r="U36" s="17">
        <v>3.6</v>
      </c>
      <c r="V36" s="17">
        <v>3.5110000000000001</v>
      </c>
      <c r="W36" s="17">
        <v>3.6379999999999999</v>
      </c>
      <c r="X36" s="17">
        <v>3.1230000000000002</v>
      </c>
      <c r="Y36" s="17">
        <v>2.8540000000000001</v>
      </c>
      <c r="Z36" s="17">
        <v>3.0219999999999998</v>
      </c>
      <c r="AA36" s="17">
        <v>2.71</v>
      </c>
      <c r="AB36" s="17">
        <v>3.456</v>
      </c>
      <c r="AC36" s="17">
        <v>2.8839999999999999</v>
      </c>
      <c r="AD36" s="17">
        <v>2.93</v>
      </c>
      <c r="AE36" s="17">
        <v>3.7629999999999999</v>
      </c>
      <c r="AF36" s="17">
        <v>5.4169999999999998</v>
      </c>
      <c r="AG36" s="17">
        <v>5.7110000000000003</v>
      </c>
      <c r="AH36" s="17">
        <v>6.5419999999999998</v>
      </c>
      <c r="AI36" s="17">
        <v>5.8780000000000001</v>
      </c>
      <c r="AJ36" s="17">
        <v>16.082999999999998</v>
      </c>
      <c r="AK36" s="17">
        <v>5.28</v>
      </c>
      <c r="AL36" s="17">
        <v>4.7320000000000002</v>
      </c>
      <c r="AM36" s="17">
        <v>4.1109999999999998</v>
      </c>
      <c r="AN36" s="17">
        <v>4.1630000000000003</v>
      </c>
      <c r="AO36" s="17">
        <v>4.1040000000000001</v>
      </c>
      <c r="AP36" s="17">
        <v>4.5410000000000004</v>
      </c>
      <c r="AR36" s="2" t="s">
        <v>20</v>
      </c>
      <c r="AS36" s="7" t="s">
        <v>126</v>
      </c>
      <c r="AT36" s="17">
        <v>70.843000000000004</v>
      </c>
      <c r="AU36" s="17">
        <v>-3.0910000000000002</v>
      </c>
      <c r="AV36" s="17">
        <v>-6.9379999999999997</v>
      </c>
      <c r="AW36" s="17">
        <v>-19.536000000000001</v>
      </c>
      <c r="AX36" s="18">
        <v>0.3987</v>
      </c>
      <c r="AY36" s="17">
        <v>19.986000000000001</v>
      </c>
      <c r="AZ36" s="17">
        <v>5.28</v>
      </c>
      <c r="BA36" s="17">
        <v>-168.28700000000001</v>
      </c>
      <c r="BB36" s="18">
        <v>8.6682000000000006</v>
      </c>
      <c r="BC36" s="18">
        <v>4.8129999999999997</v>
      </c>
      <c r="BD36" s="18">
        <v>7.7039</v>
      </c>
      <c r="BE36" s="18">
        <v>51.084699999999998</v>
      </c>
      <c r="BF36">
        <v>40.79</v>
      </c>
      <c r="BG36">
        <v>40.770000000000003</v>
      </c>
      <c r="BH36">
        <v>40.81</v>
      </c>
      <c r="BK36" s="2" t="s">
        <v>20</v>
      </c>
      <c r="BL36" s="7" t="s">
        <v>126</v>
      </c>
      <c r="BM36" s="17">
        <v>160.34100000000001</v>
      </c>
      <c r="BN36" s="17">
        <v>49.02</v>
      </c>
      <c r="BO36" s="17">
        <v>70.843000000000004</v>
      </c>
      <c r="BP36" s="17">
        <v>-3.0910000000000002</v>
      </c>
      <c r="BQ36" s="17">
        <v>9.5890000000000004</v>
      </c>
      <c r="BR36" s="17">
        <v>-6.9379999999999997</v>
      </c>
      <c r="BS36" s="17">
        <v>-19.536000000000001</v>
      </c>
      <c r="BT36" s="17">
        <v>35.545000000000002</v>
      </c>
      <c r="BU36" s="17">
        <v>93.204999999999998</v>
      </c>
      <c r="BV36" s="17">
        <v>92.977000000000004</v>
      </c>
      <c r="BW36" s="17">
        <v>376.11399999999998</v>
      </c>
      <c r="BX36" s="17">
        <v>249.70099999999999</v>
      </c>
      <c r="BY36" s="17">
        <v>1523.4179999999999</v>
      </c>
      <c r="BZ36" s="17">
        <v>17.260999999999999</v>
      </c>
      <c r="CA36" s="17">
        <v>98.697999999999993</v>
      </c>
      <c r="CB36" s="17">
        <v>768.04100000000005</v>
      </c>
      <c r="CC36" s="17">
        <v>605.36</v>
      </c>
      <c r="CD36" s="18">
        <v>0.3987</v>
      </c>
      <c r="CE36" s="17">
        <v>1875.3195000000001</v>
      </c>
      <c r="CF36" s="17">
        <v>19.986000000000001</v>
      </c>
      <c r="CG36" s="17">
        <v>5.28</v>
      </c>
      <c r="CH36" s="17">
        <v>-168.28700000000001</v>
      </c>
      <c r="CI36" s="18">
        <v>-0.43</v>
      </c>
      <c r="CJ36" s="17">
        <v>5.28</v>
      </c>
      <c r="CK36" s="17">
        <v>-168.28700000000001</v>
      </c>
      <c r="CL36" s="18">
        <v>8.6682000000000006</v>
      </c>
      <c r="CM36" s="18">
        <v>4.8129999999999997</v>
      </c>
      <c r="CN36" s="18">
        <v>7.7039</v>
      </c>
      <c r="CO36" s="18">
        <v>51.084699999999998</v>
      </c>
      <c r="CP36">
        <v>40.79</v>
      </c>
      <c r="CQ36">
        <v>40.770000000000003</v>
      </c>
      <c r="CR36">
        <v>40.81</v>
      </c>
    </row>
    <row r="37" spans="1:96" x14ac:dyDescent="0.25">
      <c r="A37" s="8" t="s">
        <v>47</v>
      </c>
      <c r="B37" s="8" t="s">
        <v>172</v>
      </c>
      <c r="C37" s="17">
        <v>0</v>
      </c>
      <c r="D37" s="17">
        <v>0</v>
      </c>
      <c r="E37" s="17">
        <v>0</v>
      </c>
      <c r="F37" s="17">
        <v>0</v>
      </c>
      <c r="G37" s="17">
        <v>0</v>
      </c>
      <c r="H37" s="17">
        <v>0</v>
      </c>
      <c r="I37" s="17">
        <v>0</v>
      </c>
      <c r="J37" s="17">
        <v>0</v>
      </c>
      <c r="K37" s="17">
        <v>0</v>
      </c>
      <c r="L37" s="17">
        <v>0</v>
      </c>
      <c r="M37" s="17">
        <v>0</v>
      </c>
      <c r="N37" s="17">
        <v>0</v>
      </c>
      <c r="O37" s="17">
        <v>0</v>
      </c>
      <c r="P37" s="17">
        <v>0</v>
      </c>
      <c r="Q37" s="17">
        <v>0</v>
      </c>
      <c r="R37" s="17">
        <v>0</v>
      </c>
      <c r="S37" s="17">
        <v>0</v>
      </c>
      <c r="T37" s="17">
        <v>0</v>
      </c>
      <c r="U37" s="17">
        <v>0</v>
      </c>
      <c r="V37" s="17">
        <v>0</v>
      </c>
      <c r="W37" s="17">
        <v>0</v>
      </c>
      <c r="X37" s="17">
        <v>0</v>
      </c>
      <c r="Y37" s="17">
        <v>0</v>
      </c>
      <c r="Z37" s="17">
        <v>0</v>
      </c>
      <c r="AA37" s="17">
        <v>0</v>
      </c>
      <c r="AB37" s="17">
        <v>0</v>
      </c>
      <c r="AC37" s="17">
        <v>0</v>
      </c>
      <c r="AD37" s="17">
        <v>0</v>
      </c>
      <c r="AE37" s="17">
        <v>0</v>
      </c>
      <c r="AF37" s="17">
        <v>0</v>
      </c>
      <c r="AG37" s="17">
        <v>0</v>
      </c>
      <c r="AH37" s="17">
        <v>0</v>
      </c>
      <c r="AI37" s="17">
        <v>0</v>
      </c>
      <c r="AJ37" s="17">
        <v>0</v>
      </c>
      <c r="AK37" s="17">
        <v>0</v>
      </c>
      <c r="AL37" s="17">
        <v>0</v>
      </c>
      <c r="AM37" s="17">
        <v>0</v>
      </c>
      <c r="AN37" s="17">
        <v>0</v>
      </c>
      <c r="AO37" s="17">
        <v>0</v>
      </c>
      <c r="AP37" s="17">
        <v>0</v>
      </c>
      <c r="AR37" s="2" t="s">
        <v>21</v>
      </c>
      <c r="AS37" s="7" t="s">
        <v>127</v>
      </c>
      <c r="AT37" s="17">
        <v>64.849999999999994</v>
      </c>
      <c r="AU37" s="17">
        <v>39.877000000000002</v>
      </c>
      <c r="AV37" s="17">
        <v>12.090999999999999</v>
      </c>
      <c r="AW37" s="17">
        <v>25.763000000000002</v>
      </c>
      <c r="AX37" s="18">
        <v>0.26390000000000002</v>
      </c>
      <c r="AY37" s="17">
        <v>62.393000000000001</v>
      </c>
      <c r="AZ37" s="17">
        <v>4.7320000000000002</v>
      </c>
      <c r="BA37" s="17">
        <v>-142.524</v>
      </c>
      <c r="BB37" s="18">
        <v>9.9863999999999997</v>
      </c>
      <c r="BC37" s="18">
        <v>3.6516000000000002</v>
      </c>
      <c r="BD37" s="18">
        <v>8.4009999999999998</v>
      </c>
      <c r="BE37" s="18">
        <v>98.895899999999997</v>
      </c>
      <c r="BF37">
        <v>40.07</v>
      </c>
      <c r="BG37">
        <v>40.03</v>
      </c>
      <c r="BH37">
        <v>40.07</v>
      </c>
      <c r="BK37" s="2" t="s">
        <v>21</v>
      </c>
      <c r="BL37" s="7" t="s">
        <v>127</v>
      </c>
      <c r="BM37" s="17">
        <v>169.46700000000001</v>
      </c>
      <c r="BN37" s="17">
        <v>48.207000000000001</v>
      </c>
      <c r="BO37" s="17">
        <v>64.849999999999994</v>
      </c>
      <c r="BP37" s="17">
        <v>39.877000000000002</v>
      </c>
      <c r="BQ37" s="17">
        <v>3.8650000000000002</v>
      </c>
      <c r="BR37" s="17">
        <v>12.090999999999999</v>
      </c>
      <c r="BS37" s="17">
        <v>25.763000000000002</v>
      </c>
      <c r="BT37" s="17">
        <v>86.81</v>
      </c>
      <c r="BU37" s="17">
        <v>99.078999999999994</v>
      </c>
      <c r="BV37" s="17">
        <v>92.13</v>
      </c>
      <c r="BW37" s="17">
        <v>429.32400000000001</v>
      </c>
      <c r="BX37" s="17">
        <v>246.14699999999999</v>
      </c>
      <c r="BY37" s="17">
        <v>1542.3810000000001</v>
      </c>
      <c r="BZ37" s="17">
        <v>24.206</v>
      </c>
      <c r="CA37" s="17">
        <v>108.91200000000001</v>
      </c>
      <c r="CB37" s="17">
        <v>807.97500000000002</v>
      </c>
      <c r="CC37" s="17">
        <v>592.22900000000004</v>
      </c>
      <c r="CD37" s="18">
        <v>0.26390000000000002</v>
      </c>
      <c r="CE37" s="17">
        <v>1842.7797</v>
      </c>
      <c r="CF37" s="17">
        <v>62.393000000000001</v>
      </c>
      <c r="CG37" s="17">
        <v>4.7320000000000002</v>
      </c>
      <c r="CH37" s="17">
        <v>-142.524</v>
      </c>
      <c r="CI37" s="18">
        <v>0.51</v>
      </c>
      <c r="CJ37" s="17">
        <v>4.7320000000000002</v>
      </c>
      <c r="CK37" s="17">
        <v>-142.524</v>
      </c>
      <c r="CL37" s="18">
        <v>9.9863999999999997</v>
      </c>
      <c r="CM37" s="18">
        <v>3.6516000000000002</v>
      </c>
      <c r="CN37" s="18">
        <v>8.4009999999999998</v>
      </c>
      <c r="CO37" s="18">
        <v>98.895899999999997</v>
      </c>
      <c r="CP37">
        <v>40.07</v>
      </c>
      <c r="CQ37">
        <v>40.03</v>
      </c>
      <c r="CR37">
        <v>40.07</v>
      </c>
    </row>
    <row r="38" spans="1:96" x14ac:dyDescent="0.25">
      <c r="A38" s="8" t="s">
        <v>168</v>
      </c>
      <c r="B38" s="8" t="s">
        <v>169</v>
      </c>
      <c r="C38" s="17">
        <v>-315.947</v>
      </c>
      <c r="D38" s="17">
        <v>-310.14499999999998</v>
      </c>
      <c r="E38" s="17">
        <v>-308.88499999999999</v>
      </c>
      <c r="F38" s="17">
        <v>-308.87700000000001</v>
      </c>
      <c r="G38" s="17">
        <v>-305.791</v>
      </c>
      <c r="H38" s="17">
        <v>-308.28899999999999</v>
      </c>
      <c r="I38" s="17">
        <v>-312.14299999999997</v>
      </c>
      <c r="J38" s="17">
        <v>-320.101</v>
      </c>
      <c r="K38" s="17">
        <v>-342.26600000000002</v>
      </c>
      <c r="L38" s="17">
        <v>-346.238</v>
      </c>
      <c r="M38" s="17">
        <v>-366.39100000000002</v>
      </c>
      <c r="N38" s="17">
        <v>-386.13400000000001</v>
      </c>
      <c r="O38" s="17">
        <v>-393.73099999999999</v>
      </c>
      <c r="P38" s="17">
        <v>-389.13600000000002</v>
      </c>
      <c r="Q38" s="17">
        <v>-398.45499999999998</v>
      </c>
      <c r="R38" s="17">
        <v>-395.87099999999998</v>
      </c>
      <c r="S38" s="17">
        <v>-396.51100000000002</v>
      </c>
      <c r="T38" s="17">
        <v>-388.226</v>
      </c>
      <c r="U38" s="17">
        <v>-391.15300000000002</v>
      </c>
      <c r="V38" s="17">
        <v>-388.423</v>
      </c>
      <c r="W38" s="17">
        <v>-394.51</v>
      </c>
      <c r="X38" s="17">
        <v>-399.39800000000002</v>
      </c>
      <c r="Y38" s="17">
        <v>-391.23899999999998</v>
      </c>
      <c r="Z38" s="17">
        <v>-398.50900000000001</v>
      </c>
      <c r="AA38" s="17">
        <v>-268.39</v>
      </c>
      <c r="AB38" s="17">
        <v>-253.875</v>
      </c>
      <c r="AC38" s="17">
        <v>-243.506</v>
      </c>
      <c r="AD38" s="17">
        <v>-224.42500000000001</v>
      </c>
      <c r="AE38" s="17">
        <v>-206.76499999999999</v>
      </c>
      <c r="AF38" s="17">
        <v>-211.89500000000001</v>
      </c>
      <c r="AG38" s="17">
        <v>-157.83199999999999</v>
      </c>
      <c r="AH38" s="17">
        <v>-137.95599999999999</v>
      </c>
      <c r="AI38" s="17">
        <v>-138.649</v>
      </c>
      <c r="AJ38" s="17">
        <v>-148.751</v>
      </c>
      <c r="AK38" s="17">
        <v>-168.28700000000001</v>
      </c>
      <c r="AL38" s="17">
        <v>-142.524</v>
      </c>
      <c r="AM38" s="17">
        <v>-131.666</v>
      </c>
      <c r="AN38" s="17">
        <v>-106.79600000000001</v>
      </c>
      <c r="AO38" s="17">
        <v>-97.816999999999993</v>
      </c>
      <c r="AP38" s="17">
        <v>-78.930999999999997</v>
      </c>
      <c r="AR38" s="2" t="s">
        <v>22</v>
      </c>
      <c r="AS38" s="7" t="s">
        <v>128</v>
      </c>
      <c r="AT38" s="17">
        <v>67.947000000000003</v>
      </c>
      <c r="AU38" s="17">
        <v>17.721</v>
      </c>
      <c r="AV38" s="17">
        <v>5.7430000000000003</v>
      </c>
      <c r="AW38" s="17">
        <v>10.858000000000001</v>
      </c>
      <c r="AX38" s="18">
        <v>0.50749999999999995</v>
      </c>
      <c r="AY38" s="17">
        <v>39.545999999999999</v>
      </c>
      <c r="AZ38" s="17">
        <v>4.1109999999999998</v>
      </c>
      <c r="BA38" s="17">
        <v>-131.666</v>
      </c>
      <c r="BB38" s="18">
        <v>9.7710000000000008</v>
      </c>
      <c r="BC38" s="18">
        <v>4.4600999999999997</v>
      </c>
      <c r="BD38" s="18">
        <v>8.2149000000000001</v>
      </c>
      <c r="BE38" s="18">
        <v>70.442899999999995</v>
      </c>
      <c r="BF38">
        <v>30.68</v>
      </c>
      <c r="BG38">
        <v>30.66</v>
      </c>
      <c r="BH38">
        <v>30.68</v>
      </c>
      <c r="BK38" s="2" t="s">
        <v>22</v>
      </c>
      <c r="BL38" s="7" t="s">
        <v>128</v>
      </c>
      <c r="BM38" s="17">
        <v>163.92599999999999</v>
      </c>
      <c r="BN38" s="17">
        <v>39.75</v>
      </c>
      <c r="BO38" s="17">
        <v>67.947000000000003</v>
      </c>
      <c r="BP38" s="17">
        <v>17.721</v>
      </c>
      <c r="BQ38" s="17">
        <v>3.464</v>
      </c>
      <c r="BR38" s="17">
        <v>5.7430000000000003</v>
      </c>
      <c r="BS38" s="17">
        <v>10.858000000000001</v>
      </c>
      <c r="BT38" s="17">
        <v>99.119</v>
      </c>
      <c r="BU38" s="17">
        <v>96.956000000000003</v>
      </c>
      <c r="BV38" s="17">
        <v>96.52</v>
      </c>
      <c r="BW38" s="17">
        <v>447.255</v>
      </c>
      <c r="BX38" s="17">
        <v>239.17699999999999</v>
      </c>
      <c r="BY38" s="17">
        <v>1534.462</v>
      </c>
      <c r="BZ38" s="17">
        <v>16.510999999999999</v>
      </c>
      <c r="CA38" s="17">
        <v>93.661000000000001</v>
      </c>
      <c r="CB38" s="17">
        <v>831.55100000000004</v>
      </c>
      <c r="CC38" s="17">
        <v>573.03</v>
      </c>
      <c r="CD38" s="18">
        <v>0.50749999999999995</v>
      </c>
      <c r="CE38" s="17">
        <v>1424.0743</v>
      </c>
      <c r="CF38" s="17">
        <v>39.545999999999999</v>
      </c>
      <c r="CG38" s="17">
        <v>4.1109999999999998</v>
      </c>
      <c r="CH38" s="17">
        <v>-131.666</v>
      </c>
      <c r="CI38" s="18">
        <v>0.23</v>
      </c>
      <c r="CJ38" s="17">
        <v>4.1109999999999998</v>
      </c>
      <c r="CK38" s="17">
        <v>-131.666</v>
      </c>
      <c r="CL38" s="18">
        <v>9.7710000000000008</v>
      </c>
      <c r="CM38" s="18">
        <v>4.4600999999999997</v>
      </c>
      <c r="CN38" s="18">
        <v>8.2149000000000001</v>
      </c>
      <c r="CO38" s="18">
        <v>70.442899999999995</v>
      </c>
      <c r="CP38">
        <v>30.68</v>
      </c>
      <c r="CQ38">
        <v>30.66</v>
      </c>
      <c r="CR38">
        <v>30.68</v>
      </c>
    </row>
    <row r="39" spans="1:96" x14ac:dyDescent="0.25">
      <c r="A39" s="8" t="s">
        <v>48</v>
      </c>
      <c r="B39" s="8" t="s">
        <v>173</v>
      </c>
      <c r="C39" s="18">
        <v>0</v>
      </c>
      <c r="D39" s="18">
        <v>0</v>
      </c>
      <c r="E39" s="18">
        <v>0</v>
      </c>
      <c r="F39" s="18">
        <v>0</v>
      </c>
      <c r="G39" s="18">
        <v>0</v>
      </c>
      <c r="H39" s="18">
        <v>0</v>
      </c>
      <c r="I39" s="18">
        <v>0</v>
      </c>
      <c r="J39" s="18">
        <v>0</v>
      </c>
      <c r="K39" s="18">
        <v>0</v>
      </c>
      <c r="L39" s="18">
        <v>0</v>
      </c>
      <c r="M39" s="18">
        <v>0</v>
      </c>
      <c r="N39" s="18">
        <v>0</v>
      </c>
      <c r="O39" s="18">
        <v>0</v>
      </c>
      <c r="P39" s="18">
        <v>0</v>
      </c>
      <c r="Q39" s="18">
        <v>0</v>
      </c>
      <c r="R39" s="18">
        <v>0</v>
      </c>
      <c r="S39" s="18">
        <v>0</v>
      </c>
      <c r="T39" s="18">
        <v>0</v>
      </c>
      <c r="U39" s="18">
        <v>0</v>
      </c>
      <c r="V39" s="18">
        <v>0</v>
      </c>
      <c r="W39" s="18">
        <v>0</v>
      </c>
      <c r="X39" s="18">
        <v>0</v>
      </c>
      <c r="Y39" s="18">
        <v>0</v>
      </c>
      <c r="Z39" s="18">
        <v>0</v>
      </c>
      <c r="AA39" s="18">
        <v>0</v>
      </c>
      <c r="AB39" s="18">
        <v>0</v>
      </c>
      <c r="AC39" s="18">
        <v>0</v>
      </c>
      <c r="AD39" s="18">
        <v>0</v>
      </c>
      <c r="AE39" s="18">
        <v>0</v>
      </c>
      <c r="AF39" s="18">
        <v>0</v>
      </c>
      <c r="AG39" s="18">
        <v>0</v>
      </c>
      <c r="AH39" s="18">
        <v>0</v>
      </c>
      <c r="AI39" s="18">
        <v>0</v>
      </c>
      <c r="AJ39" s="18">
        <v>0</v>
      </c>
      <c r="AK39" s="18">
        <v>0</v>
      </c>
      <c r="AL39" s="18">
        <v>0</v>
      </c>
      <c r="AM39" s="18">
        <v>0</v>
      </c>
      <c r="AN39" s="18">
        <v>0</v>
      </c>
      <c r="AO39" s="18">
        <v>0</v>
      </c>
      <c r="AP39" s="18">
        <v>0</v>
      </c>
      <c r="AR39" s="2" t="s">
        <v>23</v>
      </c>
      <c r="AS39" s="7" t="s">
        <v>129</v>
      </c>
      <c r="AT39" s="17">
        <v>65.801000000000002</v>
      </c>
      <c r="AU39" s="17">
        <v>33.167999999999999</v>
      </c>
      <c r="AV39" s="17">
        <v>8.85</v>
      </c>
      <c r="AW39" s="17">
        <v>24.87</v>
      </c>
      <c r="AX39" s="18">
        <v>0.64229999999999998</v>
      </c>
      <c r="AY39" s="17">
        <v>55.011000000000003</v>
      </c>
      <c r="AZ39" s="17">
        <v>4.1630000000000003</v>
      </c>
      <c r="BA39" s="17">
        <v>-106.79600000000001</v>
      </c>
      <c r="BB39" s="18">
        <v>10.0511</v>
      </c>
      <c r="BC39" s="18">
        <v>3.6528</v>
      </c>
      <c r="BD39" s="18">
        <v>8.3106000000000009</v>
      </c>
      <c r="BE39" s="18">
        <v>67.997299999999996</v>
      </c>
      <c r="BF39">
        <v>33.76</v>
      </c>
      <c r="BG39">
        <v>33.729999999999997</v>
      </c>
      <c r="BH39">
        <v>33.74</v>
      </c>
      <c r="BK39" s="2" t="s">
        <v>23</v>
      </c>
      <c r="BL39" s="7" t="s">
        <v>129</v>
      </c>
      <c r="BM39" s="17">
        <v>181.244</v>
      </c>
      <c r="BN39" s="17">
        <v>47.692</v>
      </c>
      <c r="BO39" s="17">
        <v>65.801000000000002</v>
      </c>
      <c r="BP39" s="17">
        <v>33.167999999999999</v>
      </c>
      <c r="BQ39" s="17">
        <v>3.3879999999999999</v>
      </c>
      <c r="BR39" s="17">
        <v>8.85</v>
      </c>
      <c r="BS39" s="17">
        <v>24.87</v>
      </c>
      <c r="BT39" s="17">
        <v>153.298</v>
      </c>
      <c r="BU39" s="17">
        <v>105.556</v>
      </c>
      <c r="BV39" s="17">
        <v>104.35299999999999</v>
      </c>
      <c r="BW39" s="17">
        <v>509.99400000000003</v>
      </c>
      <c r="BX39" s="17">
        <v>234.947</v>
      </c>
      <c r="BY39" s="17">
        <v>1574.386</v>
      </c>
      <c r="BZ39" s="17">
        <v>15.698</v>
      </c>
      <c r="CA39" s="17">
        <v>97.382999999999996</v>
      </c>
      <c r="CB39" s="17">
        <v>870.13</v>
      </c>
      <c r="CC39" s="17">
        <v>568.60199999999998</v>
      </c>
      <c r="CD39" s="18">
        <v>0.64229999999999998</v>
      </c>
      <c r="CE39" s="17">
        <v>1566.8081</v>
      </c>
      <c r="CF39" s="17">
        <v>55.011000000000003</v>
      </c>
      <c r="CG39" s="17">
        <v>4.1630000000000003</v>
      </c>
      <c r="CH39" s="17">
        <v>-106.79600000000001</v>
      </c>
      <c r="CI39" s="18">
        <v>0.5</v>
      </c>
      <c r="CJ39" s="17">
        <v>4.1630000000000003</v>
      </c>
      <c r="CK39" s="17">
        <v>-106.79600000000001</v>
      </c>
      <c r="CL39" s="18">
        <v>10.0511</v>
      </c>
      <c r="CM39" s="18">
        <v>3.6528</v>
      </c>
      <c r="CN39" s="18">
        <v>8.3106000000000009</v>
      </c>
      <c r="CO39" s="18">
        <v>67.997299999999996</v>
      </c>
      <c r="CP39">
        <v>33.76</v>
      </c>
      <c r="CQ39">
        <v>33.729999999999997</v>
      </c>
      <c r="CR39">
        <v>33.74</v>
      </c>
    </row>
    <row r="40" spans="1:96" x14ac:dyDescent="0.25">
      <c r="A40" s="8" t="s">
        <v>49</v>
      </c>
      <c r="B40" s="8" t="s">
        <v>174</v>
      </c>
      <c r="C40" s="18">
        <v>9.2822999999999993</v>
      </c>
      <c r="D40" s="18">
        <v>8.0053999999999998</v>
      </c>
      <c r="E40" s="18">
        <v>8.3015000000000008</v>
      </c>
      <c r="F40" s="18">
        <v>8.6870999999999992</v>
      </c>
      <c r="G40" s="18">
        <v>9.3124000000000002</v>
      </c>
      <c r="H40" s="18">
        <v>8.9138999999999999</v>
      </c>
      <c r="I40" s="18">
        <v>8.3297000000000008</v>
      </c>
      <c r="J40" s="18">
        <v>8.6572999999999993</v>
      </c>
      <c r="K40" s="18">
        <v>8.4934999999999992</v>
      </c>
      <c r="L40" s="18">
        <v>9.6503999999999994</v>
      </c>
      <c r="M40" s="18">
        <v>10.3095</v>
      </c>
      <c r="N40" s="18">
        <v>10.183400000000001</v>
      </c>
      <c r="O40" s="18">
        <v>10.4979</v>
      </c>
      <c r="P40" s="18">
        <v>10.1663</v>
      </c>
      <c r="Q40" s="18">
        <v>6.2556000000000003</v>
      </c>
      <c r="R40" s="18">
        <v>6.9461000000000004</v>
      </c>
      <c r="S40" s="18">
        <v>7.3048999999999999</v>
      </c>
      <c r="T40" s="18">
        <v>7.3532000000000002</v>
      </c>
      <c r="U40" s="18">
        <v>7.1494999999999997</v>
      </c>
      <c r="V40" s="18">
        <v>6.9604999999999997</v>
      </c>
      <c r="W40" s="18">
        <v>6.7321</v>
      </c>
      <c r="X40" s="18">
        <v>6.7305999999999999</v>
      </c>
      <c r="Y40" s="18">
        <v>9.3795999999999999</v>
      </c>
      <c r="Z40" s="18">
        <v>8.9712999999999994</v>
      </c>
      <c r="AA40" s="18">
        <v>9.0786999999999995</v>
      </c>
      <c r="AB40" s="18">
        <v>8.7551000000000005</v>
      </c>
      <c r="AC40" s="18">
        <v>9.6113999999999997</v>
      </c>
      <c r="AD40" s="18">
        <v>10.284700000000001</v>
      </c>
      <c r="AE40" s="18">
        <v>10.7263</v>
      </c>
      <c r="AF40" s="18">
        <v>10.175599999999999</v>
      </c>
      <c r="AG40" s="18">
        <v>9.9882000000000009</v>
      </c>
      <c r="AH40" s="18">
        <v>9.2034000000000002</v>
      </c>
      <c r="AI40" s="18">
        <v>8.4840999999999998</v>
      </c>
      <c r="AJ40" s="18">
        <v>8.2783999999999995</v>
      </c>
      <c r="AK40" s="18">
        <v>8.6682000000000006</v>
      </c>
      <c r="AL40" s="18">
        <v>9.9863999999999997</v>
      </c>
      <c r="AM40" s="18">
        <v>9.7710000000000008</v>
      </c>
      <c r="AN40" s="18">
        <v>10.0511</v>
      </c>
      <c r="AO40" s="18">
        <v>9.1617999999999995</v>
      </c>
      <c r="AP40" s="18">
        <v>9.6585999999999999</v>
      </c>
      <c r="AR40" s="2" t="s">
        <v>24</v>
      </c>
      <c r="AS40" s="7" t="s">
        <v>130</v>
      </c>
      <c r="AT40" s="17">
        <v>72.025999999999996</v>
      </c>
      <c r="AU40" s="17">
        <v>13.212</v>
      </c>
      <c r="AV40" s="17">
        <v>4.6609999999999996</v>
      </c>
      <c r="AW40" s="17">
        <v>8.9789999999999992</v>
      </c>
      <c r="AX40" s="18">
        <v>0.38940000000000002</v>
      </c>
      <c r="AY40" s="17">
        <v>35.003999999999998</v>
      </c>
      <c r="AZ40" s="17">
        <v>4.1040000000000001</v>
      </c>
      <c r="BA40" s="17">
        <v>-97.816999999999993</v>
      </c>
      <c r="BB40" s="18">
        <v>9.1617999999999995</v>
      </c>
      <c r="BC40" s="18">
        <v>4.0269000000000004</v>
      </c>
      <c r="BD40" s="18">
        <v>7.6227</v>
      </c>
      <c r="BE40" s="18">
        <v>69.213800000000006</v>
      </c>
      <c r="BF40">
        <v>29.21</v>
      </c>
      <c r="BG40">
        <v>29.19</v>
      </c>
      <c r="BH40">
        <v>29.22</v>
      </c>
      <c r="BK40" s="2" t="s">
        <v>24</v>
      </c>
      <c r="BL40" s="7" t="s">
        <v>130</v>
      </c>
      <c r="BM40" s="17">
        <v>167.11699999999999</v>
      </c>
      <c r="BN40" s="17">
        <v>47.415999999999997</v>
      </c>
      <c r="BO40" s="17">
        <v>72.025999999999996</v>
      </c>
      <c r="BP40" s="17">
        <v>13.212</v>
      </c>
      <c r="BQ40" s="17">
        <v>3.3159999999999998</v>
      </c>
      <c r="BR40" s="17">
        <v>4.6609999999999996</v>
      </c>
      <c r="BS40" s="17">
        <v>8.9789999999999992</v>
      </c>
      <c r="BT40" s="17">
        <v>184.05199999999999</v>
      </c>
      <c r="BU40" s="17">
        <v>101.639</v>
      </c>
      <c r="BV40" s="17">
        <v>96.781999999999996</v>
      </c>
      <c r="BW40" s="17">
        <v>543.11300000000006</v>
      </c>
      <c r="BX40" s="17">
        <v>230.43</v>
      </c>
      <c r="BY40" s="17">
        <v>1583.3209999999999</v>
      </c>
      <c r="BZ40" s="17">
        <v>8.9819999999999993</v>
      </c>
      <c r="CA40" s="17">
        <v>93.444000000000003</v>
      </c>
      <c r="CB40" s="17">
        <v>892.16200000000003</v>
      </c>
      <c r="CC40" s="17">
        <v>564.13300000000004</v>
      </c>
      <c r="CD40" s="18">
        <v>0.38940000000000002</v>
      </c>
      <c r="CE40" s="17">
        <v>1358.7527</v>
      </c>
      <c r="CF40" s="17">
        <v>35.003999999999998</v>
      </c>
      <c r="CG40" s="17">
        <v>4.1040000000000001</v>
      </c>
      <c r="CH40" s="17">
        <v>-97.816999999999993</v>
      </c>
      <c r="CI40" s="18">
        <v>0.19</v>
      </c>
      <c r="CJ40" s="17">
        <v>4.1040000000000001</v>
      </c>
      <c r="CK40" s="17">
        <v>-97.816999999999993</v>
      </c>
      <c r="CL40" s="18">
        <v>9.1617999999999995</v>
      </c>
      <c r="CM40" s="18">
        <v>4.0269000000000004</v>
      </c>
      <c r="CN40" s="18">
        <v>7.6227</v>
      </c>
      <c r="CO40" s="18">
        <v>69.213800000000006</v>
      </c>
      <c r="CP40">
        <v>29.21</v>
      </c>
      <c r="CQ40">
        <v>29.19</v>
      </c>
      <c r="CR40">
        <v>29.22</v>
      </c>
    </row>
    <row r="41" spans="1:96" x14ac:dyDescent="0.25">
      <c r="A41" s="8" t="s">
        <v>50</v>
      </c>
      <c r="B41" s="8" t="s">
        <v>175</v>
      </c>
      <c r="C41" s="18">
        <v>0.78300000000000003</v>
      </c>
      <c r="D41" s="18">
        <v>0.8911</v>
      </c>
      <c r="E41" s="18">
        <v>0.73619999999999997</v>
      </c>
      <c r="F41" s="18">
        <v>0.83350000000000002</v>
      </c>
      <c r="G41" s="18">
        <v>0.82430000000000003</v>
      </c>
      <c r="H41" s="18">
        <v>1.2666999999999999</v>
      </c>
      <c r="I41" s="18">
        <v>0.99580000000000002</v>
      </c>
      <c r="J41" s="18">
        <v>0.80320000000000003</v>
      </c>
      <c r="K41" s="18">
        <v>1.0521</v>
      </c>
      <c r="L41" s="18">
        <v>3.3755000000000002</v>
      </c>
      <c r="M41" s="18">
        <v>3.2924000000000002</v>
      </c>
      <c r="N41" s="18">
        <v>3.1798000000000002</v>
      </c>
      <c r="O41" s="18">
        <v>3.2212000000000001</v>
      </c>
      <c r="P41" s="18">
        <v>3.2957999999999998</v>
      </c>
      <c r="Q41" s="18">
        <v>3.7814999999999999</v>
      </c>
      <c r="R41" s="18">
        <v>3.8959999999999999</v>
      </c>
      <c r="S41" s="18">
        <v>4.2270000000000003</v>
      </c>
      <c r="T41" s="18">
        <v>3.69</v>
      </c>
      <c r="U41" s="18">
        <v>3.2044999999999999</v>
      </c>
      <c r="V41" s="18">
        <v>2.7627999999999999</v>
      </c>
      <c r="W41" s="18">
        <v>2.2978000000000001</v>
      </c>
      <c r="X41" s="18">
        <v>2.6412</v>
      </c>
      <c r="Y41" s="18">
        <v>0.36720000000000003</v>
      </c>
      <c r="Z41" s="18">
        <v>0.89249999999999996</v>
      </c>
      <c r="AA41" s="18">
        <v>0.93389999999999995</v>
      </c>
      <c r="AB41" s="18">
        <v>0.94350000000000001</v>
      </c>
      <c r="AC41" s="18">
        <v>1.4451000000000001</v>
      </c>
      <c r="AD41" s="18">
        <v>1.1448</v>
      </c>
      <c r="AE41" s="18">
        <v>1.2818000000000001</v>
      </c>
      <c r="AF41" s="18">
        <v>1.2927</v>
      </c>
      <c r="AG41" s="18">
        <v>2.4340000000000002</v>
      </c>
      <c r="AH41" s="18">
        <v>3.4451999999999998</v>
      </c>
      <c r="AI41" s="18">
        <v>4.4123999999999999</v>
      </c>
      <c r="AJ41" s="18">
        <v>5.3935000000000004</v>
      </c>
      <c r="AK41" s="18">
        <v>4.8129999999999997</v>
      </c>
      <c r="AL41" s="18">
        <v>3.6516000000000002</v>
      </c>
      <c r="AM41" s="18">
        <v>4.4600999999999997</v>
      </c>
      <c r="AN41" s="18">
        <v>3.6528</v>
      </c>
      <c r="AO41" s="18">
        <v>4.0269000000000004</v>
      </c>
      <c r="AP41" s="18">
        <v>3.8441000000000001</v>
      </c>
      <c r="AR41" s="2" t="s">
        <v>231</v>
      </c>
      <c r="AS41" s="7" t="s">
        <v>253</v>
      </c>
      <c r="AT41" s="17">
        <v>68.126000000000005</v>
      </c>
      <c r="AU41" s="17">
        <v>28.24</v>
      </c>
      <c r="AV41" s="17">
        <v>17.698</v>
      </c>
      <c r="AW41" s="17">
        <v>18.885999999999999</v>
      </c>
      <c r="AX41" s="18">
        <v>0.79110000000000003</v>
      </c>
      <c r="AY41" s="17">
        <v>50.502000000000002</v>
      </c>
      <c r="AZ41" s="17">
        <v>4.5410000000000004</v>
      </c>
      <c r="BA41" s="17">
        <v>-78.930999999999997</v>
      </c>
      <c r="BB41" s="18">
        <v>9.6585999999999999</v>
      </c>
      <c r="BC41" s="18">
        <v>3.8441000000000001</v>
      </c>
      <c r="BD41" s="18">
        <v>7.7423000000000002</v>
      </c>
      <c r="BE41" s="18">
        <v>63.2483</v>
      </c>
      <c r="BF41">
        <v>28.61</v>
      </c>
      <c r="BG41">
        <v>28.59</v>
      </c>
      <c r="BH41">
        <v>28.61</v>
      </c>
      <c r="BK41" s="2" t="s">
        <v>231</v>
      </c>
      <c r="BL41" s="7" t="s">
        <v>253</v>
      </c>
      <c r="BM41" s="17">
        <v>178.023</v>
      </c>
      <c r="BN41" s="17">
        <v>44.262</v>
      </c>
      <c r="BO41" s="17">
        <v>68.126000000000005</v>
      </c>
      <c r="BP41" s="17">
        <v>28.24</v>
      </c>
      <c r="BQ41" s="17">
        <v>3.8839999999999999</v>
      </c>
      <c r="BR41" s="17">
        <v>17.698</v>
      </c>
      <c r="BS41" s="17">
        <v>18.885999999999999</v>
      </c>
      <c r="BT41" s="17">
        <v>247.053</v>
      </c>
      <c r="BU41" s="17">
        <v>104.779</v>
      </c>
      <c r="BV41" s="17">
        <v>103.438</v>
      </c>
      <c r="BW41" s="17">
        <v>632.21400000000006</v>
      </c>
      <c r="BX41" s="17">
        <v>225.114</v>
      </c>
      <c r="BY41" s="17">
        <v>1646.82</v>
      </c>
      <c r="BZ41" s="17">
        <v>18.73</v>
      </c>
      <c r="CA41" s="17">
        <v>92.69</v>
      </c>
      <c r="CB41" s="17">
        <v>879.27800000000002</v>
      </c>
      <c r="CC41" s="17">
        <v>639.44600000000003</v>
      </c>
      <c r="CD41" s="18">
        <v>0.79110000000000003</v>
      </c>
      <c r="CE41" s="17">
        <v>1331.6853000000001</v>
      </c>
      <c r="CF41" s="17">
        <v>50.502000000000002</v>
      </c>
      <c r="CG41" s="17">
        <v>4.5410000000000004</v>
      </c>
      <c r="CH41" s="17">
        <v>-78.930999999999997</v>
      </c>
      <c r="CI41" s="18">
        <v>0.39</v>
      </c>
      <c r="CJ41" s="17">
        <v>4.5410000000000004</v>
      </c>
      <c r="CK41" s="17">
        <v>-78.930999999999997</v>
      </c>
      <c r="CL41" s="18">
        <v>9.6585999999999999</v>
      </c>
      <c r="CM41" s="18">
        <v>3.8441000000000001</v>
      </c>
      <c r="CN41" s="18">
        <v>7.7423000000000002</v>
      </c>
      <c r="CO41" s="18">
        <v>63.2483</v>
      </c>
      <c r="CP41">
        <v>28.61</v>
      </c>
      <c r="CQ41">
        <v>28.59</v>
      </c>
      <c r="CR41">
        <v>28.61</v>
      </c>
    </row>
    <row r="42" spans="1:96" x14ac:dyDescent="0.25">
      <c r="A42" s="8" t="s">
        <v>51</v>
      </c>
      <c r="B42" s="8" t="s">
        <v>176</v>
      </c>
      <c r="C42" s="18">
        <v>9.0409000000000006</v>
      </c>
      <c r="D42" s="18">
        <v>7.7836999999999996</v>
      </c>
      <c r="E42" s="18">
        <v>8.0652000000000008</v>
      </c>
      <c r="F42" s="18">
        <v>8.3841999999999999</v>
      </c>
      <c r="G42" s="18">
        <v>8.7608999999999995</v>
      </c>
      <c r="H42" s="18">
        <v>8.6426999999999996</v>
      </c>
      <c r="I42" s="18">
        <v>7.9570999999999996</v>
      </c>
      <c r="J42" s="18">
        <v>8.0444999999999993</v>
      </c>
      <c r="K42" s="18">
        <v>7.9147999999999996</v>
      </c>
      <c r="L42" s="18">
        <v>9.1333000000000002</v>
      </c>
      <c r="M42" s="18">
        <v>9.4146999999999998</v>
      </c>
      <c r="N42" s="18">
        <v>9.3221000000000007</v>
      </c>
      <c r="O42" s="18">
        <v>9.3917999999999999</v>
      </c>
      <c r="P42" s="18">
        <v>9.2757000000000005</v>
      </c>
      <c r="Q42" s="18">
        <v>5.8082000000000003</v>
      </c>
      <c r="R42" s="18">
        <v>6.4042000000000003</v>
      </c>
      <c r="S42" s="18">
        <v>6.9181999999999997</v>
      </c>
      <c r="T42" s="18">
        <v>6.8369</v>
      </c>
      <c r="U42" s="18">
        <v>6.4661999999999997</v>
      </c>
      <c r="V42" s="18">
        <v>6.2908999999999997</v>
      </c>
      <c r="W42" s="18">
        <v>5.9386000000000001</v>
      </c>
      <c r="X42" s="18">
        <v>6.0911</v>
      </c>
      <c r="Y42" s="18">
        <v>7.5723000000000003</v>
      </c>
      <c r="Z42" s="18">
        <v>7.7565</v>
      </c>
      <c r="AA42" s="18">
        <v>7.6875</v>
      </c>
      <c r="AB42" s="18">
        <v>7.4142000000000001</v>
      </c>
      <c r="AC42" s="18">
        <v>8.3856000000000002</v>
      </c>
      <c r="AD42" s="18">
        <v>8.7379999999999995</v>
      </c>
      <c r="AE42" s="18">
        <v>9.0078999999999994</v>
      </c>
      <c r="AF42" s="18">
        <v>7.5909000000000004</v>
      </c>
      <c r="AG42" s="18">
        <v>8.3298000000000005</v>
      </c>
      <c r="AH42" s="18">
        <v>7.8362999999999996</v>
      </c>
      <c r="AI42" s="18">
        <v>7.4390000000000001</v>
      </c>
      <c r="AJ42" s="18">
        <v>7.4101999999999997</v>
      </c>
      <c r="AK42" s="18">
        <v>7.7039</v>
      </c>
      <c r="AL42" s="18">
        <v>8.4009999999999998</v>
      </c>
      <c r="AM42" s="18">
        <v>8.2149000000000001</v>
      </c>
      <c r="AN42" s="18">
        <v>8.3106000000000009</v>
      </c>
      <c r="AO42" s="18">
        <v>7.6227</v>
      </c>
      <c r="AP42" s="18">
        <v>7.7423000000000002</v>
      </c>
    </row>
    <row r="43" spans="1:96" x14ac:dyDescent="0.25">
      <c r="A43" s="8" t="s">
        <v>52</v>
      </c>
      <c r="B43" s="8" t="s">
        <v>177</v>
      </c>
      <c r="C43" s="18" t="s">
        <v>33</v>
      </c>
      <c r="D43" s="18">
        <v>2.8954</v>
      </c>
      <c r="E43" s="18">
        <v>3.9634</v>
      </c>
      <c r="F43" s="18">
        <v>82.978700000000003</v>
      </c>
      <c r="G43" s="18">
        <v>8.3457000000000008</v>
      </c>
      <c r="H43" s="18" t="s">
        <v>33</v>
      </c>
      <c r="I43" s="18" t="s">
        <v>33</v>
      </c>
      <c r="J43" s="18" t="s">
        <v>33</v>
      </c>
      <c r="K43" s="18" t="s">
        <v>33</v>
      </c>
      <c r="L43" s="18" t="s">
        <v>33</v>
      </c>
      <c r="M43" s="18" t="s">
        <v>33</v>
      </c>
      <c r="N43" s="18" t="s">
        <v>33</v>
      </c>
      <c r="O43" s="18" t="s">
        <v>33</v>
      </c>
      <c r="P43" s="18">
        <v>0.75590000000000002</v>
      </c>
      <c r="Q43" s="18" t="s">
        <v>33</v>
      </c>
      <c r="R43" s="18">
        <v>1.3467</v>
      </c>
      <c r="S43" s="18" t="s">
        <v>33</v>
      </c>
      <c r="T43" s="18">
        <v>0.4446</v>
      </c>
      <c r="U43" s="18" t="s">
        <v>33</v>
      </c>
      <c r="V43" s="18" t="s">
        <v>33</v>
      </c>
      <c r="W43" s="18" t="s">
        <v>33</v>
      </c>
      <c r="X43" s="18" t="s">
        <v>33</v>
      </c>
      <c r="Y43" s="18">
        <v>4.6512000000000002</v>
      </c>
      <c r="Z43" s="18" t="s">
        <v>33</v>
      </c>
      <c r="AA43" s="18" t="s">
        <v>33</v>
      </c>
      <c r="AB43" s="18" t="s">
        <v>33</v>
      </c>
      <c r="AC43" s="18">
        <v>18.508299999999998</v>
      </c>
      <c r="AD43" s="18">
        <v>25.604299999999999</v>
      </c>
      <c r="AE43" s="18">
        <v>27.118200000000002</v>
      </c>
      <c r="AF43" s="18" t="s">
        <v>33</v>
      </c>
      <c r="AG43" s="18">
        <v>6.3887999999999998</v>
      </c>
      <c r="AH43" s="18">
        <v>9.6832999999999991</v>
      </c>
      <c r="AI43" s="18">
        <v>133.49440000000001</v>
      </c>
      <c r="AJ43" s="18" t="s">
        <v>33</v>
      </c>
      <c r="AK43" s="18" t="s">
        <v>33</v>
      </c>
      <c r="AL43" s="18">
        <v>31.941099999999999</v>
      </c>
      <c r="AM43" s="18">
        <v>34.594299999999997</v>
      </c>
      <c r="AN43" s="18">
        <v>26.2456</v>
      </c>
      <c r="AO43" s="18">
        <v>34.171599999999998</v>
      </c>
      <c r="AP43" s="18">
        <v>48.376300000000001</v>
      </c>
    </row>
    <row r="44" spans="1:96" x14ac:dyDescent="0.25">
      <c r="A44" s="8" t="s">
        <v>53</v>
      </c>
      <c r="B44" s="8" t="s">
        <v>178</v>
      </c>
      <c r="C44" s="18">
        <v>100</v>
      </c>
      <c r="D44" s="18">
        <v>101.2774</v>
      </c>
      <c r="E44" s="18">
        <v>129.8408</v>
      </c>
      <c r="F44" s="18">
        <v>93.903000000000006</v>
      </c>
      <c r="G44" s="18">
        <v>94.906999999999996</v>
      </c>
      <c r="H44" s="18">
        <v>87.547200000000004</v>
      </c>
      <c r="I44" s="18">
        <v>108.0956</v>
      </c>
      <c r="J44" s="18">
        <v>102.3994</v>
      </c>
      <c r="K44" s="18">
        <v>100.04940000000001</v>
      </c>
      <c r="L44" s="18">
        <v>100.2775</v>
      </c>
      <c r="M44" s="18">
        <v>100.19119999999999</v>
      </c>
      <c r="N44" s="18">
        <v>100.1142</v>
      </c>
      <c r="O44" s="18">
        <v>100.1644</v>
      </c>
      <c r="P44" s="18">
        <v>100.3296</v>
      </c>
      <c r="Q44" s="18">
        <v>100.4357</v>
      </c>
      <c r="R44" s="18">
        <v>101.3676</v>
      </c>
      <c r="S44" s="18">
        <v>101.0442</v>
      </c>
      <c r="T44" s="18">
        <v>110.5634</v>
      </c>
      <c r="U44" s="18">
        <v>96.584900000000005</v>
      </c>
      <c r="V44" s="18">
        <v>122.0742</v>
      </c>
      <c r="W44" s="18">
        <v>193.4529</v>
      </c>
      <c r="X44" s="18">
        <v>102.4935</v>
      </c>
      <c r="Y44" s="18">
        <v>-26.299700000000001</v>
      </c>
      <c r="Z44" s="18">
        <v>124.3373</v>
      </c>
      <c r="AA44" s="18">
        <v>3271.6212999999998</v>
      </c>
      <c r="AB44" s="18">
        <v>724.39149999999995</v>
      </c>
      <c r="AC44" s="18">
        <v>609.05759999999998</v>
      </c>
      <c r="AD44" s="18">
        <v>304.2611</v>
      </c>
      <c r="AE44" s="18">
        <v>81.842299999999994</v>
      </c>
      <c r="AF44" s="18">
        <v>74.426500000000004</v>
      </c>
      <c r="AG44" s="18">
        <v>75.408000000000001</v>
      </c>
      <c r="AH44" s="18">
        <v>82.887900000000002</v>
      </c>
      <c r="AI44" s="18">
        <v>82.953999999999994</v>
      </c>
      <c r="AJ44" s="18">
        <v>119.5986</v>
      </c>
      <c r="AK44" s="18">
        <v>51.084699999999998</v>
      </c>
      <c r="AL44" s="18">
        <v>98.895899999999997</v>
      </c>
      <c r="AM44" s="18">
        <v>70.442899999999995</v>
      </c>
      <c r="AN44" s="18">
        <v>67.997299999999996</v>
      </c>
      <c r="AO44" s="18">
        <v>69.213800000000006</v>
      </c>
      <c r="AP44" s="18">
        <v>63.2483</v>
      </c>
    </row>
    <row r="45" spans="1:96" x14ac:dyDescent="0.25">
      <c r="A45" t="s">
        <v>279</v>
      </c>
      <c r="B45" t="s">
        <v>280</v>
      </c>
      <c r="C45">
        <v>96.92</v>
      </c>
      <c r="D45">
        <v>88.67</v>
      </c>
      <c r="E45">
        <v>88.85</v>
      </c>
      <c r="F45">
        <v>70.739999999999995</v>
      </c>
      <c r="G45">
        <v>41.12</v>
      </c>
      <c r="H45">
        <v>76.83</v>
      </c>
      <c r="I45">
        <v>53.01</v>
      </c>
      <c r="J45">
        <v>33.729999999999997</v>
      </c>
      <c r="K45">
        <v>34.229999999999997</v>
      </c>
      <c r="L45">
        <v>32.35</v>
      </c>
      <c r="M45">
        <v>45.6</v>
      </c>
      <c r="N45">
        <v>47.7</v>
      </c>
      <c r="O45">
        <v>37.6</v>
      </c>
      <c r="P45">
        <v>45.7</v>
      </c>
      <c r="Q45">
        <v>31.2</v>
      </c>
      <c r="R45">
        <v>32.049999999999997</v>
      </c>
      <c r="S45">
        <v>49.15</v>
      </c>
      <c r="T45">
        <v>43.02</v>
      </c>
      <c r="U45">
        <v>38.08</v>
      </c>
      <c r="V45">
        <v>43.54</v>
      </c>
      <c r="W45">
        <v>38.08</v>
      </c>
      <c r="X45">
        <v>45.3</v>
      </c>
      <c r="Y45">
        <v>33.53</v>
      </c>
      <c r="Z45">
        <v>52.48</v>
      </c>
      <c r="AA45">
        <v>60.13</v>
      </c>
      <c r="AB45">
        <v>59.92</v>
      </c>
      <c r="AC45">
        <v>70.2</v>
      </c>
      <c r="AD45">
        <v>60.7</v>
      </c>
      <c r="AE45">
        <v>56.03</v>
      </c>
      <c r="AF45">
        <v>60.17</v>
      </c>
      <c r="AG45">
        <v>76.400000000000006</v>
      </c>
      <c r="AH45">
        <v>58.3</v>
      </c>
      <c r="AI45">
        <v>53.24</v>
      </c>
      <c r="AJ45">
        <v>38.61</v>
      </c>
      <c r="AK45">
        <v>40.79</v>
      </c>
      <c r="AL45">
        <v>40.07</v>
      </c>
      <c r="AM45">
        <v>30.68</v>
      </c>
      <c r="AN45">
        <v>33.76</v>
      </c>
      <c r="AO45">
        <v>29.21</v>
      </c>
      <c r="AP45">
        <v>28.61</v>
      </c>
    </row>
    <row r="46" spans="1:96" x14ac:dyDescent="0.25">
      <c r="A46" t="s">
        <v>281</v>
      </c>
      <c r="B46" t="s">
        <v>282</v>
      </c>
      <c r="C46">
        <v>96.92</v>
      </c>
      <c r="D46">
        <v>88.66</v>
      </c>
      <c r="E46">
        <v>88.8</v>
      </c>
      <c r="F46">
        <v>70.709999999999994</v>
      </c>
      <c r="G46">
        <v>41.1</v>
      </c>
      <c r="H46">
        <v>76.790000000000006</v>
      </c>
      <c r="I46">
        <v>52.98</v>
      </c>
      <c r="J46">
        <v>33.72</v>
      </c>
      <c r="K46">
        <v>34.22</v>
      </c>
      <c r="L46">
        <v>32.299999999999997</v>
      </c>
      <c r="M46">
        <v>45.55</v>
      </c>
      <c r="N46">
        <v>47.65</v>
      </c>
      <c r="O46">
        <v>37.549999999999997</v>
      </c>
      <c r="P46">
        <v>45.65</v>
      </c>
      <c r="Q46">
        <v>31.15</v>
      </c>
      <c r="R46">
        <v>32</v>
      </c>
      <c r="S46">
        <v>49.05</v>
      </c>
      <c r="T46">
        <v>42.98</v>
      </c>
      <c r="U46">
        <v>38.06</v>
      </c>
      <c r="V46">
        <v>43.47</v>
      </c>
      <c r="W46">
        <v>38.06</v>
      </c>
      <c r="X46">
        <v>45.25</v>
      </c>
      <c r="Y46">
        <v>33.43</v>
      </c>
      <c r="Z46">
        <v>52.36</v>
      </c>
      <c r="AA46">
        <v>60.03</v>
      </c>
      <c r="AB46">
        <v>59.84</v>
      </c>
      <c r="AC46">
        <v>70.08</v>
      </c>
      <c r="AD46">
        <v>60.69</v>
      </c>
      <c r="AE46">
        <v>56</v>
      </c>
      <c r="AF46">
        <v>60.05</v>
      </c>
      <c r="AG46">
        <v>76.319999999999993</v>
      </c>
      <c r="AH46">
        <v>58.29</v>
      </c>
      <c r="AI46">
        <v>53.19</v>
      </c>
      <c r="AJ46">
        <v>38.6</v>
      </c>
      <c r="AK46">
        <v>40.770000000000003</v>
      </c>
      <c r="AL46">
        <v>40.03</v>
      </c>
      <c r="AM46">
        <v>30.66</v>
      </c>
      <c r="AN46">
        <v>33.729999999999997</v>
      </c>
      <c r="AO46">
        <v>29.19</v>
      </c>
      <c r="AP46">
        <v>28.59</v>
      </c>
    </row>
    <row r="47" spans="1:96" x14ac:dyDescent="0.25">
      <c r="A47" t="s">
        <v>43</v>
      </c>
      <c r="B47" t="s">
        <v>165</v>
      </c>
      <c r="C47">
        <v>96.92</v>
      </c>
      <c r="D47">
        <v>88.66</v>
      </c>
      <c r="E47">
        <v>88.85</v>
      </c>
      <c r="F47">
        <v>70.72</v>
      </c>
      <c r="G47">
        <v>41.1</v>
      </c>
      <c r="H47">
        <v>76.790000000000006</v>
      </c>
      <c r="I47">
        <v>52.98</v>
      </c>
      <c r="J47">
        <v>33.729999999999997</v>
      </c>
      <c r="K47">
        <v>34.22</v>
      </c>
      <c r="L47">
        <v>32.299999999999997</v>
      </c>
      <c r="M47">
        <v>45.6</v>
      </c>
      <c r="N47">
        <v>47.7</v>
      </c>
      <c r="O47">
        <v>37.549999999999997</v>
      </c>
      <c r="P47">
        <v>45.65</v>
      </c>
      <c r="Q47">
        <v>31.15</v>
      </c>
      <c r="R47">
        <v>32.049999999999997</v>
      </c>
      <c r="S47">
        <v>49.15</v>
      </c>
      <c r="T47">
        <v>43.02</v>
      </c>
      <c r="U47">
        <v>38.06</v>
      </c>
      <c r="V47">
        <v>43.49</v>
      </c>
      <c r="W47">
        <v>38.07</v>
      </c>
      <c r="X47">
        <v>45.3</v>
      </c>
      <c r="Y47">
        <v>33.53</v>
      </c>
      <c r="Z47">
        <v>52.47</v>
      </c>
      <c r="AA47">
        <v>60.12</v>
      </c>
      <c r="AB47">
        <v>59.84</v>
      </c>
      <c r="AC47">
        <v>70.09</v>
      </c>
      <c r="AD47">
        <v>60.68</v>
      </c>
      <c r="AE47">
        <v>56</v>
      </c>
      <c r="AF47">
        <v>60.17</v>
      </c>
      <c r="AG47">
        <v>76.319999999999993</v>
      </c>
      <c r="AH47">
        <v>58.3</v>
      </c>
      <c r="AI47">
        <v>53.19</v>
      </c>
      <c r="AJ47">
        <v>38.61</v>
      </c>
      <c r="AK47">
        <v>40.81</v>
      </c>
      <c r="AL47">
        <v>40.07</v>
      </c>
      <c r="AM47">
        <v>30.68</v>
      </c>
      <c r="AN47">
        <v>33.74</v>
      </c>
      <c r="AO47">
        <v>29.22</v>
      </c>
      <c r="AP47">
        <v>28.61</v>
      </c>
    </row>
    <row r="52" spans="52:67" x14ac:dyDescent="0.25">
      <c r="BJ52" t="s">
        <v>255</v>
      </c>
    </row>
    <row r="53" spans="52:67" ht="14.95" thickBot="1" x14ac:dyDescent="0.3"/>
    <row r="54" spans="52:67" ht="14.95" thickBot="1" x14ac:dyDescent="0.3">
      <c r="BJ54" s="35" t="s">
        <v>256</v>
      </c>
      <c r="BK54" s="35"/>
    </row>
    <row r="55" spans="52:67" x14ac:dyDescent="0.25">
      <c r="AZ55" s="34" t="s">
        <v>269</v>
      </c>
      <c r="BA55" s="34" t="s">
        <v>270</v>
      </c>
      <c r="BB55" s="34" t="s">
        <v>271</v>
      </c>
      <c r="BJ55" t="s">
        <v>257</v>
      </c>
      <c r="BK55">
        <v>0.80727607349309705</v>
      </c>
    </row>
    <row r="56" spans="52:67" x14ac:dyDescent="0.25">
      <c r="AZ56">
        <v>735.41925022332441</v>
      </c>
      <c r="BA56">
        <v>4.3233410798156662</v>
      </c>
      <c r="BB56">
        <v>9.4820028217556889E-4</v>
      </c>
      <c r="BJ56" t="s">
        <v>258</v>
      </c>
      <c r="BK56">
        <v>0.65169465883443223</v>
      </c>
    </row>
    <row r="57" spans="52:67" x14ac:dyDescent="0.25">
      <c r="AZ57">
        <v>170.10437914712952</v>
      </c>
      <c r="BJ57" t="s">
        <v>259</v>
      </c>
      <c r="BK57">
        <v>0.49689228498306875</v>
      </c>
    </row>
    <row r="58" spans="52:67" ht="14.95" thickBot="1" x14ac:dyDescent="0.3">
      <c r="AZ58" s="33"/>
      <c r="BA58" s="33"/>
      <c r="BB58" s="33"/>
      <c r="BJ58" t="s">
        <v>260</v>
      </c>
      <c r="BK58">
        <v>12.589978641250605</v>
      </c>
    </row>
    <row r="59" spans="52:67" ht="14.95" thickBot="1" x14ac:dyDescent="0.3">
      <c r="BJ59" s="33" t="s">
        <v>261</v>
      </c>
      <c r="BK59" s="33">
        <v>40</v>
      </c>
    </row>
    <row r="60" spans="52:67" x14ac:dyDescent="0.25">
      <c r="AZ60" s="34" t="s">
        <v>273</v>
      </c>
      <c r="BA60" s="34" t="s">
        <v>274</v>
      </c>
      <c r="BB60" s="34" t="s">
        <v>275</v>
      </c>
      <c r="BC60" s="34" t="s">
        <v>276</v>
      </c>
      <c r="BD60" s="34" t="s">
        <v>277</v>
      </c>
      <c r="BE60" s="34" t="s">
        <v>278</v>
      </c>
    </row>
    <row r="61" spans="52:67" ht="14.95" thickBot="1" x14ac:dyDescent="0.3">
      <c r="AZ61">
        <v>7.6360400414494558</v>
      </c>
      <c r="BA61">
        <v>2.0292805851018696E-8</v>
      </c>
      <c r="BB61">
        <v>129.17162990826975</v>
      </c>
      <c r="BC61">
        <v>223.67873265075397</v>
      </c>
      <c r="BD61">
        <v>129.17162990826975</v>
      </c>
      <c r="BE61">
        <v>223.67873265075397</v>
      </c>
      <c r="BJ61" t="s">
        <v>262</v>
      </c>
    </row>
    <row r="62" spans="52:67" x14ac:dyDescent="0.25">
      <c r="AZ62">
        <v>-3.5181967329543098</v>
      </c>
      <c r="BA62">
        <v>1.4531979668178602E-3</v>
      </c>
      <c r="BB62">
        <v>-3.2180515932929263</v>
      </c>
      <c r="BC62">
        <v>-0.85200805653015843</v>
      </c>
      <c r="BD62">
        <v>-3.2180515932929263</v>
      </c>
      <c r="BE62">
        <v>-0.85200805653015843</v>
      </c>
      <c r="BJ62" s="34"/>
      <c r="BK62" s="34" t="s">
        <v>267</v>
      </c>
      <c r="BL62" s="34" t="s">
        <v>268</v>
      </c>
      <c r="BM62" s="34" t="s">
        <v>269</v>
      </c>
      <c r="BN62" s="34" t="s">
        <v>270</v>
      </c>
      <c r="BO62" s="34" t="s">
        <v>271</v>
      </c>
    </row>
    <row r="63" spans="52:67" x14ac:dyDescent="0.25">
      <c r="AZ63">
        <v>-0.64355389819224607</v>
      </c>
      <c r="BA63">
        <v>0.52492178480996965</v>
      </c>
      <c r="BB63">
        <v>-4.2187669749934233</v>
      </c>
      <c r="BC63">
        <v>2.1992634399534792</v>
      </c>
      <c r="BD63">
        <v>-4.2187669749934233</v>
      </c>
      <c r="BE63">
        <v>2.1992634399534792</v>
      </c>
      <c r="BJ63" t="s">
        <v>263</v>
      </c>
      <c r="BK63">
        <v>12</v>
      </c>
      <c r="BL63">
        <v>8007.5153184470464</v>
      </c>
      <c r="BM63">
        <v>667.29294320392057</v>
      </c>
      <c r="BN63">
        <v>4.209849258901996</v>
      </c>
      <c r="BO63">
        <v>9.3437185202482453E-4</v>
      </c>
    </row>
    <row r="64" spans="52:67" x14ac:dyDescent="0.25">
      <c r="AZ64">
        <v>-2.1652570085690228</v>
      </c>
      <c r="BA64">
        <v>3.8734257603759446E-2</v>
      </c>
      <c r="BB64">
        <v>-1.8755928326832836</v>
      </c>
      <c r="BC64">
        <v>-5.3467089885272268E-2</v>
      </c>
      <c r="BD64">
        <v>-1.8755928326832836</v>
      </c>
      <c r="BE64">
        <v>-5.3467089885272268E-2</v>
      </c>
      <c r="BJ64" t="s">
        <v>264</v>
      </c>
      <c r="BK64">
        <v>27</v>
      </c>
      <c r="BL64">
        <v>4279.7041790529538</v>
      </c>
      <c r="BM64">
        <v>158.50756218714645</v>
      </c>
    </row>
    <row r="65" spans="52:70" ht="14.95" thickBot="1" x14ac:dyDescent="0.3">
      <c r="AZ65">
        <v>-1.5084906283697455</v>
      </c>
      <c r="BA65">
        <v>0.14224749085243535</v>
      </c>
      <c r="BB65">
        <v>-7.6706268055115139</v>
      </c>
      <c r="BC65">
        <v>1.158539320246458</v>
      </c>
      <c r="BD65">
        <v>-7.6706268055115139</v>
      </c>
      <c r="BE65">
        <v>1.158539320246458</v>
      </c>
      <c r="BJ65" s="33" t="s">
        <v>265</v>
      </c>
      <c r="BK65" s="33">
        <v>39</v>
      </c>
      <c r="BL65" s="33">
        <v>12287.2194975</v>
      </c>
      <c r="BM65" s="33"/>
      <c r="BN65" s="33"/>
      <c r="BO65" s="33"/>
    </row>
    <row r="66" spans="52:70" ht="14.95" thickBot="1" x14ac:dyDescent="0.3">
      <c r="AZ66">
        <v>-0.63503773732463209</v>
      </c>
      <c r="BA66">
        <v>0.53038279201155258</v>
      </c>
      <c r="BB66">
        <v>-0.96939266057872431</v>
      </c>
      <c r="BC66">
        <v>0.51003481705069798</v>
      </c>
      <c r="BD66">
        <v>-0.96939266057872431</v>
      </c>
      <c r="BE66">
        <v>0.51003481705069798</v>
      </c>
    </row>
    <row r="67" spans="52:70" x14ac:dyDescent="0.25">
      <c r="AZ67">
        <v>-1.4309268338716921</v>
      </c>
      <c r="BA67">
        <v>0.16313961734074001</v>
      </c>
      <c r="BB67">
        <v>-2.6312945318665149</v>
      </c>
      <c r="BC67">
        <v>0.46499967174820656</v>
      </c>
      <c r="BD67">
        <v>-2.6312945318665149</v>
      </c>
      <c r="BE67">
        <v>0.46499967174820656</v>
      </c>
      <c r="BJ67" s="34"/>
      <c r="BK67" s="34" t="s">
        <v>272</v>
      </c>
      <c r="BL67" s="34" t="s">
        <v>260</v>
      </c>
      <c r="BM67" s="34" t="s">
        <v>273</v>
      </c>
      <c r="BN67" s="34" t="s">
        <v>274</v>
      </c>
      <c r="BO67" s="34" t="s">
        <v>275</v>
      </c>
      <c r="BP67" s="34" t="s">
        <v>276</v>
      </c>
      <c r="BQ67" s="34" t="s">
        <v>277</v>
      </c>
      <c r="BR67" s="34" t="s">
        <v>278</v>
      </c>
    </row>
    <row r="68" spans="52:70" x14ac:dyDescent="0.25">
      <c r="AZ68">
        <v>1.3623947940535646</v>
      </c>
      <c r="BA68">
        <v>0.18356147394207473</v>
      </c>
      <c r="BB68">
        <v>-1.0651142601919892</v>
      </c>
      <c r="BC68">
        <v>5.3153546433236878</v>
      </c>
      <c r="BD68">
        <v>-1.0651142601919892</v>
      </c>
      <c r="BE68">
        <v>5.3153546433236878</v>
      </c>
      <c r="BJ68" t="s">
        <v>266</v>
      </c>
      <c r="BK68">
        <v>142.60486420112605</v>
      </c>
      <c r="BL68">
        <v>52.153908689126993</v>
      </c>
      <c r="BM68">
        <v>2.7343082768953844</v>
      </c>
      <c r="BN68">
        <v>1.0901638315291449E-2</v>
      </c>
      <c r="BO68">
        <v>35.593882799048941</v>
      </c>
      <c r="BP68">
        <v>249.61584560320316</v>
      </c>
      <c r="BQ68">
        <v>35.593882799048941</v>
      </c>
      <c r="BR68">
        <v>249.61584560320316</v>
      </c>
    </row>
    <row r="69" spans="52:70" x14ac:dyDescent="0.25">
      <c r="AZ69">
        <v>-1.3421746235496572</v>
      </c>
      <c r="BA69">
        <v>0.18995345481941317</v>
      </c>
      <c r="BB69">
        <v>-8.7611987227478405</v>
      </c>
      <c r="BC69">
        <v>1.8183848893484398</v>
      </c>
      <c r="BD69">
        <v>-8.7611987227478405</v>
      </c>
      <c r="BE69">
        <v>1.8183848893484398</v>
      </c>
      <c r="BJ69" t="s">
        <v>136</v>
      </c>
      <c r="BK69">
        <v>-1.9784723493604719</v>
      </c>
      <c r="BL69">
        <v>0.73274022414219897</v>
      </c>
      <c r="BM69">
        <v>-2.7001006416382025</v>
      </c>
      <c r="BN69">
        <v>1.1818663359006049E-2</v>
      </c>
      <c r="BO69">
        <v>-3.4819311019080406</v>
      </c>
      <c r="BP69">
        <v>-0.47501359681290323</v>
      </c>
      <c r="BQ69">
        <v>-3.4819311019080406</v>
      </c>
      <c r="BR69">
        <v>-0.47501359681290323</v>
      </c>
    </row>
    <row r="70" spans="52:70" x14ac:dyDescent="0.25">
      <c r="AZ70">
        <v>1.5784132070390313</v>
      </c>
      <c r="BA70">
        <v>0.12531794806351459</v>
      </c>
      <c r="BB70">
        <v>-2.4166552335419159E-2</v>
      </c>
      <c r="BC70">
        <v>0.1875918411951451</v>
      </c>
      <c r="BD70">
        <v>-2.4166552335419159E-2</v>
      </c>
      <c r="BE70">
        <v>0.1875918411951451</v>
      </c>
      <c r="BJ70" t="s">
        <v>138</v>
      </c>
      <c r="BK70">
        <v>-1.6291520312617052</v>
      </c>
      <c r="BL70">
        <v>1.4893092852986951</v>
      </c>
      <c r="BM70">
        <v>-1.0938977197976465</v>
      </c>
      <c r="BN70">
        <v>0.28366338973470651</v>
      </c>
      <c r="BO70">
        <v>-4.6849622713150119</v>
      </c>
      <c r="BP70">
        <v>1.426658208791602</v>
      </c>
      <c r="BQ70">
        <v>-4.6849622713150119</v>
      </c>
      <c r="BR70">
        <v>1.426658208791602</v>
      </c>
    </row>
    <row r="71" spans="52:70" ht="14.95" thickBot="1" x14ac:dyDescent="0.3">
      <c r="AZ71" s="33">
        <v>1.0381749841313137</v>
      </c>
      <c r="BA71" s="33">
        <v>0.30776778646496106</v>
      </c>
      <c r="BB71" s="33">
        <v>-99.820989653638804</v>
      </c>
      <c r="BC71" s="33">
        <v>305.63236945561835</v>
      </c>
      <c r="BD71" s="33">
        <v>-99.820989653638804</v>
      </c>
      <c r="BE71" s="33">
        <v>305.63236945561835</v>
      </c>
      <c r="BJ71" t="s">
        <v>34</v>
      </c>
      <c r="BK71">
        <v>-0.63920402697317757</v>
      </c>
      <c r="BL71">
        <v>0.51218522391340771</v>
      </c>
      <c r="BM71">
        <v>-1.2479938841055755</v>
      </c>
      <c r="BN71">
        <v>0.2227482808153832</v>
      </c>
      <c r="BO71">
        <v>-1.6901212994889958</v>
      </c>
      <c r="BP71">
        <v>0.41171324554264066</v>
      </c>
      <c r="BQ71">
        <v>-1.6901212994889958</v>
      </c>
      <c r="BR71">
        <v>0.41171324554264066</v>
      </c>
    </row>
    <row r="72" spans="52:70" x14ac:dyDescent="0.25">
      <c r="BJ72" t="s">
        <v>35</v>
      </c>
      <c r="BK72">
        <v>-1.2302271816558428</v>
      </c>
      <c r="BL72">
        <v>0.45680063377648544</v>
      </c>
      <c r="BM72">
        <v>-2.6931380797028366</v>
      </c>
      <c r="BN72">
        <v>1.2013951716566692E-2</v>
      </c>
      <c r="BO72">
        <v>-2.167504661985971</v>
      </c>
      <c r="BP72">
        <v>-0.29294970132571474</v>
      </c>
      <c r="BQ72">
        <v>-2.167504661985971</v>
      </c>
      <c r="BR72">
        <v>-0.29294970132571474</v>
      </c>
    </row>
    <row r="73" spans="52:70" x14ac:dyDescent="0.25">
      <c r="BJ73" t="s">
        <v>41</v>
      </c>
      <c r="BK73">
        <v>-0.39878628025577378</v>
      </c>
      <c r="BL73">
        <v>0.90421487759697472</v>
      </c>
      <c r="BM73">
        <v>-0.44103043439805045</v>
      </c>
      <c r="BN73">
        <v>0.66270241615269065</v>
      </c>
      <c r="BO73">
        <v>-2.2540819595647328</v>
      </c>
      <c r="BP73">
        <v>1.4565093990531854</v>
      </c>
      <c r="BQ73">
        <v>-2.2540819595647328</v>
      </c>
      <c r="BR73">
        <v>1.4565093990531854</v>
      </c>
    </row>
    <row r="74" spans="52:70" x14ac:dyDescent="0.25">
      <c r="BJ74" t="s">
        <v>45</v>
      </c>
      <c r="BK74">
        <v>3.033020985282906</v>
      </c>
      <c r="BL74">
        <v>1.4887704166355784</v>
      </c>
      <c r="BM74">
        <v>2.0372657539347987</v>
      </c>
      <c r="BN74">
        <v>5.1534709480242101E-2</v>
      </c>
      <c r="BO74">
        <v>-2.1683587603043453E-2</v>
      </c>
      <c r="BP74">
        <v>6.0877255581688559</v>
      </c>
      <c r="BQ74">
        <v>-2.1683587603043453E-2</v>
      </c>
      <c r="BR74">
        <v>6.0877255581688559</v>
      </c>
    </row>
    <row r="75" spans="52:70" x14ac:dyDescent="0.25">
      <c r="BJ75" t="s">
        <v>46</v>
      </c>
      <c r="BK75">
        <v>-3.8752355320082232</v>
      </c>
      <c r="BL75">
        <v>2.5374059537141505</v>
      </c>
      <c r="BM75">
        <v>-1.5272430201150167</v>
      </c>
      <c r="BN75">
        <v>0.13833163256132636</v>
      </c>
      <c r="BO75">
        <v>-9.0815625005376823</v>
      </c>
      <c r="BP75">
        <v>1.331091436521235</v>
      </c>
      <c r="BQ75">
        <v>-9.0815625005376823</v>
      </c>
      <c r="BR75">
        <v>1.331091436521235</v>
      </c>
    </row>
    <row r="76" spans="52:70" x14ac:dyDescent="0.25">
      <c r="BJ76" t="s">
        <v>168</v>
      </c>
      <c r="BK76">
        <v>9.4026066565940595E-3</v>
      </c>
      <c r="BL76">
        <v>6.0838054436238437E-2</v>
      </c>
      <c r="BM76">
        <v>0.15455140279754506</v>
      </c>
      <c r="BN76">
        <v>0.87832449803698343</v>
      </c>
      <c r="BO76">
        <v>-0.1154267699989688</v>
      </c>
      <c r="BP76">
        <v>0.13423198331215691</v>
      </c>
      <c r="BQ76">
        <v>-0.1154267699989688</v>
      </c>
      <c r="BR76">
        <v>0.13423198331215691</v>
      </c>
    </row>
    <row r="77" spans="52:70" x14ac:dyDescent="0.25">
      <c r="BJ77" t="s">
        <v>49</v>
      </c>
      <c r="BK77">
        <v>-11.743761022227011</v>
      </c>
      <c r="BL77">
        <v>6.5869139666498127</v>
      </c>
      <c r="BM77">
        <v>-1.7828927296890194</v>
      </c>
      <c r="BN77">
        <v>8.5851896972374109E-2</v>
      </c>
      <c r="BO77">
        <v>-25.258992108429304</v>
      </c>
      <c r="BP77">
        <v>1.7714700639752827</v>
      </c>
      <c r="BQ77">
        <v>-25.258992108429304</v>
      </c>
      <c r="BR77">
        <v>1.7714700639752827</v>
      </c>
    </row>
    <row r="78" spans="52:70" x14ac:dyDescent="0.25">
      <c r="BJ78" t="s">
        <v>50</v>
      </c>
      <c r="BK78">
        <v>-4.1366674420293625</v>
      </c>
      <c r="BL78">
        <v>2.8340347283280729</v>
      </c>
      <c r="BM78">
        <v>-1.4596389383237278</v>
      </c>
      <c r="BN78">
        <v>0.15592738732284528</v>
      </c>
      <c r="BO78">
        <v>-9.9516263823778193</v>
      </c>
      <c r="BP78">
        <v>1.6782914983190942</v>
      </c>
      <c r="BQ78">
        <v>-9.9516263823778193</v>
      </c>
      <c r="BR78">
        <v>1.6782914983190942</v>
      </c>
    </row>
    <row r="79" spans="52:70" x14ac:dyDescent="0.25">
      <c r="BJ79" t="s">
        <v>51</v>
      </c>
      <c r="BK79">
        <v>12.14723886326628</v>
      </c>
      <c r="BL79">
        <v>8.4143072862443375</v>
      </c>
      <c r="BM79">
        <v>1.443640985530029</v>
      </c>
      <c r="BN79">
        <v>0.16034374061103013</v>
      </c>
      <c r="BO79">
        <v>-5.1174936016922725</v>
      </c>
      <c r="BP79">
        <v>29.41197132822483</v>
      </c>
      <c r="BQ79">
        <v>-5.1174936016922725</v>
      </c>
      <c r="BR79">
        <v>29.41197132822483</v>
      </c>
    </row>
    <row r="80" spans="52:70" ht="14.95" thickBot="1" x14ac:dyDescent="0.3">
      <c r="BJ80" s="33" t="s">
        <v>53</v>
      </c>
      <c r="BK80" s="33">
        <v>2.5902181610407218E-2</v>
      </c>
      <c r="BL80" s="33">
        <v>1.8954558475169407E-2</v>
      </c>
      <c r="BM80" s="33">
        <v>1.3665410167342722</v>
      </c>
      <c r="BN80" s="33">
        <v>0.18304227590972943</v>
      </c>
      <c r="BO80" s="33">
        <v>-1.298935989535541E-2</v>
      </c>
      <c r="BP80" s="33">
        <v>6.4793723116169849E-2</v>
      </c>
      <c r="BQ80" s="33">
        <v>-1.298935989535541E-2</v>
      </c>
      <c r="BR80" s="33">
        <v>6.4793723116169849E-2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D8B3D-A8BB-4EEE-AB54-FE37FA4DFA3C}">
  <dimension ref="A1:X44"/>
  <sheetViews>
    <sheetView workbookViewId="0">
      <selection activeCell="I18" sqref="I18"/>
    </sheetView>
  </sheetViews>
  <sheetFormatPr defaultRowHeight="14.3" x14ac:dyDescent="0.25"/>
  <cols>
    <col min="1" max="1" width="35.125" customWidth="1"/>
    <col min="2" max="2" width="0" hidden="1" customWidth="1"/>
    <col min="3" max="24" width="11.875" customWidth="1"/>
  </cols>
  <sheetData>
    <row r="1" spans="1:24" ht="14.95" x14ac:dyDescent="0.25">
      <c r="A1" s="14"/>
      <c r="B1" s="14"/>
      <c r="C1" s="14"/>
      <c r="D1" s="14"/>
      <c r="E1" s="14"/>
      <c r="F1" s="14"/>
      <c r="G1" s="14"/>
      <c r="H1" s="14"/>
      <c r="I1" s="14"/>
      <c r="J1" s="14"/>
      <c r="K1" s="14"/>
      <c r="L1" s="14"/>
      <c r="M1" s="14"/>
      <c r="N1" s="14"/>
      <c r="O1" s="14"/>
      <c r="P1" s="14"/>
      <c r="Q1" s="14"/>
      <c r="R1" s="14"/>
      <c r="S1" s="14"/>
      <c r="T1" s="14"/>
      <c r="U1" s="14"/>
      <c r="V1" s="14"/>
      <c r="W1" s="14"/>
      <c r="X1" s="14"/>
    </row>
    <row r="2" spans="1:24" ht="20.25" x14ac:dyDescent="0.25">
      <c r="A2" s="4" t="s">
        <v>249</v>
      </c>
      <c r="B2" s="4"/>
      <c r="C2" s="4"/>
      <c r="D2" s="4"/>
      <c r="E2" s="4"/>
      <c r="F2" s="4"/>
      <c r="G2" s="4"/>
      <c r="H2" s="4"/>
      <c r="I2" s="4"/>
      <c r="J2" s="4"/>
      <c r="K2" s="4"/>
      <c r="L2" s="4"/>
      <c r="M2" s="4"/>
      <c r="N2" s="4"/>
      <c r="O2" s="4"/>
      <c r="P2" s="4"/>
      <c r="Q2" s="4"/>
      <c r="R2" s="4"/>
      <c r="S2" s="4"/>
      <c r="T2" s="4"/>
      <c r="U2" s="4"/>
      <c r="V2" s="4"/>
      <c r="W2" s="4"/>
      <c r="X2" s="4"/>
    </row>
    <row r="3" spans="1:24" ht="14.95" x14ac:dyDescent="0.25">
      <c r="A3" s="5"/>
      <c r="B3" s="5"/>
      <c r="C3" s="5"/>
      <c r="D3" s="5"/>
      <c r="E3" s="5"/>
      <c r="F3" s="5"/>
      <c r="G3" s="5"/>
      <c r="H3" s="5"/>
      <c r="I3" s="5"/>
      <c r="J3" s="5"/>
      <c r="K3" s="5"/>
      <c r="L3" s="5"/>
      <c r="M3" s="5"/>
      <c r="N3" s="5"/>
      <c r="O3" s="5"/>
      <c r="P3" s="5"/>
      <c r="Q3" s="5"/>
      <c r="R3" s="5"/>
      <c r="S3" s="5"/>
      <c r="T3" s="5"/>
      <c r="U3" s="5"/>
      <c r="V3" s="5"/>
      <c r="W3" s="5"/>
      <c r="X3" s="5"/>
    </row>
    <row r="4" spans="1:24" ht="14.95" x14ac:dyDescent="0.25">
      <c r="A4" s="1" t="s">
        <v>0</v>
      </c>
      <c r="B4" s="1"/>
      <c r="C4" s="2" t="s">
        <v>3</v>
      </c>
      <c r="D4" s="2" t="s">
        <v>4</v>
      </c>
      <c r="E4" s="2" t="s">
        <v>5</v>
      </c>
      <c r="F4" s="2" t="s">
        <v>6</v>
      </c>
      <c r="G4" s="2" t="s">
        <v>7</v>
      </c>
      <c r="H4" s="2" t="s">
        <v>8</v>
      </c>
      <c r="I4" s="2" t="s">
        <v>9</v>
      </c>
      <c r="J4" s="2" t="s">
        <v>10</v>
      </c>
      <c r="K4" s="2" t="s">
        <v>11</v>
      </c>
      <c r="L4" s="2" t="s">
        <v>12</v>
      </c>
      <c r="M4" s="2" t="s">
        <v>13</v>
      </c>
      <c r="N4" s="2" t="s">
        <v>14</v>
      </c>
      <c r="O4" s="2" t="s">
        <v>15</v>
      </c>
      <c r="P4" s="2" t="s">
        <v>16</v>
      </c>
      <c r="Q4" s="2" t="s">
        <v>17</v>
      </c>
      <c r="R4" s="2" t="s">
        <v>18</v>
      </c>
      <c r="S4" s="2" t="s">
        <v>19</v>
      </c>
      <c r="T4" s="2" t="s">
        <v>20</v>
      </c>
      <c r="U4" s="2" t="s">
        <v>21</v>
      </c>
      <c r="V4" s="2" t="s">
        <v>22</v>
      </c>
      <c r="W4" s="2" t="s">
        <v>23</v>
      </c>
      <c r="X4" s="2" t="s">
        <v>24</v>
      </c>
    </row>
    <row r="5" spans="1:24" ht="14.95" x14ac:dyDescent="0.25">
      <c r="A5" s="6" t="s">
        <v>100</v>
      </c>
      <c r="B5" s="6"/>
      <c r="C5" s="7" t="s">
        <v>109</v>
      </c>
      <c r="D5" s="7" t="s">
        <v>110</v>
      </c>
      <c r="E5" s="7" t="s">
        <v>111</v>
      </c>
      <c r="F5" s="7" t="s">
        <v>112</v>
      </c>
      <c r="G5" s="7" t="s">
        <v>113</v>
      </c>
      <c r="H5" s="7" t="s">
        <v>114</v>
      </c>
      <c r="I5" s="7" t="s">
        <v>115</v>
      </c>
      <c r="J5" s="7" t="s">
        <v>116</v>
      </c>
      <c r="K5" s="7" t="s">
        <v>117</v>
      </c>
      <c r="L5" s="7" t="s">
        <v>118</v>
      </c>
      <c r="M5" s="7" t="s">
        <v>119</v>
      </c>
      <c r="N5" s="7" t="s">
        <v>120</v>
      </c>
      <c r="O5" s="7" t="s">
        <v>121</v>
      </c>
      <c r="P5" s="7" t="s">
        <v>122</v>
      </c>
      <c r="Q5" s="7" t="s">
        <v>123</v>
      </c>
      <c r="R5" s="7" t="s">
        <v>124</v>
      </c>
      <c r="S5" s="7" t="s">
        <v>125</v>
      </c>
      <c r="T5" s="7" t="s">
        <v>126</v>
      </c>
      <c r="U5" s="7" t="s">
        <v>127</v>
      </c>
      <c r="V5" s="7" t="s">
        <v>128</v>
      </c>
      <c r="W5" s="7" t="s">
        <v>129</v>
      </c>
      <c r="X5" s="7" t="s">
        <v>130</v>
      </c>
    </row>
    <row r="6" spans="1:24" ht="14.95" x14ac:dyDescent="0.25">
      <c r="A6" s="8" t="s">
        <v>131</v>
      </c>
      <c r="B6" s="8" t="s">
        <v>132</v>
      </c>
      <c r="C6" s="17">
        <v>31369</v>
      </c>
      <c r="D6" s="17">
        <v>29951</v>
      </c>
      <c r="E6" s="17">
        <v>39766</v>
      </c>
      <c r="F6" s="17">
        <v>49656</v>
      </c>
      <c r="G6" s="17">
        <v>69752</v>
      </c>
      <c r="H6" s="17">
        <v>74530</v>
      </c>
      <c r="I6" s="17">
        <v>94566</v>
      </c>
      <c r="J6" s="17">
        <v>136858</v>
      </c>
      <c r="K6" s="17">
        <v>145696</v>
      </c>
      <c r="L6" s="17">
        <v>145684</v>
      </c>
      <c r="M6" s="17">
        <v>223839</v>
      </c>
      <c r="N6" s="17">
        <v>304656</v>
      </c>
      <c r="O6" s="17">
        <v>648631</v>
      </c>
      <c r="P6" s="17">
        <v>505118</v>
      </c>
      <c r="Q6" s="17">
        <v>584855</v>
      </c>
      <c r="R6" s="17">
        <v>731930</v>
      </c>
      <c r="S6" s="17">
        <v>546369</v>
      </c>
      <c r="T6" s="17">
        <v>579131</v>
      </c>
      <c r="U6" s="17">
        <v>561345</v>
      </c>
      <c r="V6" s="17">
        <v>514462</v>
      </c>
      <c r="W6" s="17">
        <v>758358</v>
      </c>
      <c r="X6" s="17">
        <v>690321</v>
      </c>
    </row>
    <row r="7" spans="1:24" ht="14.95" x14ac:dyDescent="0.25">
      <c r="A7" s="8" t="s">
        <v>133</v>
      </c>
      <c r="B7" s="8" t="s">
        <v>134</v>
      </c>
      <c r="C7" s="17">
        <v>27117</v>
      </c>
      <c r="D7" s="17">
        <v>33349</v>
      </c>
      <c r="E7" s="17">
        <v>44043</v>
      </c>
      <c r="F7" s="17">
        <v>45832</v>
      </c>
      <c r="G7" s="17">
        <v>60135</v>
      </c>
      <c r="H7" s="17">
        <v>68216</v>
      </c>
      <c r="I7" s="17">
        <v>69899</v>
      </c>
      <c r="J7" s="17">
        <v>71665</v>
      </c>
      <c r="K7" s="17">
        <v>68987</v>
      </c>
      <c r="L7" s="17">
        <v>96671</v>
      </c>
      <c r="M7" s="17">
        <v>101430</v>
      </c>
      <c r="N7" s="17">
        <v>135432</v>
      </c>
      <c r="O7" s="17">
        <v>282477</v>
      </c>
      <c r="P7" s="17">
        <v>208298</v>
      </c>
      <c r="Q7" s="17">
        <v>272401</v>
      </c>
      <c r="R7" s="17">
        <v>393830</v>
      </c>
      <c r="S7" s="17">
        <v>135899</v>
      </c>
      <c r="T7" s="17">
        <v>184938</v>
      </c>
      <c r="U7" s="17">
        <v>225768</v>
      </c>
      <c r="V7" s="17">
        <v>191920</v>
      </c>
      <c r="W7" s="17">
        <v>258485</v>
      </c>
      <c r="X7" s="17">
        <v>229117</v>
      </c>
    </row>
    <row r="8" spans="1:24" ht="14.95" x14ac:dyDescent="0.25">
      <c r="A8" s="8" t="s">
        <v>135</v>
      </c>
      <c r="B8" s="8" t="s">
        <v>31</v>
      </c>
      <c r="C8" s="17">
        <v>4252</v>
      </c>
      <c r="D8" s="17">
        <v>-3398</v>
      </c>
      <c r="E8" s="17">
        <v>-4277</v>
      </c>
      <c r="F8" s="17">
        <v>3824</v>
      </c>
      <c r="G8" s="17">
        <v>9617</v>
      </c>
      <c r="H8" s="17">
        <v>6314</v>
      </c>
      <c r="I8" s="17">
        <v>24667</v>
      </c>
      <c r="J8" s="17">
        <v>65193</v>
      </c>
      <c r="K8" s="17">
        <v>76709</v>
      </c>
      <c r="L8" s="17">
        <v>49013</v>
      </c>
      <c r="M8" s="17">
        <v>122409</v>
      </c>
      <c r="N8" s="17">
        <v>169224</v>
      </c>
      <c r="O8" s="17">
        <v>366154</v>
      </c>
      <c r="P8" s="17">
        <v>296820</v>
      </c>
      <c r="Q8" s="17">
        <v>312454</v>
      </c>
      <c r="R8" s="17">
        <v>338100</v>
      </c>
      <c r="S8" s="17">
        <v>410470</v>
      </c>
      <c r="T8" s="17">
        <v>394193</v>
      </c>
      <c r="U8" s="17">
        <v>335577</v>
      </c>
      <c r="V8" s="17">
        <v>322542</v>
      </c>
      <c r="W8" s="17">
        <v>499873</v>
      </c>
      <c r="X8" s="17">
        <v>461204</v>
      </c>
    </row>
    <row r="9" spans="1:24" ht="14.95" x14ac:dyDescent="0.25">
      <c r="A9" s="8" t="s">
        <v>136</v>
      </c>
      <c r="B9" s="8" t="s">
        <v>137</v>
      </c>
      <c r="C9" s="17">
        <v>21310</v>
      </c>
      <c r="D9" s="17">
        <v>49749</v>
      </c>
      <c r="E9" s="17">
        <v>32169</v>
      </c>
      <c r="F9" s="17">
        <v>40913</v>
      </c>
      <c r="G9" s="17">
        <v>30091</v>
      </c>
      <c r="H9" s="17">
        <v>28370</v>
      </c>
      <c r="I9" s="17">
        <v>31846</v>
      </c>
      <c r="J9" s="17">
        <v>30849</v>
      </c>
      <c r="K9" s="17">
        <v>32869</v>
      </c>
      <c r="L9" s="17">
        <v>45181</v>
      </c>
      <c r="M9" s="17">
        <v>44536</v>
      </c>
      <c r="N9" s="17">
        <v>46802</v>
      </c>
      <c r="O9" s="17">
        <v>74927</v>
      </c>
      <c r="P9" s="17">
        <v>48041</v>
      </c>
      <c r="Q9" s="17">
        <v>50310</v>
      </c>
      <c r="R9" s="17">
        <v>67601</v>
      </c>
      <c r="S9" s="17">
        <v>70099</v>
      </c>
      <c r="T9" s="17">
        <v>52138</v>
      </c>
      <c r="U9" s="17">
        <v>55803</v>
      </c>
      <c r="V9" s="17">
        <v>49107</v>
      </c>
      <c r="W9" s="17">
        <v>48056</v>
      </c>
      <c r="X9" s="17">
        <v>70754</v>
      </c>
    </row>
    <row r="10" spans="1:24" ht="14.95" x14ac:dyDescent="0.25">
      <c r="A10" s="8" t="s">
        <v>138</v>
      </c>
      <c r="B10" s="8" t="s">
        <v>139</v>
      </c>
      <c r="C10" s="17">
        <v>-21960</v>
      </c>
      <c r="D10" s="17">
        <v>-59337</v>
      </c>
      <c r="E10" s="17">
        <v>-43959</v>
      </c>
      <c r="F10" s="17">
        <v>-47726</v>
      </c>
      <c r="G10" s="17">
        <v>-36253</v>
      </c>
      <c r="H10" s="17">
        <v>-36001</v>
      </c>
      <c r="I10" s="17">
        <v>-148205</v>
      </c>
      <c r="J10" s="17">
        <v>11053</v>
      </c>
      <c r="K10" s="17">
        <v>18031</v>
      </c>
      <c r="L10" s="17">
        <v>-22310</v>
      </c>
      <c r="M10" s="17">
        <v>-12241</v>
      </c>
      <c r="N10" s="17">
        <v>53935</v>
      </c>
      <c r="O10" s="17">
        <v>219491</v>
      </c>
      <c r="P10" s="17">
        <v>166456</v>
      </c>
      <c r="Q10" s="17">
        <v>133695</v>
      </c>
      <c r="R10" s="17">
        <v>186735</v>
      </c>
      <c r="S10" s="17">
        <v>250494</v>
      </c>
      <c r="T10" s="17">
        <v>267224</v>
      </c>
      <c r="U10" s="17">
        <v>190965</v>
      </c>
      <c r="V10" s="17">
        <v>149594</v>
      </c>
      <c r="W10" s="17">
        <v>327040</v>
      </c>
      <c r="X10" s="17">
        <v>184504</v>
      </c>
    </row>
    <row r="11" spans="1:24" ht="14.95" x14ac:dyDescent="0.25">
      <c r="A11" s="8" t="s">
        <v>32</v>
      </c>
      <c r="B11" s="8" t="s">
        <v>140</v>
      </c>
      <c r="C11" s="17">
        <v>4859</v>
      </c>
      <c r="D11" s="17">
        <v>3284</v>
      </c>
      <c r="E11" s="17">
        <v>6199</v>
      </c>
      <c r="F11" s="17">
        <v>4974</v>
      </c>
      <c r="G11" s="17">
        <v>4955</v>
      </c>
      <c r="H11" s="17">
        <v>13890</v>
      </c>
      <c r="I11" s="17">
        <v>17198</v>
      </c>
      <c r="J11" s="17">
        <v>19813</v>
      </c>
      <c r="K11" s="17">
        <v>14822</v>
      </c>
      <c r="L11" s="17">
        <v>18680</v>
      </c>
      <c r="M11" s="17">
        <v>31482</v>
      </c>
      <c r="N11" s="17">
        <v>57595</v>
      </c>
      <c r="O11" s="17">
        <v>46567</v>
      </c>
      <c r="P11" s="17">
        <v>44916</v>
      </c>
      <c r="Q11" s="17">
        <v>47840</v>
      </c>
      <c r="R11" s="17">
        <v>63588</v>
      </c>
      <c r="S11" s="17">
        <v>80517</v>
      </c>
      <c r="T11" s="17">
        <v>71673</v>
      </c>
      <c r="U11" s="17">
        <v>64396</v>
      </c>
      <c r="V11" s="17">
        <v>64822</v>
      </c>
      <c r="W11" s="17">
        <v>76951</v>
      </c>
      <c r="X11" s="17">
        <v>77344</v>
      </c>
    </row>
    <row r="12" spans="1:24" ht="14.95" x14ac:dyDescent="0.25">
      <c r="A12" s="8" t="s">
        <v>141</v>
      </c>
      <c r="B12" s="8" t="s">
        <v>141</v>
      </c>
      <c r="C12" s="17">
        <v>-21960</v>
      </c>
      <c r="D12" s="17">
        <v>-59337</v>
      </c>
      <c r="E12" s="17">
        <v>-43959</v>
      </c>
      <c r="F12" s="17">
        <v>-47726</v>
      </c>
      <c r="G12" s="17">
        <v>-36253</v>
      </c>
      <c r="H12" s="17">
        <v>-36001</v>
      </c>
      <c r="I12" s="17">
        <v>-148205</v>
      </c>
      <c r="J12" s="17">
        <v>11053</v>
      </c>
      <c r="K12" s="17">
        <v>18031</v>
      </c>
      <c r="L12" s="17">
        <v>-22310</v>
      </c>
      <c r="M12" s="17">
        <v>-12241</v>
      </c>
      <c r="N12" s="17">
        <v>53935</v>
      </c>
      <c r="O12" s="17">
        <v>219491</v>
      </c>
      <c r="P12" s="17">
        <v>166456</v>
      </c>
      <c r="Q12" s="17">
        <v>133695</v>
      </c>
      <c r="R12" s="17">
        <v>186735</v>
      </c>
      <c r="S12" s="17">
        <v>250494</v>
      </c>
      <c r="T12" s="17">
        <v>267224</v>
      </c>
      <c r="U12" s="17">
        <v>190965</v>
      </c>
      <c r="V12" s="17">
        <v>149594</v>
      </c>
      <c r="W12" s="17">
        <v>327040</v>
      </c>
      <c r="X12" s="17">
        <v>184504</v>
      </c>
    </row>
    <row r="13" spans="1:24" ht="14.95" x14ac:dyDescent="0.25">
      <c r="A13" s="8" t="s">
        <v>34</v>
      </c>
      <c r="B13" s="8" t="s">
        <v>142</v>
      </c>
      <c r="C13" s="17">
        <v>-737</v>
      </c>
      <c r="D13" s="17">
        <v>246</v>
      </c>
      <c r="E13" s="17">
        <v>155</v>
      </c>
      <c r="F13" s="17">
        <v>-64</v>
      </c>
      <c r="G13" s="17">
        <v>102</v>
      </c>
      <c r="H13" s="17">
        <v>-4</v>
      </c>
      <c r="I13" s="17">
        <v>117</v>
      </c>
      <c r="J13" s="17">
        <v>1836</v>
      </c>
      <c r="K13" s="17">
        <v>2868</v>
      </c>
      <c r="L13" s="17">
        <v>-877</v>
      </c>
      <c r="M13" s="17">
        <v>4409</v>
      </c>
      <c r="N13" s="17">
        <v>3526</v>
      </c>
      <c r="O13" s="17">
        <v>5403</v>
      </c>
      <c r="P13" s="17">
        <v>-49681</v>
      </c>
      <c r="Q13" s="17">
        <v>-86539</v>
      </c>
      <c r="R13" s="17">
        <v>9971</v>
      </c>
      <c r="S13" s="17">
        <v>2810</v>
      </c>
      <c r="T13" s="17">
        <v>28960</v>
      </c>
      <c r="U13" s="17">
        <v>15322</v>
      </c>
      <c r="V13" s="17">
        <v>25194</v>
      </c>
      <c r="W13" s="17">
        <v>46037</v>
      </c>
      <c r="X13" s="17">
        <v>21624</v>
      </c>
    </row>
    <row r="14" spans="1:24" ht="14.95" x14ac:dyDescent="0.25">
      <c r="A14" s="8" t="s">
        <v>35</v>
      </c>
      <c r="B14" s="8" t="s">
        <v>36</v>
      </c>
      <c r="C14" s="17">
        <v>-34729</v>
      </c>
      <c r="D14" s="17">
        <v>-13557</v>
      </c>
      <c r="E14" s="17">
        <v>-6186</v>
      </c>
      <c r="F14" s="17">
        <v>-6723</v>
      </c>
      <c r="G14" s="17">
        <v>-7343</v>
      </c>
      <c r="H14" s="17">
        <v>-8298</v>
      </c>
      <c r="I14" s="17">
        <v>-137425</v>
      </c>
      <c r="J14" s="17">
        <v>-36358</v>
      </c>
      <c r="K14" s="17">
        <v>170</v>
      </c>
      <c r="L14" s="17">
        <v>-37903</v>
      </c>
      <c r="M14" s="17">
        <v>-6044</v>
      </c>
      <c r="N14" s="17">
        <v>-9806</v>
      </c>
      <c r="O14" s="17">
        <v>150857</v>
      </c>
      <c r="P14" s="17">
        <v>238269</v>
      </c>
      <c r="Q14" s="17">
        <v>-169765</v>
      </c>
      <c r="R14" s="17">
        <v>61848</v>
      </c>
      <c r="S14" s="17">
        <v>64127</v>
      </c>
      <c r="T14" s="17">
        <v>150206</v>
      </c>
      <c r="U14" s="17">
        <v>119248</v>
      </c>
      <c r="V14" s="17">
        <v>61221</v>
      </c>
      <c r="W14" s="17">
        <v>217207</v>
      </c>
      <c r="X14" s="17">
        <v>54081</v>
      </c>
    </row>
    <row r="15" spans="1:24" ht="14.95" x14ac:dyDescent="0.25">
      <c r="A15" s="8" t="s">
        <v>143</v>
      </c>
      <c r="B15" s="8" t="s">
        <v>144</v>
      </c>
      <c r="C15" s="17">
        <v>78301</v>
      </c>
      <c r="D15" s="17">
        <v>359450</v>
      </c>
      <c r="E15" s="17">
        <v>200306</v>
      </c>
      <c r="F15" s="17">
        <v>178187</v>
      </c>
      <c r="G15" s="17">
        <v>27098</v>
      </c>
      <c r="H15" s="17">
        <v>232698</v>
      </c>
      <c r="I15" s="17">
        <v>167316</v>
      </c>
      <c r="J15" s="17">
        <v>112723</v>
      </c>
      <c r="K15" s="17">
        <v>601522</v>
      </c>
      <c r="L15" s="17">
        <v>360130</v>
      </c>
      <c r="M15" s="17">
        <v>143138</v>
      </c>
      <c r="N15" s="17">
        <v>224383</v>
      </c>
      <c r="O15" s="17">
        <v>187509</v>
      </c>
      <c r="P15" s="17">
        <v>156173</v>
      </c>
      <c r="Q15" s="17">
        <v>138329</v>
      </c>
      <c r="R15" s="17">
        <v>364313</v>
      </c>
      <c r="S15" s="17">
        <v>675492</v>
      </c>
      <c r="T15" s="17">
        <v>296860</v>
      </c>
      <c r="U15" s="17">
        <v>104342</v>
      </c>
      <c r="V15" s="17">
        <v>171329</v>
      </c>
      <c r="W15" s="17">
        <v>155414</v>
      </c>
      <c r="X15" s="17">
        <v>143457</v>
      </c>
    </row>
    <row r="16" spans="1:24" ht="14.95" x14ac:dyDescent="0.25">
      <c r="A16" s="8" t="s">
        <v>145</v>
      </c>
      <c r="B16" s="8" t="s">
        <v>146</v>
      </c>
      <c r="C16" s="17">
        <v>28530</v>
      </c>
      <c r="D16" s="17">
        <v>31647</v>
      </c>
      <c r="E16" s="17">
        <v>43987</v>
      </c>
      <c r="F16" s="17">
        <v>37248</v>
      </c>
      <c r="G16" s="17">
        <v>49890</v>
      </c>
      <c r="H16" s="17">
        <v>45976</v>
      </c>
      <c r="I16" s="17">
        <v>65069</v>
      </c>
      <c r="J16" s="17">
        <v>93000</v>
      </c>
      <c r="K16" s="17">
        <v>76544</v>
      </c>
      <c r="L16" s="17">
        <v>95729</v>
      </c>
      <c r="M16" s="17">
        <v>121962</v>
      </c>
      <c r="N16" s="17">
        <v>161008</v>
      </c>
      <c r="O16" s="17">
        <v>208499</v>
      </c>
      <c r="P16" s="17">
        <v>238614</v>
      </c>
      <c r="Q16" s="17">
        <v>313457</v>
      </c>
      <c r="R16" s="17">
        <v>438440</v>
      </c>
      <c r="S16" s="17">
        <v>280313</v>
      </c>
      <c r="T16" s="17">
        <v>353192</v>
      </c>
      <c r="U16" s="17">
        <v>275292</v>
      </c>
      <c r="V16" s="17">
        <v>360820</v>
      </c>
      <c r="W16" s="17">
        <v>342371</v>
      </c>
      <c r="X16" s="17">
        <v>335313</v>
      </c>
    </row>
    <row r="17" spans="1:24" ht="14.95" x14ac:dyDescent="0.25">
      <c r="A17" s="8" t="s">
        <v>37</v>
      </c>
      <c r="B17" s="8" t="s">
        <v>147</v>
      </c>
      <c r="C17" s="17">
        <v>15959</v>
      </c>
      <c r="D17" s="17">
        <v>27002</v>
      </c>
      <c r="E17" s="17">
        <v>19623</v>
      </c>
      <c r="F17" s="17">
        <v>28625</v>
      </c>
      <c r="G17" s="17">
        <v>63432</v>
      </c>
      <c r="H17" s="17">
        <v>28602</v>
      </c>
      <c r="I17" s="17">
        <v>50885</v>
      </c>
      <c r="J17" s="17">
        <v>19399</v>
      </c>
      <c r="K17" s="17">
        <v>22860</v>
      </c>
      <c r="L17" s="17">
        <v>28031</v>
      </c>
      <c r="M17" s="17">
        <v>61491</v>
      </c>
      <c r="N17" s="17">
        <v>82390</v>
      </c>
      <c r="O17" s="17">
        <v>37182</v>
      </c>
      <c r="P17" s="17">
        <v>54273</v>
      </c>
      <c r="Q17" s="17">
        <v>72152</v>
      </c>
      <c r="R17" s="17">
        <v>62801</v>
      </c>
      <c r="S17" s="17">
        <v>39070</v>
      </c>
      <c r="T17" s="17">
        <v>76536</v>
      </c>
      <c r="U17" s="17">
        <v>128411</v>
      </c>
      <c r="V17" s="17">
        <v>103331</v>
      </c>
      <c r="W17" s="17">
        <v>113684</v>
      </c>
      <c r="X17" s="17">
        <v>186584</v>
      </c>
    </row>
    <row r="18" spans="1:24" ht="14.95" x14ac:dyDescent="0.25">
      <c r="A18" s="8" t="s">
        <v>38</v>
      </c>
      <c r="B18" s="8" t="s">
        <v>148</v>
      </c>
      <c r="C18" s="17">
        <v>153780</v>
      </c>
      <c r="D18" s="17">
        <v>431502</v>
      </c>
      <c r="E18" s="17">
        <v>319424</v>
      </c>
      <c r="F18" s="17">
        <v>316828</v>
      </c>
      <c r="G18" s="17">
        <v>211120</v>
      </c>
      <c r="H18" s="17">
        <v>414614</v>
      </c>
      <c r="I18" s="17">
        <v>345157</v>
      </c>
      <c r="J18" s="17">
        <v>280525</v>
      </c>
      <c r="K18" s="17">
        <v>762010</v>
      </c>
      <c r="L18" s="17">
        <v>548207</v>
      </c>
      <c r="M18" s="17">
        <v>475954</v>
      </c>
      <c r="N18" s="17">
        <v>615721</v>
      </c>
      <c r="O18" s="17">
        <v>584866</v>
      </c>
      <c r="P18" s="17">
        <v>606325</v>
      </c>
      <c r="Q18" s="17">
        <v>736632</v>
      </c>
      <c r="R18" s="17">
        <v>1044556</v>
      </c>
      <c r="S18" s="17">
        <v>1387154</v>
      </c>
      <c r="T18" s="17">
        <v>1154137</v>
      </c>
      <c r="U18" s="17">
        <v>713691</v>
      </c>
      <c r="V18" s="17">
        <v>866201</v>
      </c>
      <c r="W18" s="17">
        <v>979973</v>
      </c>
      <c r="X18" s="17">
        <v>1038783</v>
      </c>
    </row>
    <row r="19" spans="1:24" ht="14.95" x14ac:dyDescent="0.25">
      <c r="A19" s="8" t="s">
        <v>149</v>
      </c>
      <c r="B19" s="8" t="s">
        <v>150</v>
      </c>
      <c r="C19" s="17">
        <v>348740</v>
      </c>
      <c r="D19" s="17">
        <v>537885</v>
      </c>
      <c r="E19" s="17">
        <v>516085</v>
      </c>
      <c r="F19" s="17">
        <v>679540</v>
      </c>
      <c r="G19" s="17">
        <v>749983</v>
      </c>
      <c r="H19" s="17">
        <v>929248</v>
      </c>
      <c r="I19" s="17">
        <v>930057</v>
      </c>
      <c r="J19" s="17">
        <v>973600</v>
      </c>
      <c r="K19" s="17">
        <v>996634</v>
      </c>
      <c r="L19" s="17">
        <v>1083770</v>
      </c>
      <c r="M19" s="17">
        <v>3476727</v>
      </c>
      <c r="N19" s="17">
        <v>3749171</v>
      </c>
      <c r="O19" s="17">
        <v>4094157</v>
      </c>
      <c r="P19" s="17">
        <v>4420110</v>
      </c>
      <c r="Q19" s="17">
        <v>4566473</v>
      </c>
      <c r="R19" s="17">
        <v>4364262</v>
      </c>
      <c r="S19" s="17">
        <v>4917813</v>
      </c>
      <c r="T19" s="17">
        <v>5929608</v>
      </c>
      <c r="U19" s="17">
        <v>7259361</v>
      </c>
      <c r="V19" s="17">
        <v>7828153</v>
      </c>
      <c r="W19" s="17">
        <v>8418094</v>
      </c>
      <c r="X19" s="17">
        <v>8699784</v>
      </c>
    </row>
    <row r="20" spans="1:24" x14ac:dyDescent="0.25">
      <c r="A20" s="8" t="s">
        <v>39</v>
      </c>
      <c r="B20" s="8" t="s">
        <v>151</v>
      </c>
      <c r="C20" s="17">
        <v>699402</v>
      </c>
      <c r="D20" s="17">
        <v>1116619</v>
      </c>
      <c r="E20" s="17">
        <v>1056877</v>
      </c>
      <c r="F20" s="17">
        <v>1147783</v>
      </c>
      <c r="G20" s="17">
        <v>1123814</v>
      </c>
      <c r="H20" s="17">
        <v>1489116</v>
      </c>
      <c r="I20" s="17">
        <v>1421513</v>
      </c>
      <c r="J20" s="17">
        <v>1399813</v>
      </c>
      <c r="K20" s="17">
        <v>1908091</v>
      </c>
      <c r="L20" s="17">
        <v>1832111</v>
      </c>
      <c r="M20" s="17">
        <v>6392075</v>
      </c>
      <c r="N20" s="17">
        <v>6665087</v>
      </c>
      <c r="O20" s="17">
        <v>6876492</v>
      </c>
      <c r="P20" s="17">
        <v>7365808</v>
      </c>
      <c r="Q20" s="17">
        <v>7251376</v>
      </c>
      <c r="R20" s="17">
        <v>7440984</v>
      </c>
      <c r="S20" s="17">
        <v>7705082</v>
      </c>
      <c r="T20" s="17">
        <v>8223746</v>
      </c>
      <c r="U20" s="17">
        <v>9135239</v>
      </c>
      <c r="V20" s="17">
        <v>9796370</v>
      </c>
      <c r="W20" s="17">
        <v>10501245</v>
      </c>
      <c r="X20" s="17">
        <v>10880362</v>
      </c>
    </row>
    <row r="21" spans="1:24" x14ac:dyDescent="0.25">
      <c r="A21" s="8" t="s">
        <v>152</v>
      </c>
      <c r="B21" s="8" t="s">
        <v>153</v>
      </c>
      <c r="C21" s="17">
        <v>43177</v>
      </c>
      <c r="D21" s="17">
        <v>28223</v>
      </c>
      <c r="E21" s="17">
        <v>16282</v>
      </c>
      <c r="F21" s="17">
        <v>17106</v>
      </c>
      <c r="G21" s="17">
        <v>11593</v>
      </c>
      <c r="H21" s="17">
        <v>21256</v>
      </c>
      <c r="I21" s="17">
        <v>24854</v>
      </c>
      <c r="J21" s="17">
        <v>92774</v>
      </c>
      <c r="K21" s="17">
        <v>21331</v>
      </c>
      <c r="L21" s="17">
        <v>27970</v>
      </c>
      <c r="M21" s="17">
        <v>97455</v>
      </c>
      <c r="N21" s="17">
        <v>210259</v>
      </c>
      <c r="O21" s="17">
        <v>68085</v>
      </c>
      <c r="P21" s="17">
        <v>81126</v>
      </c>
      <c r="Q21" s="17">
        <v>111436</v>
      </c>
      <c r="R21" s="17">
        <v>104042</v>
      </c>
      <c r="S21" s="17">
        <v>80387</v>
      </c>
      <c r="T21" s="17">
        <v>310272</v>
      </c>
      <c r="U21" s="17">
        <v>602759</v>
      </c>
      <c r="V21" s="17">
        <v>892924</v>
      </c>
      <c r="W21" s="17">
        <v>549489</v>
      </c>
      <c r="X21" s="17">
        <v>524535</v>
      </c>
    </row>
    <row r="22" spans="1:24" x14ac:dyDescent="0.25">
      <c r="A22" s="8" t="s">
        <v>154</v>
      </c>
      <c r="B22" s="8" t="s">
        <v>155</v>
      </c>
      <c r="C22" s="17">
        <v>0</v>
      </c>
      <c r="D22" s="17">
        <v>0</v>
      </c>
      <c r="E22" s="17">
        <v>0</v>
      </c>
      <c r="F22" s="17">
        <v>0</v>
      </c>
      <c r="G22" s="17">
        <v>0</v>
      </c>
      <c r="H22" s="17">
        <v>0</v>
      </c>
      <c r="I22" s="17">
        <v>0</v>
      </c>
      <c r="J22" s="17">
        <v>0</v>
      </c>
      <c r="K22" s="17">
        <v>0</v>
      </c>
      <c r="L22" s="17">
        <v>0</v>
      </c>
      <c r="M22" s="17">
        <v>0</v>
      </c>
      <c r="N22" s="17">
        <v>0</v>
      </c>
      <c r="O22" s="17">
        <v>0</v>
      </c>
      <c r="P22" s="17">
        <v>0</v>
      </c>
      <c r="Q22" s="17">
        <v>0</v>
      </c>
      <c r="R22" s="17">
        <v>0</v>
      </c>
      <c r="S22" s="17">
        <v>0</v>
      </c>
      <c r="T22" s="17">
        <v>0</v>
      </c>
      <c r="U22" s="17">
        <v>0</v>
      </c>
      <c r="V22" s="17">
        <v>0</v>
      </c>
      <c r="W22" s="17">
        <v>0</v>
      </c>
      <c r="X22" s="17">
        <v>0</v>
      </c>
    </row>
    <row r="23" spans="1:24" x14ac:dyDescent="0.25">
      <c r="A23" s="8" t="s">
        <v>40</v>
      </c>
      <c r="B23" s="8" t="s">
        <v>156</v>
      </c>
      <c r="C23" s="17">
        <v>404755</v>
      </c>
      <c r="D23" s="17">
        <v>594745</v>
      </c>
      <c r="E23" s="17">
        <v>574402</v>
      </c>
      <c r="F23" s="17">
        <v>599015</v>
      </c>
      <c r="G23" s="17">
        <v>102263</v>
      </c>
      <c r="H23" s="17">
        <v>151651</v>
      </c>
      <c r="I23" s="17">
        <v>249701</v>
      </c>
      <c r="J23" s="17">
        <v>222251</v>
      </c>
      <c r="K23" s="17">
        <v>191150</v>
      </c>
      <c r="L23" s="17">
        <v>195870</v>
      </c>
      <c r="M23" s="17">
        <v>635464</v>
      </c>
      <c r="N23" s="17">
        <v>767896</v>
      </c>
      <c r="O23" s="17">
        <v>562511</v>
      </c>
      <c r="P23" s="17">
        <v>578331</v>
      </c>
      <c r="Q23" s="17">
        <v>595996</v>
      </c>
      <c r="R23" s="17">
        <v>570994</v>
      </c>
      <c r="S23" s="17">
        <v>1409238</v>
      </c>
      <c r="T23" s="17">
        <v>1396176</v>
      </c>
      <c r="U23" s="17">
        <v>2067870</v>
      </c>
      <c r="V23" s="17">
        <v>1911203</v>
      </c>
      <c r="W23" s="17">
        <v>1706288</v>
      </c>
      <c r="X23" s="17">
        <v>1566873</v>
      </c>
    </row>
    <row r="24" spans="1:24" x14ac:dyDescent="0.25">
      <c r="A24" s="8" t="s">
        <v>157</v>
      </c>
      <c r="B24" s="8" t="s">
        <v>158</v>
      </c>
      <c r="C24" s="17">
        <v>282647</v>
      </c>
      <c r="D24" s="17">
        <v>509402</v>
      </c>
      <c r="E24" s="17">
        <v>467140</v>
      </c>
      <c r="F24" s="17">
        <v>420398</v>
      </c>
      <c r="G24" s="17">
        <v>387324</v>
      </c>
      <c r="H24" s="17">
        <v>314191</v>
      </c>
      <c r="I24" s="17">
        <v>150074</v>
      </c>
      <c r="J24" s="17">
        <v>98737</v>
      </c>
      <c r="K24" s="17">
        <v>375086</v>
      </c>
      <c r="L24" s="17">
        <v>291181</v>
      </c>
      <c r="M24" s="17">
        <v>2001919</v>
      </c>
      <c r="N24" s="17">
        <v>1884150</v>
      </c>
      <c r="O24" s="17">
        <v>1994054</v>
      </c>
      <c r="P24" s="17">
        <v>2317905</v>
      </c>
      <c r="Q24" s="17">
        <v>2072528</v>
      </c>
      <c r="R24" s="17">
        <v>2002197</v>
      </c>
      <c r="S24" s="17">
        <v>1441859</v>
      </c>
      <c r="T24" s="17">
        <v>1449326</v>
      </c>
      <c r="U24" s="17">
        <v>1550875</v>
      </c>
      <c r="V24" s="17">
        <v>1578562</v>
      </c>
      <c r="W24" s="17">
        <v>1777869</v>
      </c>
      <c r="X24" s="17">
        <v>1896282</v>
      </c>
    </row>
    <row r="25" spans="1:24" x14ac:dyDescent="0.25">
      <c r="A25" s="8" t="s">
        <v>159</v>
      </c>
      <c r="B25" s="8" t="s">
        <v>160</v>
      </c>
      <c r="C25" s="17">
        <v>699402</v>
      </c>
      <c r="D25" s="17">
        <v>1116619</v>
      </c>
      <c r="E25" s="17">
        <v>1056877</v>
      </c>
      <c r="F25" s="17">
        <v>1147783</v>
      </c>
      <c r="G25" s="17">
        <v>1123814</v>
      </c>
      <c r="H25" s="17">
        <v>1489116</v>
      </c>
      <c r="I25" s="17">
        <v>1421513</v>
      </c>
      <c r="J25" s="17">
        <v>1399813</v>
      </c>
      <c r="K25" s="17">
        <v>1908091</v>
      </c>
      <c r="L25" s="17">
        <v>1832111</v>
      </c>
      <c r="M25" s="17">
        <v>6392075</v>
      </c>
      <c r="N25" s="17">
        <v>6665087</v>
      </c>
      <c r="O25" s="17">
        <v>6876492</v>
      </c>
      <c r="P25" s="17">
        <v>7365808</v>
      </c>
      <c r="Q25" s="17">
        <v>7251376</v>
      </c>
      <c r="R25" s="17">
        <v>7440984</v>
      </c>
      <c r="S25" s="17">
        <v>7705082</v>
      </c>
      <c r="T25" s="17">
        <v>8223746</v>
      </c>
      <c r="U25" s="17">
        <v>9135239</v>
      </c>
      <c r="V25" s="17">
        <v>9796370</v>
      </c>
      <c r="W25" s="17">
        <v>10501245</v>
      </c>
      <c r="X25" s="17">
        <v>10880362</v>
      </c>
    </row>
    <row r="26" spans="1:24" x14ac:dyDescent="0.25">
      <c r="A26" s="8" t="s">
        <v>161</v>
      </c>
      <c r="B26" s="8" t="s">
        <v>162</v>
      </c>
      <c r="C26" s="17">
        <v>0</v>
      </c>
      <c r="D26" s="17">
        <v>0</v>
      </c>
      <c r="E26" s="17">
        <v>0</v>
      </c>
      <c r="F26" s="17">
        <v>113164</v>
      </c>
      <c r="G26" s="17">
        <v>619057</v>
      </c>
      <c r="H26" s="17">
        <v>1009969</v>
      </c>
      <c r="I26" s="17">
        <v>1007404</v>
      </c>
      <c r="J26" s="17">
        <v>1064026</v>
      </c>
      <c r="K26" s="17">
        <v>1323884</v>
      </c>
      <c r="L26" s="17">
        <v>1314162</v>
      </c>
      <c r="M26" s="17">
        <v>3415976</v>
      </c>
      <c r="N26" s="17">
        <v>3690980</v>
      </c>
      <c r="O26" s="17">
        <v>3991939</v>
      </c>
      <c r="P26" s="17">
        <v>4173009</v>
      </c>
      <c r="Q26" s="17">
        <v>4381728</v>
      </c>
      <c r="R26" s="17">
        <v>4714367</v>
      </c>
      <c r="S26" s="17">
        <v>4778986</v>
      </c>
      <c r="T26" s="17">
        <v>5301166</v>
      </c>
      <c r="U26" s="17">
        <v>5413519</v>
      </c>
      <c r="V26" s="17">
        <v>6215610</v>
      </c>
      <c r="W26" s="17">
        <v>6917017</v>
      </c>
      <c r="X26" s="17">
        <v>7287479</v>
      </c>
    </row>
    <row r="27" spans="1:24" x14ac:dyDescent="0.25">
      <c r="A27" s="8" t="s">
        <v>41</v>
      </c>
      <c r="B27" s="8" t="s">
        <v>163</v>
      </c>
      <c r="C27" s="18" t="s">
        <v>33</v>
      </c>
      <c r="D27" s="18" t="s">
        <v>33</v>
      </c>
      <c r="E27" s="18" t="s">
        <v>33</v>
      </c>
      <c r="F27" s="18">
        <v>-20.669899999999998</v>
      </c>
      <c r="G27" s="18">
        <v>-8.3560999999999996</v>
      </c>
      <c r="H27" s="18">
        <v>1.4846999999999999</v>
      </c>
      <c r="I27" s="18">
        <v>1.4734</v>
      </c>
      <c r="J27" s="18">
        <v>2.7012999999999998</v>
      </c>
      <c r="K27" s="18">
        <v>2.3631000000000002</v>
      </c>
      <c r="L27" s="18">
        <v>2.3094999999999999</v>
      </c>
      <c r="M27" s="18">
        <v>2.2364000000000002</v>
      </c>
      <c r="N27" s="18">
        <v>2.4725000000000001</v>
      </c>
      <c r="O27" s="18">
        <v>2.2353000000000001</v>
      </c>
      <c r="P27" s="18">
        <v>1.6609</v>
      </c>
      <c r="Q27" s="18">
        <v>0.98260000000000003</v>
      </c>
      <c r="R27" s="18">
        <v>1.4830000000000001</v>
      </c>
      <c r="S27" s="18">
        <v>-0.72940000000000005</v>
      </c>
      <c r="T27" s="18">
        <v>-1.4350000000000001</v>
      </c>
      <c r="U27" s="18">
        <v>-1.3632</v>
      </c>
      <c r="V27" s="18">
        <v>-1.3945000000000001</v>
      </c>
      <c r="W27" s="18">
        <v>-1.071</v>
      </c>
      <c r="X27" s="18">
        <v>-1.1422000000000001</v>
      </c>
    </row>
    <row r="28" spans="1:24" x14ac:dyDescent="0.25">
      <c r="A28" s="8" t="s">
        <v>42</v>
      </c>
      <c r="B28" s="8" t="s">
        <v>164</v>
      </c>
      <c r="C28" s="17" t="s">
        <v>33</v>
      </c>
      <c r="D28" s="17">
        <v>1961.0264</v>
      </c>
      <c r="E28" s="17">
        <v>1966.0633</v>
      </c>
      <c r="F28" s="17">
        <v>3027.8105</v>
      </c>
      <c r="G28" s="17">
        <v>2631.7712999999999</v>
      </c>
      <c r="H28" s="17">
        <v>1644.2272</v>
      </c>
      <c r="I28" s="17">
        <v>2184.7847000000002</v>
      </c>
      <c r="J28" s="17">
        <v>7424.7685000000001</v>
      </c>
      <c r="K28" s="17">
        <v>9336.5440999999992</v>
      </c>
      <c r="L28" s="17">
        <v>8078.2615999999998</v>
      </c>
      <c r="M28" s="17">
        <v>7829.7416000000003</v>
      </c>
      <c r="N28" s="17">
        <v>5735.8851999999997</v>
      </c>
      <c r="O28" s="17">
        <v>4993.6787000000004</v>
      </c>
      <c r="P28" s="17">
        <v>8814.4426999999996</v>
      </c>
      <c r="Q28" s="17">
        <v>8213.0007999999998</v>
      </c>
      <c r="R28" s="17">
        <v>9072.2836000000007</v>
      </c>
      <c r="S28" s="17">
        <v>8856.0270999999993</v>
      </c>
      <c r="T28" s="17">
        <v>6144.1036999999997</v>
      </c>
      <c r="U28" s="17">
        <v>5490.7075999999997</v>
      </c>
      <c r="V28" s="17">
        <v>6720.9295000000002</v>
      </c>
      <c r="W28" s="17">
        <v>7735.8348999999998</v>
      </c>
      <c r="X28" s="17">
        <v>6271.9764999999998</v>
      </c>
    </row>
    <row r="29" spans="1:24" x14ac:dyDescent="0.25">
      <c r="A29" s="8" t="s">
        <v>43</v>
      </c>
      <c r="B29" s="8" t="s">
        <v>165</v>
      </c>
      <c r="C29" s="18" t="s">
        <v>33</v>
      </c>
      <c r="D29" s="18">
        <v>11.68</v>
      </c>
      <c r="E29" s="18">
        <v>11.71</v>
      </c>
      <c r="F29" s="18">
        <v>18.03</v>
      </c>
      <c r="G29" s="18">
        <v>15.67</v>
      </c>
      <c r="H29" s="18">
        <v>9.7899999999999991</v>
      </c>
      <c r="I29" s="18">
        <v>12.96</v>
      </c>
      <c r="J29" s="18">
        <v>44.01</v>
      </c>
      <c r="K29" s="18">
        <v>53.59</v>
      </c>
      <c r="L29" s="18">
        <v>45.91</v>
      </c>
      <c r="M29" s="18">
        <v>37.880000000000003</v>
      </c>
      <c r="N29" s="18">
        <v>27.75</v>
      </c>
      <c r="O29" s="18">
        <v>24.14</v>
      </c>
      <c r="P29" s="18">
        <v>42.61</v>
      </c>
      <c r="Q29" s="18">
        <v>39.57</v>
      </c>
      <c r="R29" s="18">
        <v>43.71</v>
      </c>
      <c r="S29" s="18">
        <v>42.42</v>
      </c>
      <c r="T29" s="18">
        <v>29.43</v>
      </c>
      <c r="U29" s="18">
        <v>26.78</v>
      </c>
      <c r="V29" s="18">
        <v>32.78</v>
      </c>
      <c r="W29" s="18">
        <v>37.729999999999997</v>
      </c>
      <c r="X29" s="18">
        <v>30.59</v>
      </c>
    </row>
    <row r="30" spans="1:24" x14ac:dyDescent="0.25">
      <c r="A30" s="8" t="s">
        <v>44</v>
      </c>
      <c r="B30" s="8" t="s">
        <v>166</v>
      </c>
      <c r="C30" s="17">
        <v>426741</v>
      </c>
      <c r="D30" s="17">
        <v>102265</v>
      </c>
      <c r="E30" s="17">
        <v>111236</v>
      </c>
      <c r="F30" s="17">
        <v>123760</v>
      </c>
      <c r="G30" s="17">
        <v>130658</v>
      </c>
      <c r="H30" s="17">
        <v>133166</v>
      </c>
      <c r="I30" s="17">
        <v>341675</v>
      </c>
      <c r="J30" s="17">
        <v>1687</v>
      </c>
      <c r="K30" s="17">
        <v>1746</v>
      </c>
      <c r="L30" s="17">
        <v>1746</v>
      </c>
      <c r="M30" s="17">
        <v>2060</v>
      </c>
      <c r="N30" s="17">
        <v>2069</v>
      </c>
      <c r="O30" s="17">
        <v>2069</v>
      </c>
      <c r="P30" s="17">
        <v>2076</v>
      </c>
      <c r="Q30" s="17">
        <v>2076</v>
      </c>
      <c r="R30" s="17">
        <v>2088</v>
      </c>
      <c r="S30" s="17">
        <v>2088</v>
      </c>
      <c r="T30" s="17">
        <v>2047</v>
      </c>
      <c r="U30" s="17">
        <v>2050</v>
      </c>
      <c r="V30" s="17">
        <v>2050</v>
      </c>
      <c r="W30" s="17">
        <v>2050</v>
      </c>
      <c r="X30" s="17">
        <v>2050</v>
      </c>
    </row>
    <row r="31" spans="1:24" x14ac:dyDescent="0.25">
      <c r="A31" s="8" t="s">
        <v>45</v>
      </c>
      <c r="B31" s="8" t="s">
        <v>45</v>
      </c>
      <c r="C31" s="17">
        <v>-20692</v>
      </c>
      <c r="D31" s="17">
        <v>-57488</v>
      </c>
      <c r="E31" s="17">
        <v>-41702</v>
      </c>
      <c r="F31" s="17">
        <v>-45635</v>
      </c>
      <c r="G31" s="17">
        <v>-33809</v>
      </c>
      <c r="H31" s="17">
        <v>-20253</v>
      </c>
      <c r="I31" s="17">
        <v>-133766</v>
      </c>
      <c r="J31" s="17">
        <v>31914</v>
      </c>
      <c r="K31" s="17">
        <v>40126</v>
      </c>
      <c r="L31" s="17">
        <v>-405</v>
      </c>
      <c r="M31" s="17">
        <v>24097</v>
      </c>
      <c r="N31" s="17">
        <v>132356</v>
      </c>
      <c r="O31" s="17">
        <v>265403</v>
      </c>
      <c r="P31" s="17">
        <v>219808</v>
      </c>
      <c r="Q31" s="17">
        <v>190428</v>
      </c>
      <c r="R31" s="17">
        <v>242181</v>
      </c>
      <c r="S31" s="17">
        <v>312771</v>
      </c>
      <c r="T31" s="17">
        <v>318200</v>
      </c>
      <c r="U31" s="17">
        <v>256164</v>
      </c>
      <c r="V31" s="17">
        <v>232338</v>
      </c>
      <c r="W31" s="17">
        <v>426011</v>
      </c>
      <c r="X31" s="17">
        <v>268089</v>
      </c>
    </row>
    <row r="32" spans="1:24" x14ac:dyDescent="0.25">
      <c r="A32" s="8" t="s">
        <v>46</v>
      </c>
      <c r="B32" s="8" t="s">
        <v>167</v>
      </c>
      <c r="C32" s="17">
        <v>1258</v>
      </c>
      <c r="D32" s="17">
        <v>1580</v>
      </c>
      <c r="E32" s="17">
        <v>1983</v>
      </c>
      <c r="F32" s="17">
        <v>1837</v>
      </c>
      <c r="G32" s="17">
        <v>2127</v>
      </c>
      <c r="H32" s="17">
        <v>5211</v>
      </c>
      <c r="I32" s="17">
        <v>7620</v>
      </c>
      <c r="J32" s="17">
        <v>9489</v>
      </c>
      <c r="K32" s="17">
        <v>9996</v>
      </c>
      <c r="L32" s="17">
        <v>9842</v>
      </c>
      <c r="M32" s="17">
        <v>21299</v>
      </c>
      <c r="N32" s="17">
        <v>23929</v>
      </c>
      <c r="O32" s="17">
        <v>21150</v>
      </c>
      <c r="P32" s="17">
        <v>26109</v>
      </c>
      <c r="Q32" s="17">
        <v>25958</v>
      </c>
      <c r="R32" s="17">
        <v>26326</v>
      </c>
      <c r="S32" s="17">
        <v>36201</v>
      </c>
      <c r="T32" s="17">
        <v>34375</v>
      </c>
      <c r="U32" s="17">
        <v>42115</v>
      </c>
      <c r="V32" s="17">
        <v>36705</v>
      </c>
      <c r="W32" s="17">
        <v>48089</v>
      </c>
      <c r="X32" s="17">
        <v>50491</v>
      </c>
    </row>
    <row r="33" spans="1:24" x14ac:dyDescent="0.25">
      <c r="A33" s="8" t="s">
        <v>168</v>
      </c>
      <c r="B33" s="8" t="s">
        <v>169</v>
      </c>
      <c r="C33" s="17">
        <v>-158423</v>
      </c>
      <c r="D33" s="17">
        <v>-25571</v>
      </c>
      <c r="E33" s="17">
        <v>-31757</v>
      </c>
      <c r="F33" s="17">
        <v>-38480</v>
      </c>
      <c r="G33" s="17">
        <v>-45823</v>
      </c>
      <c r="H33" s="17">
        <v>-55427</v>
      </c>
      <c r="I33" s="17">
        <v>-192852</v>
      </c>
      <c r="J33" s="17">
        <v>-229673</v>
      </c>
      <c r="K33" s="17">
        <v>-229503</v>
      </c>
      <c r="L33" s="17">
        <v>-267406</v>
      </c>
      <c r="M33" s="17">
        <v>-273450</v>
      </c>
      <c r="N33" s="17">
        <v>-283256</v>
      </c>
      <c r="O33" s="17">
        <v>-132399</v>
      </c>
      <c r="P33" s="17">
        <v>105870</v>
      </c>
      <c r="Q33" s="17">
        <v>-63895</v>
      </c>
      <c r="R33" s="17">
        <v>-2047</v>
      </c>
      <c r="S33" s="17">
        <v>62080</v>
      </c>
      <c r="T33" s="17">
        <v>191819</v>
      </c>
      <c r="U33" s="17">
        <v>290564</v>
      </c>
      <c r="V33" s="17">
        <v>331282</v>
      </c>
      <c r="W33" s="17">
        <v>527986</v>
      </c>
      <c r="X33" s="17">
        <v>561422</v>
      </c>
    </row>
    <row r="34" spans="1:24" x14ac:dyDescent="0.25">
      <c r="A34" s="8" t="s">
        <v>170</v>
      </c>
      <c r="B34" s="8" t="s">
        <v>171</v>
      </c>
      <c r="C34" s="18">
        <v>-0.51080000000000003</v>
      </c>
      <c r="D34" s="18">
        <v>-0.96</v>
      </c>
      <c r="E34" s="18">
        <v>-0.28000000000000003</v>
      </c>
      <c r="F34" s="18">
        <v>-0.3</v>
      </c>
      <c r="G34" s="18">
        <v>-0.3</v>
      </c>
      <c r="H34" s="18">
        <v>-0.32</v>
      </c>
      <c r="I34" s="18">
        <v>-2.4</v>
      </c>
      <c r="J34" s="18">
        <v>-0.21</v>
      </c>
      <c r="K34" s="18">
        <v>1E-3</v>
      </c>
      <c r="L34" s="18">
        <v>-0.21</v>
      </c>
      <c r="M34" s="18">
        <v>-0.03</v>
      </c>
      <c r="N34" s="18">
        <v>-0.05</v>
      </c>
      <c r="O34" s="18">
        <v>0.72</v>
      </c>
      <c r="P34" s="18">
        <v>1.1299999999999999</v>
      </c>
      <c r="Q34" s="18">
        <v>-0.81</v>
      </c>
      <c r="R34" s="18">
        <v>0.28999999999999998</v>
      </c>
      <c r="S34" s="18">
        <v>0.30570000000000003</v>
      </c>
      <c r="T34" s="18">
        <v>0.71</v>
      </c>
      <c r="U34" s="18">
        <v>0.57999999999999996</v>
      </c>
      <c r="V34" s="18">
        <v>0.3</v>
      </c>
      <c r="W34" s="18">
        <v>1.06</v>
      </c>
      <c r="X34" s="18">
        <v>0.26</v>
      </c>
    </row>
    <row r="35" spans="1:24" x14ac:dyDescent="0.25">
      <c r="A35" s="8" t="s">
        <v>45</v>
      </c>
      <c r="B35" s="8" t="s">
        <v>45</v>
      </c>
      <c r="C35" s="17">
        <v>-20692</v>
      </c>
      <c r="D35" s="17">
        <v>-57488</v>
      </c>
      <c r="E35" s="17">
        <v>-41702</v>
      </c>
      <c r="F35" s="17">
        <v>-45635</v>
      </c>
      <c r="G35" s="17">
        <v>-33809</v>
      </c>
      <c r="H35" s="17">
        <v>-20253</v>
      </c>
      <c r="I35" s="17">
        <v>-133766</v>
      </c>
      <c r="J35" s="17">
        <v>31914</v>
      </c>
      <c r="K35" s="17">
        <v>40126</v>
      </c>
      <c r="L35" s="17">
        <v>-405</v>
      </c>
      <c r="M35" s="17">
        <v>24097</v>
      </c>
      <c r="N35" s="17">
        <v>132356</v>
      </c>
      <c r="O35" s="17">
        <v>265403</v>
      </c>
      <c r="P35" s="17">
        <v>219808</v>
      </c>
      <c r="Q35" s="17">
        <v>190428</v>
      </c>
      <c r="R35" s="17">
        <v>242181</v>
      </c>
      <c r="S35" s="17">
        <v>312771</v>
      </c>
      <c r="T35" s="17">
        <v>318200</v>
      </c>
      <c r="U35" s="17">
        <v>256164</v>
      </c>
      <c r="V35" s="17">
        <v>232338</v>
      </c>
      <c r="W35" s="17">
        <v>426011</v>
      </c>
      <c r="X35" s="17">
        <v>268089</v>
      </c>
    </row>
    <row r="36" spans="1:24" x14ac:dyDescent="0.25">
      <c r="A36" s="8" t="s">
        <v>46</v>
      </c>
      <c r="B36" s="8" t="s">
        <v>167</v>
      </c>
      <c r="C36" s="17">
        <v>1258</v>
      </c>
      <c r="D36" s="17">
        <v>1580</v>
      </c>
      <c r="E36" s="17">
        <v>1983</v>
      </c>
      <c r="F36" s="17">
        <v>1837</v>
      </c>
      <c r="G36" s="17">
        <v>2127</v>
      </c>
      <c r="H36" s="17">
        <v>5211</v>
      </c>
      <c r="I36" s="17">
        <v>7620</v>
      </c>
      <c r="J36" s="17">
        <v>9489</v>
      </c>
      <c r="K36" s="17">
        <v>9996</v>
      </c>
      <c r="L36" s="17">
        <v>9842</v>
      </c>
      <c r="M36" s="17">
        <v>21299</v>
      </c>
      <c r="N36" s="17">
        <v>23929</v>
      </c>
      <c r="O36" s="17">
        <v>21150</v>
      </c>
      <c r="P36" s="17">
        <v>26109</v>
      </c>
      <c r="Q36" s="17">
        <v>25958</v>
      </c>
      <c r="R36" s="17">
        <v>26326</v>
      </c>
      <c r="S36" s="17">
        <v>36201</v>
      </c>
      <c r="T36" s="17">
        <v>34375</v>
      </c>
      <c r="U36" s="17">
        <v>42115</v>
      </c>
      <c r="V36" s="17">
        <v>36705</v>
      </c>
      <c r="W36" s="17">
        <v>48089</v>
      </c>
      <c r="X36" s="17">
        <v>50491</v>
      </c>
    </row>
    <row r="37" spans="1:24" x14ac:dyDescent="0.25">
      <c r="A37" s="8" t="s">
        <v>47</v>
      </c>
      <c r="B37" s="8" t="s">
        <v>172</v>
      </c>
      <c r="C37" s="17">
        <v>0</v>
      </c>
      <c r="D37" s="17">
        <v>0</v>
      </c>
      <c r="E37" s="17">
        <v>0</v>
      </c>
      <c r="F37" s="17">
        <v>0</v>
      </c>
      <c r="G37" s="17">
        <v>0</v>
      </c>
      <c r="H37" s="17">
        <v>0</v>
      </c>
      <c r="I37" s="17">
        <v>0</v>
      </c>
      <c r="J37" s="17">
        <v>-16871</v>
      </c>
      <c r="K37" s="17">
        <v>-16871</v>
      </c>
      <c r="L37" s="17">
        <v>-17657</v>
      </c>
      <c r="M37" s="17">
        <v>-23689</v>
      </c>
      <c r="N37" s="17">
        <v>-65051</v>
      </c>
      <c r="O37" s="17">
        <v>-23705</v>
      </c>
      <c r="P37" s="17">
        <v>-23773</v>
      </c>
      <c r="Q37" s="17">
        <v>-23601</v>
      </c>
      <c r="R37" s="17">
        <v>-27775</v>
      </c>
      <c r="S37" s="17">
        <v>-23901</v>
      </c>
      <c r="T37" s="17">
        <v>-649796</v>
      </c>
      <c r="U37" s="17">
        <v>-27122</v>
      </c>
      <c r="V37" s="17">
        <v>-23522</v>
      </c>
      <c r="W37" s="17">
        <v>-23522</v>
      </c>
      <c r="X37" s="17">
        <v>-32326</v>
      </c>
    </row>
    <row r="38" spans="1:24" x14ac:dyDescent="0.25">
      <c r="A38" s="8" t="s">
        <v>168</v>
      </c>
      <c r="B38" s="8" t="s">
        <v>169</v>
      </c>
      <c r="C38" s="17">
        <v>-158423</v>
      </c>
      <c r="D38" s="17">
        <v>-25571</v>
      </c>
      <c r="E38" s="17">
        <v>-31757</v>
      </c>
      <c r="F38" s="17">
        <v>-38480</v>
      </c>
      <c r="G38" s="17">
        <v>-45823</v>
      </c>
      <c r="H38" s="17">
        <v>-55427</v>
      </c>
      <c r="I38" s="17">
        <v>-192852</v>
      </c>
      <c r="J38" s="17">
        <v>-229673</v>
      </c>
      <c r="K38" s="17">
        <v>-229503</v>
      </c>
      <c r="L38" s="17">
        <v>-267406</v>
      </c>
      <c r="M38" s="17">
        <v>-273450</v>
      </c>
      <c r="N38" s="17">
        <v>-283256</v>
      </c>
      <c r="O38" s="17">
        <v>-132399</v>
      </c>
      <c r="P38" s="17">
        <v>105870</v>
      </c>
      <c r="Q38" s="17">
        <v>-63895</v>
      </c>
      <c r="R38" s="17">
        <v>-2047</v>
      </c>
      <c r="S38" s="17">
        <v>62080</v>
      </c>
      <c r="T38" s="17">
        <v>191819</v>
      </c>
      <c r="U38" s="17">
        <v>290564</v>
      </c>
      <c r="V38" s="17">
        <v>331282</v>
      </c>
      <c r="W38" s="17">
        <v>527986</v>
      </c>
      <c r="X38" s="17">
        <v>561422</v>
      </c>
    </row>
    <row r="39" spans="1:24" x14ac:dyDescent="0.25">
      <c r="A39" s="8" t="s">
        <v>48</v>
      </c>
      <c r="B39" s="8" t="s">
        <v>173</v>
      </c>
      <c r="C39" s="18">
        <v>0</v>
      </c>
      <c r="D39" s="18">
        <v>0</v>
      </c>
      <c r="E39" s="18">
        <v>0</v>
      </c>
      <c r="F39" s="18">
        <v>0</v>
      </c>
      <c r="G39" s="18">
        <v>0</v>
      </c>
      <c r="H39" s="18">
        <v>0</v>
      </c>
      <c r="I39" s="18">
        <v>0</v>
      </c>
      <c r="J39" s="18">
        <v>0.1</v>
      </c>
      <c r="K39" s="18">
        <v>0</v>
      </c>
      <c r="L39" s="18">
        <v>0.1</v>
      </c>
      <c r="M39" s="18">
        <v>0.1</v>
      </c>
      <c r="N39" s="18">
        <v>0.1</v>
      </c>
      <c r="O39" s="18">
        <v>0.1</v>
      </c>
      <c r="P39" s="18">
        <v>0.1</v>
      </c>
      <c r="Q39" s="18">
        <v>0.1</v>
      </c>
      <c r="R39" s="18">
        <v>0.1</v>
      </c>
      <c r="S39" s="18">
        <v>0.1</v>
      </c>
      <c r="T39" s="18">
        <v>0.1</v>
      </c>
      <c r="U39" s="18">
        <v>0.1</v>
      </c>
      <c r="V39" s="18">
        <v>0.1</v>
      </c>
      <c r="W39" s="18">
        <v>0.1</v>
      </c>
      <c r="X39" s="18">
        <v>0.1</v>
      </c>
    </row>
    <row r="40" spans="1:24" x14ac:dyDescent="0.25">
      <c r="A40" s="8" t="s">
        <v>49</v>
      </c>
      <c r="B40" s="8" t="s">
        <v>174</v>
      </c>
      <c r="C40" s="18">
        <v>10.7096</v>
      </c>
      <c r="D40" s="18">
        <v>-2.34</v>
      </c>
      <c r="E40" s="18">
        <v>6.1759000000000004</v>
      </c>
      <c r="F40" s="18">
        <v>4.4733000000000001</v>
      </c>
      <c r="G40" s="18">
        <v>3.3355000000000001</v>
      </c>
      <c r="H40" s="18">
        <v>11.9435</v>
      </c>
      <c r="I40" s="18">
        <v>11.7051</v>
      </c>
      <c r="J40" s="18">
        <v>11.646599999999999</v>
      </c>
      <c r="K40" s="18">
        <v>11.455399999999999</v>
      </c>
      <c r="L40" s="18">
        <v>12.5938</v>
      </c>
      <c r="M40" s="18">
        <v>13.5007</v>
      </c>
      <c r="N40" s="18">
        <v>14.673400000000001</v>
      </c>
      <c r="O40" s="18">
        <v>13.704700000000001</v>
      </c>
      <c r="P40" s="18">
        <v>12.1539</v>
      </c>
      <c r="Q40" s="18">
        <v>11.8</v>
      </c>
      <c r="R40" s="18">
        <v>11.034000000000001</v>
      </c>
      <c r="S40" s="18">
        <v>9.7594999999999992</v>
      </c>
      <c r="T40" s="18">
        <v>10.443300000000001</v>
      </c>
      <c r="U40" s="18">
        <v>12.102499999999999</v>
      </c>
      <c r="V40" s="18">
        <v>11.827500000000001</v>
      </c>
      <c r="W40" s="18">
        <v>12.2</v>
      </c>
      <c r="X40" s="18">
        <v>10.457700000000001</v>
      </c>
    </row>
    <row r="41" spans="1:24" x14ac:dyDescent="0.25">
      <c r="A41" s="8" t="s">
        <v>50</v>
      </c>
      <c r="B41" s="8" t="s">
        <v>175</v>
      </c>
      <c r="C41" s="18">
        <v>3.4356</v>
      </c>
      <c r="D41" s="18">
        <v>3.8744000000000001</v>
      </c>
      <c r="E41" s="18">
        <v>2.4235000000000002</v>
      </c>
      <c r="F41" s="18">
        <v>2.2505999999999999</v>
      </c>
      <c r="G41" s="18">
        <v>2.6478999999999999</v>
      </c>
      <c r="H41" s="18">
        <v>0.90769999999999995</v>
      </c>
      <c r="I41" s="18">
        <v>0.88780000000000003</v>
      </c>
      <c r="J41" s="18">
        <v>1.1093</v>
      </c>
      <c r="K41" s="18">
        <v>0.59499999999999997</v>
      </c>
      <c r="L41" s="18">
        <v>2.8327</v>
      </c>
      <c r="M41" s="18">
        <v>0.9264</v>
      </c>
      <c r="N41" s="18">
        <v>2.3355999999999999</v>
      </c>
      <c r="O41" s="18">
        <v>2.1164999999999998</v>
      </c>
      <c r="P41" s="18">
        <v>3.7850000000000001</v>
      </c>
      <c r="Q41" s="18">
        <v>4.8746</v>
      </c>
      <c r="R41" s="18">
        <v>5.2797000000000001</v>
      </c>
      <c r="S41" s="18">
        <v>6.0364000000000004</v>
      </c>
      <c r="T41" s="18">
        <v>4.7648000000000001</v>
      </c>
      <c r="U41" s="18">
        <v>5.5519999999999996</v>
      </c>
      <c r="V41" s="18">
        <v>6.3079999999999998</v>
      </c>
      <c r="W41" s="18">
        <v>5.2191999999999998</v>
      </c>
      <c r="X41" s="18">
        <v>5.5231000000000003</v>
      </c>
    </row>
    <row r="42" spans="1:24" x14ac:dyDescent="0.25">
      <c r="A42" s="8" t="s">
        <v>51</v>
      </c>
      <c r="B42" s="8" t="s">
        <v>176</v>
      </c>
      <c r="C42" s="18">
        <v>7.1410999999999998</v>
      </c>
      <c r="D42" s="18">
        <v>-1.101</v>
      </c>
      <c r="E42" s="18">
        <v>5.4265999999999996</v>
      </c>
      <c r="F42" s="18">
        <v>4.1026999999999996</v>
      </c>
      <c r="G42" s="18">
        <v>3.2046000000000001</v>
      </c>
      <c r="H42" s="18">
        <v>7.6867000000000001</v>
      </c>
      <c r="I42" s="18">
        <v>8.2296999999999993</v>
      </c>
      <c r="J42" s="18">
        <v>10.2865</v>
      </c>
      <c r="K42" s="18">
        <v>10.0777</v>
      </c>
      <c r="L42" s="18">
        <v>11.192500000000001</v>
      </c>
      <c r="M42" s="18">
        <v>9.5022000000000002</v>
      </c>
      <c r="N42" s="18">
        <v>9.6277000000000008</v>
      </c>
      <c r="O42" s="18">
        <v>8.4551999999999996</v>
      </c>
      <c r="P42" s="18">
        <v>9.3992000000000004</v>
      </c>
      <c r="Q42" s="18">
        <v>9.3352000000000004</v>
      </c>
      <c r="R42" s="18">
        <v>9.0432000000000006</v>
      </c>
      <c r="S42" s="18">
        <v>8.4346999999999994</v>
      </c>
      <c r="T42" s="18">
        <v>7.6863999999999999</v>
      </c>
      <c r="U42" s="18">
        <v>8.7055000000000007</v>
      </c>
      <c r="V42" s="18">
        <v>9.0867000000000004</v>
      </c>
      <c r="W42" s="18">
        <v>8.7927999999999997</v>
      </c>
      <c r="X42" s="18">
        <v>7.6806999999999999</v>
      </c>
    </row>
    <row r="43" spans="1:24" x14ac:dyDescent="0.25">
      <c r="A43" s="8" t="s">
        <v>52</v>
      </c>
      <c r="B43" s="8" t="s">
        <v>177</v>
      </c>
      <c r="C43" s="18" t="s">
        <v>33</v>
      </c>
      <c r="D43" s="18" t="s">
        <v>33</v>
      </c>
      <c r="E43" s="18" t="s">
        <v>33</v>
      </c>
      <c r="F43" s="18" t="s">
        <v>33</v>
      </c>
      <c r="G43" s="18" t="s">
        <v>33</v>
      </c>
      <c r="H43" s="18" t="s">
        <v>33</v>
      </c>
      <c r="I43" s="18" t="s">
        <v>33</v>
      </c>
      <c r="J43" s="18" t="s">
        <v>33</v>
      </c>
      <c r="K43" s="18">
        <v>120.35250000000001</v>
      </c>
      <c r="L43" s="18" t="s">
        <v>33</v>
      </c>
      <c r="M43" s="18">
        <v>164.82239999999999</v>
      </c>
      <c r="N43" s="18" t="s">
        <v>33</v>
      </c>
      <c r="O43" s="18">
        <v>3.4386000000000001</v>
      </c>
      <c r="P43" s="18" t="s">
        <v>33</v>
      </c>
      <c r="Q43" s="18" t="s">
        <v>33</v>
      </c>
      <c r="R43" s="18">
        <v>15.061500000000001</v>
      </c>
      <c r="S43" s="18">
        <v>4.0952999999999999</v>
      </c>
      <c r="T43" s="18">
        <v>16.042000000000002</v>
      </c>
      <c r="U43" s="18">
        <v>11.314299999999999</v>
      </c>
      <c r="V43" s="18">
        <v>28.782599999999999</v>
      </c>
      <c r="W43" s="18">
        <v>17.6448</v>
      </c>
      <c r="X43" s="18">
        <v>27.619</v>
      </c>
    </row>
    <row r="44" spans="1:24" x14ac:dyDescent="0.25">
      <c r="A44" s="8" t="s">
        <v>53</v>
      </c>
      <c r="B44" s="8" t="s">
        <v>178</v>
      </c>
      <c r="C44" s="18" t="s">
        <v>33</v>
      </c>
      <c r="D44" s="18" t="s">
        <v>33</v>
      </c>
      <c r="E44" s="18" t="s">
        <v>33</v>
      </c>
      <c r="F44" s="18">
        <v>30.4283</v>
      </c>
      <c r="G44" s="18">
        <v>16.582799999999999</v>
      </c>
      <c r="H44" s="18">
        <v>14.0024</v>
      </c>
      <c r="I44" s="18">
        <v>50.0565</v>
      </c>
      <c r="J44" s="18">
        <v>63.233400000000003</v>
      </c>
      <c r="K44" s="18">
        <v>70.259799999999998</v>
      </c>
      <c r="L44" s="18">
        <v>88.412000000000006</v>
      </c>
      <c r="M44" s="18">
        <v>114.21420000000001</v>
      </c>
      <c r="N44" s="18">
        <v>108.0934</v>
      </c>
      <c r="O44" s="18">
        <v>92.328800000000001</v>
      </c>
      <c r="P44" s="18">
        <v>110.7453</v>
      </c>
      <c r="Q44" s="18">
        <v>301.89589999999998</v>
      </c>
      <c r="R44" s="18">
        <v>187.65029999999999</v>
      </c>
      <c r="S44" s="18">
        <v>317.0147</v>
      </c>
      <c r="T44" s="18">
        <v>211.256</v>
      </c>
      <c r="U44" s="18">
        <v>87.724000000000004</v>
      </c>
      <c r="V44" s="18">
        <v>83.627700000000004</v>
      </c>
      <c r="W44" s="18">
        <v>82.463999999999999</v>
      </c>
      <c r="X44" s="18">
        <v>80.361400000000003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AB398-AFE9-4A7E-9157-B75D573F7D1A}">
  <dimension ref="A1:AP44"/>
  <sheetViews>
    <sheetView workbookViewId="0">
      <pane xSplit="2" topLeftCell="AA1" activePane="topRight" state="frozen"/>
      <selection pane="topRight" activeCell="AR8" sqref="AR8"/>
    </sheetView>
  </sheetViews>
  <sheetFormatPr defaultRowHeight="14.3" x14ac:dyDescent="0.25"/>
  <cols>
    <col min="1" max="1" width="35.125" customWidth="1"/>
    <col min="2" max="2" width="0" hidden="1" customWidth="1"/>
    <col min="3" max="33" width="11.875" customWidth="1"/>
    <col min="40" max="42" width="10.375" bestFit="1" customWidth="1"/>
  </cols>
  <sheetData>
    <row r="1" spans="1:42" ht="14.95" x14ac:dyDescent="0.25">
      <c r="A1" s="14"/>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row>
    <row r="2" spans="1:42" ht="20.25" x14ac:dyDescent="0.25">
      <c r="A2" s="4" t="s">
        <v>217</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row>
    <row r="3" spans="1:42" ht="14.95" x14ac:dyDescent="0.25">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row>
    <row r="4" spans="1:42" ht="14.95" x14ac:dyDescent="0.25">
      <c r="A4" s="1" t="s">
        <v>0</v>
      </c>
      <c r="B4" s="1"/>
      <c r="C4" s="2" t="s">
        <v>218</v>
      </c>
      <c r="D4" s="2" t="s">
        <v>219</v>
      </c>
      <c r="E4" s="2" t="s">
        <v>220</v>
      </c>
      <c r="F4" s="2" t="s">
        <v>221</v>
      </c>
      <c r="G4" s="2" t="s">
        <v>222</v>
      </c>
      <c r="H4" s="2" t="s">
        <v>223</v>
      </c>
      <c r="I4" s="2" t="s">
        <v>224</v>
      </c>
      <c r="J4" s="2" t="s">
        <v>225</v>
      </c>
      <c r="K4" s="2" t="s">
        <v>226</v>
      </c>
      <c r="L4" s="2" t="s">
        <v>227</v>
      </c>
      <c r="M4" s="2" t="s">
        <v>228</v>
      </c>
      <c r="N4" s="2" t="s">
        <v>229</v>
      </c>
      <c r="O4" s="2" t="s">
        <v>230</v>
      </c>
      <c r="P4" s="2" t="s">
        <v>25</v>
      </c>
      <c r="Q4" s="2" t="s">
        <v>26</v>
      </c>
      <c r="R4" s="2" t="s">
        <v>27</v>
      </c>
      <c r="S4" s="2" t="s">
        <v>28</v>
      </c>
      <c r="T4" s="2" t="s">
        <v>29</v>
      </c>
      <c r="U4" s="2" t="s">
        <v>30</v>
      </c>
      <c r="V4" s="2" t="s">
        <v>1</v>
      </c>
      <c r="W4" s="2" t="s">
        <v>2</v>
      </c>
      <c r="X4" s="2" t="s">
        <v>3</v>
      </c>
      <c r="Y4" s="2" t="s">
        <v>4</v>
      </c>
      <c r="Z4" s="2" t="s">
        <v>5</v>
      </c>
      <c r="AA4" s="2" t="s">
        <v>6</v>
      </c>
      <c r="AB4" s="2" t="s">
        <v>7</v>
      </c>
      <c r="AC4" s="2" t="s">
        <v>8</v>
      </c>
      <c r="AD4" s="2" t="s">
        <v>9</v>
      </c>
      <c r="AE4" s="2" t="s">
        <v>10</v>
      </c>
      <c r="AF4" s="2" t="s">
        <v>11</v>
      </c>
      <c r="AG4" s="2" t="s">
        <v>14</v>
      </c>
      <c r="AH4" s="2" t="s">
        <v>17</v>
      </c>
      <c r="AI4" s="2" t="s">
        <v>18</v>
      </c>
      <c r="AJ4" s="2" t="s">
        <v>19</v>
      </c>
      <c r="AK4" s="2" t="s">
        <v>20</v>
      </c>
      <c r="AL4" s="2" t="s">
        <v>21</v>
      </c>
      <c r="AM4" s="2" t="s">
        <v>22</v>
      </c>
      <c r="AN4" s="2" t="s">
        <v>23</v>
      </c>
      <c r="AO4" s="2" t="s">
        <v>24</v>
      </c>
      <c r="AP4" s="2" t="s">
        <v>231</v>
      </c>
    </row>
    <row r="5" spans="1:42" ht="14.95" x14ac:dyDescent="0.25">
      <c r="A5" s="6" t="s">
        <v>100</v>
      </c>
      <c r="B5" s="6"/>
      <c r="C5" s="7" t="s">
        <v>232</v>
      </c>
      <c r="D5" s="7" t="s">
        <v>233</v>
      </c>
      <c r="E5" s="7" t="s">
        <v>234</v>
      </c>
      <c r="F5" s="7" t="s">
        <v>235</v>
      </c>
      <c r="G5" s="7" t="s">
        <v>236</v>
      </c>
      <c r="H5" s="7" t="s">
        <v>237</v>
      </c>
      <c r="I5" s="7" t="s">
        <v>238</v>
      </c>
      <c r="J5" s="7" t="s">
        <v>239</v>
      </c>
      <c r="K5" s="7" t="s">
        <v>240</v>
      </c>
      <c r="L5" s="7" t="s">
        <v>241</v>
      </c>
      <c r="M5" s="7" t="s">
        <v>242</v>
      </c>
      <c r="N5" s="7" t="s">
        <v>243</v>
      </c>
      <c r="O5" s="7" t="s">
        <v>244</v>
      </c>
      <c r="P5" s="7" t="s">
        <v>101</v>
      </c>
      <c r="Q5" s="7" t="s">
        <v>102</v>
      </c>
      <c r="R5" s="7" t="s">
        <v>103</v>
      </c>
      <c r="S5" s="7" t="s">
        <v>104</v>
      </c>
      <c r="T5" s="7" t="s">
        <v>105</v>
      </c>
      <c r="U5" s="7" t="s">
        <v>106</v>
      </c>
      <c r="V5" s="7" t="s">
        <v>107</v>
      </c>
      <c r="W5" s="7" t="s">
        <v>108</v>
      </c>
      <c r="X5" s="7" t="s">
        <v>109</v>
      </c>
      <c r="Y5" s="7" t="s">
        <v>110</v>
      </c>
      <c r="Z5" s="7" t="s">
        <v>111</v>
      </c>
      <c r="AA5" s="7" t="s">
        <v>112</v>
      </c>
      <c r="AB5" s="7" t="s">
        <v>113</v>
      </c>
      <c r="AC5" s="7" t="s">
        <v>114</v>
      </c>
      <c r="AD5" s="7" t="s">
        <v>115</v>
      </c>
      <c r="AE5" s="7" t="s">
        <v>116</v>
      </c>
      <c r="AF5" s="7" t="s">
        <v>245</v>
      </c>
      <c r="AG5" s="7" t="s">
        <v>119</v>
      </c>
      <c r="AH5" s="7" t="s">
        <v>122</v>
      </c>
      <c r="AI5" s="7" t="s">
        <v>123</v>
      </c>
      <c r="AJ5" s="7" t="s">
        <v>124</v>
      </c>
      <c r="AK5" s="7" t="s">
        <v>125</v>
      </c>
      <c r="AL5" s="7" t="s">
        <v>126</v>
      </c>
      <c r="AM5" s="7" t="s">
        <v>127</v>
      </c>
      <c r="AN5" s="7" t="s">
        <v>128</v>
      </c>
      <c r="AO5" s="7" t="s">
        <v>129</v>
      </c>
      <c r="AP5" s="7" t="s">
        <v>130</v>
      </c>
    </row>
    <row r="6" spans="1:42" ht="14.95" x14ac:dyDescent="0.25">
      <c r="A6" s="8" t="s">
        <v>131</v>
      </c>
      <c r="B6" s="8" t="s">
        <v>132</v>
      </c>
      <c r="C6" s="17">
        <v>184700</v>
      </c>
      <c r="D6" s="17">
        <v>387400</v>
      </c>
      <c r="E6" s="17">
        <v>422000</v>
      </c>
      <c r="F6" s="17">
        <v>186600</v>
      </c>
      <c r="G6" s="17">
        <v>240500</v>
      </c>
      <c r="H6" s="17">
        <v>433400</v>
      </c>
      <c r="I6" s="17">
        <v>393000</v>
      </c>
      <c r="J6" s="17">
        <v>183700</v>
      </c>
      <c r="K6" s="17">
        <v>232700</v>
      </c>
      <c r="L6" s="17">
        <v>289300</v>
      </c>
      <c r="M6" s="17">
        <v>345700</v>
      </c>
      <c r="N6" s="17">
        <v>169500</v>
      </c>
      <c r="O6" s="17">
        <v>179600</v>
      </c>
      <c r="P6" s="17">
        <v>443200</v>
      </c>
      <c r="Q6" s="17">
        <v>387800</v>
      </c>
      <c r="R6" s="17">
        <v>228000</v>
      </c>
      <c r="S6" s="17">
        <v>290700</v>
      </c>
      <c r="T6" s="17">
        <v>457900</v>
      </c>
      <c r="U6" s="17">
        <v>437900</v>
      </c>
      <c r="V6" s="17">
        <v>246700</v>
      </c>
      <c r="W6" s="17">
        <v>322500</v>
      </c>
      <c r="X6" s="17">
        <v>486500</v>
      </c>
      <c r="Y6" s="17">
        <v>403700</v>
      </c>
      <c r="Z6" s="17">
        <v>245200</v>
      </c>
      <c r="AA6" s="17">
        <v>341300</v>
      </c>
      <c r="AB6" s="17">
        <v>500300</v>
      </c>
      <c r="AC6" s="17">
        <v>346900</v>
      </c>
      <c r="AD6" s="17">
        <v>175200</v>
      </c>
      <c r="AE6" s="17">
        <v>282400</v>
      </c>
      <c r="AF6" s="17">
        <v>421100</v>
      </c>
      <c r="AG6" s="17">
        <v>199400</v>
      </c>
      <c r="AH6" s="17">
        <v>448500</v>
      </c>
      <c r="AI6" s="17">
        <v>214700</v>
      </c>
      <c r="AJ6" s="17">
        <v>249400</v>
      </c>
      <c r="AK6" s="17">
        <v>352400</v>
      </c>
      <c r="AL6" s="17">
        <v>411100</v>
      </c>
      <c r="AM6" s="17">
        <v>207600</v>
      </c>
      <c r="AN6" s="17">
        <v>233600</v>
      </c>
      <c r="AO6" s="17">
        <v>341700</v>
      </c>
      <c r="AP6" s="17">
        <v>364000</v>
      </c>
    </row>
    <row r="7" spans="1:42" ht="14.95" x14ac:dyDescent="0.25">
      <c r="A7" s="8" t="s">
        <v>133</v>
      </c>
      <c r="B7" s="8" t="s">
        <v>134</v>
      </c>
      <c r="C7" s="17">
        <v>138900</v>
      </c>
      <c r="D7" s="17">
        <v>280400</v>
      </c>
      <c r="E7" s="17">
        <v>329700</v>
      </c>
      <c r="F7" s="17">
        <v>149100</v>
      </c>
      <c r="G7" s="17">
        <v>90700</v>
      </c>
      <c r="H7" s="17">
        <v>291600</v>
      </c>
      <c r="I7" s="17">
        <v>279800</v>
      </c>
      <c r="J7" s="17">
        <v>133100</v>
      </c>
      <c r="K7" s="17">
        <v>164700</v>
      </c>
      <c r="L7" s="17">
        <v>191000</v>
      </c>
      <c r="M7" s="17">
        <v>243100</v>
      </c>
      <c r="N7" s="17">
        <v>128200</v>
      </c>
      <c r="O7" s="17">
        <v>134400</v>
      </c>
      <c r="P7" s="17">
        <v>332800</v>
      </c>
      <c r="Q7" s="17">
        <v>306200</v>
      </c>
      <c r="R7" s="17">
        <v>183100</v>
      </c>
      <c r="S7" s="17">
        <v>214600</v>
      </c>
      <c r="T7" s="17">
        <v>333900</v>
      </c>
      <c r="U7" s="17">
        <v>372500</v>
      </c>
      <c r="V7" s="17">
        <v>204200</v>
      </c>
      <c r="W7" s="17">
        <v>251100</v>
      </c>
      <c r="X7" s="17">
        <v>371900</v>
      </c>
      <c r="Y7" s="17">
        <v>331100</v>
      </c>
      <c r="Z7" s="17">
        <v>199400</v>
      </c>
      <c r="AA7" s="17">
        <v>264900</v>
      </c>
      <c r="AB7" s="17">
        <v>358300</v>
      </c>
      <c r="AC7" s="17">
        <v>271700</v>
      </c>
      <c r="AD7" s="17">
        <v>135600</v>
      </c>
      <c r="AE7" s="17">
        <v>223700</v>
      </c>
      <c r="AF7" s="17">
        <v>321100</v>
      </c>
      <c r="AG7" s="17">
        <v>169200</v>
      </c>
      <c r="AH7" s="17">
        <v>383900</v>
      </c>
      <c r="AI7" s="17">
        <v>180800</v>
      </c>
      <c r="AJ7" s="17">
        <v>211000</v>
      </c>
      <c r="AK7" s="17">
        <v>282400</v>
      </c>
      <c r="AL7" s="17">
        <v>325900</v>
      </c>
      <c r="AM7" s="17">
        <v>173000</v>
      </c>
      <c r="AN7" s="17">
        <v>189500</v>
      </c>
      <c r="AO7" s="17">
        <v>271100</v>
      </c>
      <c r="AP7" s="17">
        <v>291100</v>
      </c>
    </row>
    <row r="8" spans="1:42" ht="14.95" x14ac:dyDescent="0.25">
      <c r="A8" s="8" t="s">
        <v>135</v>
      </c>
      <c r="B8" s="8" t="s">
        <v>31</v>
      </c>
      <c r="C8" s="17">
        <v>45800</v>
      </c>
      <c r="D8" s="17">
        <v>107000</v>
      </c>
      <c r="E8" s="17">
        <v>92300</v>
      </c>
      <c r="F8" s="17">
        <v>37500</v>
      </c>
      <c r="G8" s="17">
        <v>149800</v>
      </c>
      <c r="H8" s="17">
        <v>141800</v>
      </c>
      <c r="I8" s="17">
        <v>113200</v>
      </c>
      <c r="J8" s="17">
        <v>50600</v>
      </c>
      <c r="K8" s="17">
        <v>68000</v>
      </c>
      <c r="L8" s="17">
        <v>98300</v>
      </c>
      <c r="M8" s="17">
        <v>102600</v>
      </c>
      <c r="N8" s="17">
        <v>41300</v>
      </c>
      <c r="O8" s="17">
        <v>45200</v>
      </c>
      <c r="P8" s="17">
        <v>110400</v>
      </c>
      <c r="Q8" s="17">
        <v>81600</v>
      </c>
      <c r="R8" s="17">
        <v>44900</v>
      </c>
      <c r="S8" s="17">
        <v>76100</v>
      </c>
      <c r="T8" s="17">
        <v>124000</v>
      </c>
      <c r="U8" s="17">
        <v>65400</v>
      </c>
      <c r="V8" s="17">
        <v>42500</v>
      </c>
      <c r="W8" s="17">
        <v>71400</v>
      </c>
      <c r="X8" s="17">
        <v>114600</v>
      </c>
      <c r="Y8" s="17">
        <v>72600</v>
      </c>
      <c r="Z8" s="17">
        <v>45800</v>
      </c>
      <c r="AA8" s="17">
        <v>76400</v>
      </c>
      <c r="AB8" s="17">
        <v>142000</v>
      </c>
      <c r="AC8" s="17">
        <v>75200</v>
      </c>
      <c r="AD8" s="17">
        <v>39600</v>
      </c>
      <c r="AE8" s="17">
        <v>58700</v>
      </c>
      <c r="AF8" s="17">
        <v>100000</v>
      </c>
      <c r="AG8" s="17">
        <v>30200</v>
      </c>
      <c r="AH8" s="17">
        <v>64600</v>
      </c>
      <c r="AI8" s="17">
        <v>33900</v>
      </c>
      <c r="AJ8" s="17">
        <v>38400</v>
      </c>
      <c r="AK8" s="17">
        <v>70000</v>
      </c>
      <c r="AL8" s="17">
        <v>85200</v>
      </c>
      <c r="AM8" s="17">
        <v>34600</v>
      </c>
      <c r="AN8" s="17">
        <v>44100</v>
      </c>
      <c r="AO8" s="17">
        <v>70600</v>
      </c>
      <c r="AP8" s="17">
        <v>72900</v>
      </c>
    </row>
    <row r="9" spans="1:42" ht="14.95" x14ac:dyDescent="0.25">
      <c r="A9" s="8" t="s">
        <v>136</v>
      </c>
      <c r="B9" s="8" t="s">
        <v>137</v>
      </c>
      <c r="C9" s="17">
        <v>22700</v>
      </c>
      <c r="D9" s="17">
        <v>26700</v>
      </c>
      <c r="E9" s="17">
        <v>25300</v>
      </c>
      <c r="F9" s="17">
        <v>24100</v>
      </c>
      <c r="G9" s="17">
        <v>26800</v>
      </c>
      <c r="H9" s="17">
        <v>34200</v>
      </c>
      <c r="I9" s="17">
        <v>28500</v>
      </c>
      <c r="J9" s="17">
        <v>26600</v>
      </c>
      <c r="K9" s="17">
        <v>27200</v>
      </c>
      <c r="L9" s="17">
        <v>26400</v>
      </c>
      <c r="M9" s="17">
        <v>28300</v>
      </c>
      <c r="N9" s="17">
        <v>25800</v>
      </c>
      <c r="O9" s="17">
        <v>25700</v>
      </c>
      <c r="P9" s="17">
        <v>45100</v>
      </c>
      <c r="Q9" s="17">
        <v>40200</v>
      </c>
      <c r="R9" s="17">
        <v>38900</v>
      </c>
      <c r="S9" s="17">
        <v>44700</v>
      </c>
      <c r="T9" s="17">
        <v>43600</v>
      </c>
      <c r="U9" s="17">
        <v>38800</v>
      </c>
      <c r="V9" s="17">
        <v>39700</v>
      </c>
      <c r="W9" s="17">
        <v>38800</v>
      </c>
      <c r="X9" s="17">
        <v>46300</v>
      </c>
      <c r="Y9" s="17">
        <v>39400</v>
      </c>
      <c r="Z9" s="17">
        <v>41700</v>
      </c>
      <c r="AA9" s="17">
        <v>46300</v>
      </c>
      <c r="AB9" s="17">
        <v>45800</v>
      </c>
      <c r="AC9" s="17">
        <v>29800</v>
      </c>
      <c r="AD9" s="17">
        <v>29900</v>
      </c>
      <c r="AE9" s="17">
        <v>41300</v>
      </c>
      <c r="AF9" s="17">
        <v>45600</v>
      </c>
      <c r="AG9" s="17">
        <v>29300</v>
      </c>
      <c r="AH9" s="17">
        <v>44600</v>
      </c>
      <c r="AI9" s="17">
        <v>37400</v>
      </c>
      <c r="AJ9" s="17">
        <v>32400</v>
      </c>
      <c r="AK9" s="17">
        <v>42100</v>
      </c>
      <c r="AL9" s="17">
        <v>37300</v>
      </c>
      <c r="AM9" s="17">
        <v>35200</v>
      </c>
      <c r="AN9" s="17">
        <v>40200</v>
      </c>
      <c r="AO9" s="17">
        <v>45700</v>
      </c>
      <c r="AP9" s="17">
        <v>33300</v>
      </c>
    </row>
    <row r="10" spans="1:42" ht="14.95" x14ac:dyDescent="0.25">
      <c r="A10" s="8" t="s">
        <v>138</v>
      </c>
      <c r="B10" s="8" t="s">
        <v>139</v>
      </c>
      <c r="C10" s="17">
        <v>23100</v>
      </c>
      <c r="D10" s="17">
        <v>80300</v>
      </c>
      <c r="E10" s="17">
        <v>67000</v>
      </c>
      <c r="F10" s="17">
        <v>13400</v>
      </c>
      <c r="G10" s="17">
        <v>123000</v>
      </c>
      <c r="H10" s="17">
        <v>107600</v>
      </c>
      <c r="I10" s="17">
        <v>84700</v>
      </c>
      <c r="J10" s="17">
        <v>24000</v>
      </c>
      <c r="K10" s="17">
        <v>40800</v>
      </c>
      <c r="L10" s="17">
        <v>71900</v>
      </c>
      <c r="M10" s="17">
        <v>74300</v>
      </c>
      <c r="N10" s="17">
        <v>15500</v>
      </c>
      <c r="O10" s="17">
        <v>19500</v>
      </c>
      <c r="P10" s="17">
        <v>65300</v>
      </c>
      <c r="Q10" s="17">
        <v>41400</v>
      </c>
      <c r="R10" s="17">
        <v>6000</v>
      </c>
      <c r="S10" s="17">
        <v>31400</v>
      </c>
      <c r="T10" s="17">
        <v>80400</v>
      </c>
      <c r="U10" s="17">
        <v>26600</v>
      </c>
      <c r="V10" s="17">
        <v>2800</v>
      </c>
      <c r="W10" s="17">
        <v>32600</v>
      </c>
      <c r="X10" s="17">
        <v>68300</v>
      </c>
      <c r="Y10" s="17">
        <v>33200</v>
      </c>
      <c r="Z10" s="17">
        <v>4100</v>
      </c>
      <c r="AA10" s="17">
        <v>30100</v>
      </c>
      <c r="AB10" s="17">
        <v>96200</v>
      </c>
      <c r="AC10" s="17">
        <v>45400</v>
      </c>
      <c r="AD10" s="17">
        <v>9700</v>
      </c>
      <c r="AE10" s="17">
        <v>17400</v>
      </c>
      <c r="AF10" s="17">
        <v>54400</v>
      </c>
      <c r="AG10" s="17">
        <v>900</v>
      </c>
      <c r="AH10" s="17">
        <v>20000</v>
      </c>
      <c r="AI10" s="17">
        <v>-3500</v>
      </c>
      <c r="AJ10" s="17">
        <v>6000</v>
      </c>
      <c r="AK10" s="17">
        <v>27900</v>
      </c>
      <c r="AL10" s="17">
        <v>47900</v>
      </c>
      <c r="AM10" s="17">
        <v>-600</v>
      </c>
      <c r="AN10" s="17">
        <v>3900</v>
      </c>
      <c r="AO10" s="17">
        <v>-55300</v>
      </c>
      <c r="AP10" s="17">
        <v>-45800</v>
      </c>
    </row>
    <row r="11" spans="1:42" ht="14.95" x14ac:dyDescent="0.25">
      <c r="A11" s="8" t="s">
        <v>32</v>
      </c>
      <c r="B11" s="8" t="s">
        <v>140</v>
      </c>
      <c r="C11" s="17">
        <v>4400</v>
      </c>
      <c r="D11" s="17">
        <v>4700</v>
      </c>
      <c r="E11" s="17">
        <v>4400</v>
      </c>
      <c r="F11" s="17">
        <v>4500</v>
      </c>
      <c r="G11" s="17">
        <v>5500</v>
      </c>
      <c r="H11" s="17">
        <v>5700</v>
      </c>
      <c r="I11" s="17">
        <v>5400</v>
      </c>
      <c r="J11" s="17">
        <v>5300</v>
      </c>
      <c r="K11" s="17">
        <v>5400</v>
      </c>
      <c r="L11" s="17">
        <v>5400</v>
      </c>
      <c r="M11" s="17">
        <v>5800</v>
      </c>
      <c r="N11" s="17">
        <v>5600</v>
      </c>
      <c r="O11" s="17">
        <v>5400</v>
      </c>
      <c r="P11" s="17">
        <v>17300</v>
      </c>
      <c r="Q11" s="17">
        <v>13700</v>
      </c>
      <c r="R11" s="17">
        <v>12300</v>
      </c>
      <c r="S11" s="17">
        <v>13500</v>
      </c>
      <c r="T11" s="17">
        <v>13400</v>
      </c>
      <c r="U11" s="17">
        <v>13700</v>
      </c>
      <c r="V11" s="17">
        <v>14900</v>
      </c>
      <c r="W11" s="17">
        <v>15900</v>
      </c>
      <c r="X11" s="17">
        <v>18000</v>
      </c>
      <c r="Y11" s="17">
        <v>16200</v>
      </c>
      <c r="Z11" s="17">
        <v>16800</v>
      </c>
      <c r="AA11" s="17">
        <v>17700</v>
      </c>
      <c r="AB11" s="17">
        <v>17700</v>
      </c>
      <c r="AC11" s="17">
        <v>16600</v>
      </c>
      <c r="AD11" s="17">
        <v>15400</v>
      </c>
      <c r="AE11" s="17">
        <v>17100</v>
      </c>
      <c r="AF11" s="17">
        <v>17900</v>
      </c>
      <c r="AG11" s="17">
        <v>15000</v>
      </c>
      <c r="AH11" s="17">
        <v>13900</v>
      </c>
      <c r="AI11" s="17">
        <v>13400</v>
      </c>
      <c r="AJ11" s="17">
        <v>14000</v>
      </c>
      <c r="AK11" s="17">
        <v>13900</v>
      </c>
      <c r="AL11" s="17">
        <v>14200</v>
      </c>
      <c r="AM11" s="17">
        <v>14300</v>
      </c>
      <c r="AN11" s="17">
        <v>13100</v>
      </c>
      <c r="AO11" s="17">
        <v>15800</v>
      </c>
      <c r="AP11" s="17">
        <v>17100</v>
      </c>
    </row>
    <row r="12" spans="1:42" ht="14.95" x14ac:dyDescent="0.25">
      <c r="A12" s="8" t="s">
        <v>141</v>
      </c>
      <c r="B12" s="8" t="s">
        <v>141</v>
      </c>
      <c r="C12" s="17">
        <v>23100</v>
      </c>
      <c r="D12" s="17">
        <v>80300</v>
      </c>
      <c r="E12" s="17">
        <v>67000</v>
      </c>
      <c r="F12" s="17">
        <v>13400</v>
      </c>
      <c r="G12" s="17">
        <v>123000</v>
      </c>
      <c r="H12" s="17">
        <v>107600</v>
      </c>
      <c r="I12" s="17">
        <v>84700</v>
      </c>
      <c r="J12" s="17">
        <v>24000</v>
      </c>
      <c r="K12" s="17">
        <v>40800</v>
      </c>
      <c r="L12" s="17">
        <v>71900</v>
      </c>
      <c r="M12" s="17">
        <v>74300</v>
      </c>
      <c r="N12" s="17">
        <v>15500</v>
      </c>
      <c r="O12" s="17">
        <v>19500</v>
      </c>
      <c r="P12" s="17">
        <v>65300</v>
      </c>
      <c r="Q12" s="17">
        <v>41400</v>
      </c>
      <c r="R12" s="17">
        <v>6000</v>
      </c>
      <c r="S12" s="17">
        <v>31400</v>
      </c>
      <c r="T12" s="17">
        <v>80400</v>
      </c>
      <c r="U12" s="17">
        <v>26600</v>
      </c>
      <c r="V12" s="17">
        <v>2800</v>
      </c>
      <c r="W12" s="17">
        <v>32600</v>
      </c>
      <c r="X12" s="17">
        <v>68300</v>
      </c>
      <c r="Y12" s="17">
        <v>33200</v>
      </c>
      <c r="Z12" s="17">
        <v>4100</v>
      </c>
      <c r="AA12" s="17">
        <v>30100</v>
      </c>
      <c r="AB12" s="17">
        <v>96200</v>
      </c>
      <c r="AC12" s="17">
        <v>45400</v>
      </c>
      <c r="AD12" s="17">
        <v>9700</v>
      </c>
      <c r="AE12" s="17">
        <v>17400</v>
      </c>
      <c r="AF12" s="17">
        <v>54400</v>
      </c>
      <c r="AG12" s="17">
        <v>900</v>
      </c>
      <c r="AH12" s="17">
        <v>20000</v>
      </c>
      <c r="AI12" s="17">
        <v>-3500</v>
      </c>
      <c r="AJ12" s="17">
        <v>6000</v>
      </c>
      <c r="AK12" s="17">
        <v>27900</v>
      </c>
      <c r="AL12" s="17">
        <v>47900</v>
      </c>
      <c r="AM12" s="17">
        <v>-600</v>
      </c>
      <c r="AN12" s="17">
        <v>3900</v>
      </c>
      <c r="AO12" s="17">
        <v>-55300</v>
      </c>
      <c r="AP12" s="17">
        <v>-45800</v>
      </c>
    </row>
    <row r="13" spans="1:42" ht="14.95" x14ac:dyDescent="0.25">
      <c r="A13" s="8" t="s">
        <v>34</v>
      </c>
      <c r="B13" s="8" t="s">
        <v>142</v>
      </c>
      <c r="C13" s="17">
        <v>3400</v>
      </c>
      <c r="D13" s="17">
        <v>20400</v>
      </c>
      <c r="E13" s="17">
        <v>15500</v>
      </c>
      <c r="F13" s="17">
        <v>2500</v>
      </c>
      <c r="G13" s="17">
        <v>32700</v>
      </c>
      <c r="H13" s="17">
        <v>23200</v>
      </c>
      <c r="I13" s="17">
        <v>22200</v>
      </c>
      <c r="J13" s="17">
        <v>6700</v>
      </c>
      <c r="K13" s="17">
        <v>12700</v>
      </c>
      <c r="L13" s="17">
        <v>13700</v>
      </c>
      <c r="M13" s="17">
        <v>20000</v>
      </c>
      <c r="N13" s="17">
        <v>1000</v>
      </c>
      <c r="O13" s="17">
        <v>3100</v>
      </c>
      <c r="P13" s="17">
        <v>10500</v>
      </c>
      <c r="Q13" s="17">
        <v>6300</v>
      </c>
      <c r="R13" s="17">
        <v>-1500</v>
      </c>
      <c r="S13" s="17">
        <v>-12500</v>
      </c>
      <c r="T13" s="17">
        <v>67700</v>
      </c>
      <c r="U13" s="17">
        <v>4400</v>
      </c>
      <c r="V13" s="17">
        <v>-5100</v>
      </c>
      <c r="W13" s="17">
        <v>1700</v>
      </c>
      <c r="X13" s="17">
        <v>7800</v>
      </c>
      <c r="Y13" s="17">
        <v>4900</v>
      </c>
      <c r="Z13" s="17">
        <v>-4400</v>
      </c>
      <c r="AA13" s="17">
        <v>4800</v>
      </c>
      <c r="AB13" s="17">
        <v>16800</v>
      </c>
      <c r="AC13" s="17">
        <v>12600</v>
      </c>
      <c r="AD13" s="17">
        <v>-2700</v>
      </c>
      <c r="AE13" s="17">
        <v>-1300</v>
      </c>
      <c r="AF13" s="17">
        <v>100</v>
      </c>
      <c r="AG13" s="17">
        <v>1700</v>
      </c>
      <c r="AH13" s="17">
        <v>30400</v>
      </c>
      <c r="AI13" s="17">
        <v>-1100</v>
      </c>
      <c r="AJ13" s="17">
        <v>6900</v>
      </c>
      <c r="AK13" s="17">
        <v>11900</v>
      </c>
      <c r="AL13" s="17">
        <v>55100</v>
      </c>
      <c r="AM13" s="17">
        <v>-42700</v>
      </c>
      <c r="AN13" s="17">
        <v>-6900</v>
      </c>
      <c r="AO13" s="17">
        <v>1800</v>
      </c>
      <c r="AP13" s="17">
        <v>-13100</v>
      </c>
    </row>
    <row r="14" spans="1:42" ht="14.95" x14ac:dyDescent="0.25">
      <c r="A14" s="8" t="s">
        <v>35</v>
      </c>
      <c r="B14" s="8" t="s">
        <v>36</v>
      </c>
      <c r="C14" s="17">
        <v>15300</v>
      </c>
      <c r="D14" s="17">
        <v>58400</v>
      </c>
      <c r="E14" s="17">
        <v>49800</v>
      </c>
      <c r="F14" s="17">
        <v>-700</v>
      </c>
      <c r="G14" s="17">
        <v>87900</v>
      </c>
      <c r="H14" s="17">
        <v>80500</v>
      </c>
      <c r="I14" s="17">
        <v>60300</v>
      </c>
      <c r="J14" s="17">
        <v>13000</v>
      </c>
      <c r="K14" s="17">
        <v>26900</v>
      </c>
      <c r="L14" s="17">
        <v>58400</v>
      </c>
      <c r="M14" s="17">
        <v>49500</v>
      </c>
      <c r="N14" s="17">
        <v>6200</v>
      </c>
      <c r="O14" s="17">
        <v>9000</v>
      </c>
      <c r="P14" s="17">
        <v>97200</v>
      </c>
      <c r="Q14" s="17">
        <v>21600</v>
      </c>
      <c r="R14" s="17">
        <v>-6500</v>
      </c>
      <c r="S14" s="17">
        <v>31800</v>
      </c>
      <c r="T14" s="17">
        <v>-4900</v>
      </c>
      <c r="U14" s="17">
        <v>12700</v>
      </c>
      <c r="V14" s="17">
        <v>-7700</v>
      </c>
      <c r="W14" s="17">
        <v>12700</v>
      </c>
      <c r="X14" s="17">
        <v>50300</v>
      </c>
      <c r="Y14" s="17">
        <v>7400</v>
      </c>
      <c r="Z14" s="17">
        <v>-12100</v>
      </c>
      <c r="AA14" s="17">
        <v>10400</v>
      </c>
      <c r="AB14" s="17">
        <v>56100</v>
      </c>
      <c r="AC14" s="17">
        <v>27600</v>
      </c>
      <c r="AD14" s="17">
        <v>-3600</v>
      </c>
      <c r="AE14" s="17">
        <v>-2500</v>
      </c>
      <c r="AF14" s="17">
        <v>32300</v>
      </c>
      <c r="AG14" s="17">
        <v>57100</v>
      </c>
      <c r="AH14" s="17">
        <v>-12100</v>
      </c>
      <c r="AI14" s="17">
        <v>-7900</v>
      </c>
      <c r="AJ14" s="17">
        <v>-7800</v>
      </c>
      <c r="AK14" s="17">
        <v>-300</v>
      </c>
      <c r="AL14" s="17">
        <v>-21600</v>
      </c>
      <c r="AM14" s="17">
        <v>39900</v>
      </c>
      <c r="AN14" s="17">
        <v>-2600</v>
      </c>
      <c r="AO14" s="17">
        <v>-75100</v>
      </c>
      <c r="AP14" s="17">
        <v>-48000</v>
      </c>
    </row>
    <row r="15" spans="1:42" ht="14.95" x14ac:dyDescent="0.25">
      <c r="A15" s="8" t="s">
        <v>143</v>
      </c>
      <c r="B15" s="8" t="s">
        <v>144</v>
      </c>
      <c r="C15" s="17">
        <v>123900</v>
      </c>
      <c r="D15" s="17">
        <v>159600</v>
      </c>
      <c r="E15" s="17">
        <v>283400</v>
      </c>
      <c r="F15" s="17">
        <v>304000</v>
      </c>
      <c r="G15" s="17">
        <v>220000</v>
      </c>
      <c r="H15" s="17">
        <v>266800</v>
      </c>
      <c r="I15" s="17">
        <v>313800</v>
      </c>
      <c r="J15" s="17">
        <v>233700</v>
      </c>
      <c r="K15" s="17">
        <v>119100</v>
      </c>
      <c r="L15" s="17">
        <v>58400</v>
      </c>
      <c r="M15" s="17">
        <v>85200</v>
      </c>
      <c r="N15" s="17">
        <v>92700</v>
      </c>
      <c r="O15" s="17">
        <v>432200</v>
      </c>
      <c r="P15" s="17">
        <v>77400</v>
      </c>
      <c r="Q15" s="17">
        <v>48900</v>
      </c>
      <c r="R15" s="17">
        <v>33900</v>
      </c>
      <c r="S15" s="17">
        <v>39100</v>
      </c>
      <c r="T15" s="17">
        <v>36600</v>
      </c>
      <c r="U15" s="17">
        <v>44500</v>
      </c>
      <c r="V15" s="17">
        <v>40800</v>
      </c>
      <c r="W15" s="17">
        <v>36100</v>
      </c>
      <c r="X15" s="17">
        <v>27000</v>
      </c>
      <c r="Y15" s="17">
        <v>43800</v>
      </c>
      <c r="Z15" s="17">
        <v>20400</v>
      </c>
      <c r="AA15" s="17">
        <v>23900</v>
      </c>
      <c r="AB15" s="17">
        <v>34700</v>
      </c>
      <c r="AC15" s="17">
        <v>109800</v>
      </c>
      <c r="AD15" s="17">
        <v>67200</v>
      </c>
      <c r="AE15" s="17">
        <v>34100</v>
      </c>
      <c r="AF15" s="17">
        <v>21000</v>
      </c>
      <c r="AG15" s="17">
        <v>26300</v>
      </c>
      <c r="AH15" s="17">
        <v>44900</v>
      </c>
      <c r="AI15" s="17">
        <v>47200</v>
      </c>
      <c r="AJ15" s="17">
        <v>46100</v>
      </c>
      <c r="AK15" s="17">
        <v>146100</v>
      </c>
      <c r="AL15" s="17">
        <v>249700</v>
      </c>
      <c r="AM15" s="17">
        <v>58000</v>
      </c>
      <c r="AN15" s="17">
        <v>38700</v>
      </c>
      <c r="AO15" s="17">
        <v>38300</v>
      </c>
      <c r="AP15" s="17">
        <v>40000</v>
      </c>
    </row>
    <row r="16" spans="1:42" ht="14.95" x14ac:dyDescent="0.25">
      <c r="A16" s="8" t="s">
        <v>145</v>
      </c>
      <c r="B16" s="8" t="s">
        <v>146</v>
      </c>
      <c r="C16" s="17">
        <v>96900</v>
      </c>
      <c r="D16" s="17">
        <v>211900</v>
      </c>
      <c r="E16" s="17">
        <v>158400</v>
      </c>
      <c r="F16" s="17">
        <v>100700</v>
      </c>
      <c r="G16" s="17">
        <v>145300</v>
      </c>
      <c r="H16" s="17">
        <v>213000</v>
      </c>
      <c r="I16" s="17">
        <v>143600</v>
      </c>
      <c r="J16" s="17">
        <v>90500</v>
      </c>
      <c r="K16" s="17">
        <v>138100</v>
      </c>
      <c r="L16" s="17">
        <v>147800</v>
      </c>
      <c r="M16" s="17">
        <v>134800</v>
      </c>
      <c r="N16" s="17">
        <v>71900</v>
      </c>
      <c r="O16" s="17">
        <v>115100</v>
      </c>
      <c r="P16" s="17">
        <v>320900</v>
      </c>
      <c r="Q16" s="17">
        <v>226300</v>
      </c>
      <c r="R16" s="17">
        <v>176300</v>
      </c>
      <c r="S16" s="17">
        <v>209600</v>
      </c>
      <c r="T16" s="17">
        <v>344500</v>
      </c>
      <c r="U16" s="17">
        <v>275000</v>
      </c>
      <c r="V16" s="17">
        <v>174600</v>
      </c>
      <c r="W16" s="17">
        <v>213000</v>
      </c>
      <c r="X16" s="17">
        <v>311600</v>
      </c>
      <c r="Y16" s="17">
        <v>241300</v>
      </c>
      <c r="Z16" s="17">
        <v>178500</v>
      </c>
      <c r="AA16" s="17">
        <v>216000</v>
      </c>
      <c r="AB16" s="17">
        <v>342400</v>
      </c>
      <c r="AC16" s="17">
        <v>225000</v>
      </c>
      <c r="AD16" s="17">
        <v>168600</v>
      </c>
      <c r="AE16" s="17">
        <v>194200</v>
      </c>
      <c r="AF16" s="17">
        <v>296700</v>
      </c>
      <c r="AG16" s="17">
        <v>91000</v>
      </c>
      <c r="AH16" s="17">
        <v>197300</v>
      </c>
      <c r="AI16" s="17">
        <v>108600</v>
      </c>
      <c r="AJ16" s="17">
        <v>167200</v>
      </c>
      <c r="AK16" s="17">
        <v>202200</v>
      </c>
      <c r="AL16" s="17">
        <v>159700</v>
      </c>
      <c r="AM16" s="17">
        <v>95800</v>
      </c>
      <c r="AN16" s="17">
        <v>129500</v>
      </c>
      <c r="AO16" s="17">
        <v>168600</v>
      </c>
      <c r="AP16" s="17">
        <v>143000</v>
      </c>
    </row>
    <row r="17" spans="1:42" ht="14.95" x14ac:dyDescent="0.25">
      <c r="A17" s="8" t="s">
        <v>37</v>
      </c>
      <c r="B17" s="8" t="s">
        <v>147</v>
      </c>
      <c r="C17" s="17">
        <v>236300</v>
      </c>
      <c r="D17" s="17">
        <v>180700</v>
      </c>
      <c r="E17" s="17">
        <v>94100</v>
      </c>
      <c r="F17" s="17">
        <v>159800</v>
      </c>
      <c r="G17" s="17">
        <v>217800</v>
      </c>
      <c r="H17" s="17">
        <v>199000</v>
      </c>
      <c r="I17" s="17">
        <v>151400</v>
      </c>
      <c r="J17" s="17">
        <v>224300</v>
      </c>
      <c r="K17" s="17">
        <v>268700</v>
      </c>
      <c r="L17" s="17">
        <v>275300</v>
      </c>
      <c r="M17" s="17">
        <v>211100</v>
      </c>
      <c r="N17" s="17">
        <v>240900</v>
      </c>
      <c r="O17" s="17">
        <v>272600</v>
      </c>
      <c r="P17" s="17">
        <v>280600</v>
      </c>
      <c r="Q17" s="17">
        <v>237700</v>
      </c>
      <c r="R17" s="17">
        <v>287900</v>
      </c>
      <c r="S17" s="17">
        <v>336000</v>
      </c>
      <c r="T17" s="17">
        <v>289900</v>
      </c>
      <c r="U17" s="17">
        <v>217200</v>
      </c>
      <c r="V17" s="17">
        <v>247700</v>
      </c>
      <c r="W17" s="17">
        <v>312000</v>
      </c>
      <c r="X17" s="17">
        <v>266600</v>
      </c>
      <c r="Y17" s="17">
        <v>226100</v>
      </c>
      <c r="Z17" s="17">
        <v>309000</v>
      </c>
      <c r="AA17" s="17">
        <v>337100</v>
      </c>
      <c r="AB17" s="17">
        <v>311500</v>
      </c>
      <c r="AC17" s="17">
        <v>254200</v>
      </c>
      <c r="AD17" s="17">
        <v>325100</v>
      </c>
      <c r="AE17" s="17">
        <v>385500</v>
      </c>
      <c r="AF17" s="17">
        <v>370600</v>
      </c>
      <c r="AG17" s="17">
        <v>289000</v>
      </c>
      <c r="AH17" s="17">
        <v>210700</v>
      </c>
      <c r="AI17" s="17">
        <v>268900</v>
      </c>
      <c r="AJ17" s="17">
        <v>304400</v>
      </c>
      <c r="AK17" s="17">
        <v>301000</v>
      </c>
      <c r="AL17" s="17">
        <v>261700</v>
      </c>
      <c r="AM17" s="17">
        <v>340100</v>
      </c>
      <c r="AN17" s="17">
        <v>392200</v>
      </c>
      <c r="AO17" s="17">
        <v>392500</v>
      </c>
      <c r="AP17" s="17">
        <v>367700</v>
      </c>
    </row>
    <row r="18" spans="1:42" ht="14.95" x14ac:dyDescent="0.25">
      <c r="A18" s="8" t="s">
        <v>38</v>
      </c>
      <c r="B18" s="8" t="s">
        <v>148</v>
      </c>
      <c r="C18" s="17">
        <v>489400</v>
      </c>
      <c r="D18" s="17">
        <v>577400</v>
      </c>
      <c r="E18" s="17">
        <v>556200</v>
      </c>
      <c r="F18" s="17">
        <v>599000</v>
      </c>
      <c r="G18" s="17">
        <v>610900</v>
      </c>
      <c r="H18" s="17">
        <v>702700</v>
      </c>
      <c r="I18" s="17">
        <v>630600</v>
      </c>
      <c r="J18" s="17">
        <v>571000</v>
      </c>
      <c r="K18" s="17">
        <v>554200</v>
      </c>
      <c r="L18" s="17">
        <v>512300</v>
      </c>
      <c r="M18" s="17">
        <v>459800</v>
      </c>
      <c r="N18" s="17">
        <v>436400</v>
      </c>
      <c r="O18" s="17">
        <v>860800</v>
      </c>
      <c r="P18" s="17">
        <v>715000</v>
      </c>
      <c r="Q18" s="17">
        <v>548100</v>
      </c>
      <c r="R18" s="17">
        <v>539500</v>
      </c>
      <c r="S18" s="17">
        <v>632100</v>
      </c>
      <c r="T18" s="17">
        <v>737500</v>
      </c>
      <c r="U18" s="17">
        <v>596500</v>
      </c>
      <c r="V18" s="17">
        <v>546800</v>
      </c>
      <c r="W18" s="17">
        <v>645100</v>
      </c>
      <c r="X18" s="17">
        <v>721200</v>
      </c>
      <c r="Y18" s="17">
        <v>619200</v>
      </c>
      <c r="Z18" s="17">
        <v>625200</v>
      </c>
      <c r="AA18" s="17">
        <v>695400</v>
      </c>
      <c r="AB18" s="17">
        <v>785000</v>
      </c>
      <c r="AC18" s="17">
        <v>626200</v>
      </c>
      <c r="AD18" s="17">
        <v>620400</v>
      </c>
      <c r="AE18" s="17">
        <v>685400</v>
      </c>
      <c r="AF18" s="17">
        <v>757200</v>
      </c>
      <c r="AG18" s="17">
        <v>883300</v>
      </c>
      <c r="AH18" s="17">
        <v>522200</v>
      </c>
      <c r="AI18" s="17">
        <v>479300</v>
      </c>
      <c r="AJ18" s="17">
        <v>562000</v>
      </c>
      <c r="AK18" s="17">
        <v>684700</v>
      </c>
      <c r="AL18" s="17">
        <v>700800</v>
      </c>
      <c r="AM18" s="17">
        <v>532100</v>
      </c>
      <c r="AN18" s="17">
        <v>593800</v>
      </c>
      <c r="AO18" s="17">
        <v>627800</v>
      </c>
      <c r="AP18" s="17">
        <v>598100</v>
      </c>
    </row>
    <row r="19" spans="1:42" ht="14.95" x14ac:dyDescent="0.25">
      <c r="A19" s="8" t="s">
        <v>149</v>
      </c>
      <c r="B19" s="8" t="s">
        <v>150</v>
      </c>
      <c r="C19" s="17">
        <v>670700</v>
      </c>
      <c r="D19" s="17">
        <v>677300</v>
      </c>
      <c r="E19" s="17">
        <v>676200</v>
      </c>
      <c r="F19" s="17">
        <v>691900</v>
      </c>
      <c r="G19" s="17">
        <v>691300</v>
      </c>
      <c r="H19" s="17">
        <v>700900</v>
      </c>
      <c r="I19" s="17">
        <v>699600</v>
      </c>
      <c r="J19" s="17">
        <v>736500</v>
      </c>
      <c r="K19" s="17">
        <v>762900</v>
      </c>
      <c r="L19" s="17">
        <v>800700</v>
      </c>
      <c r="M19" s="17">
        <v>865100</v>
      </c>
      <c r="N19" s="17">
        <v>890500</v>
      </c>
      <c r="O19" s="17">
        <v>907600</v>
      </c>
      <c r="P19" s="17">
        <v>1092300</v>
      </c>
      <c r="Q19" s="17">
        <v>1109400</v>
      </c>
      <c r="R19" s="17">
        <v>1116800</v>
      </c>
      <c r="S19" s="17">
        <v>1140000</v>
      </c>
      <c r="T19" s="17">
        <v>1138100</v>
      </c>
      <c r="U19" s="17">
        <v>1124800</v>
      </c>
      <c r="V19" s="17">
        <v>1077500</v>
      </c>
      <c r="W19" s="17">
        <v>1067100</v>
      </c>
      <c r="X19" s="17">
        <v>1052000</v>
      </c>
      <c r="Y19" s="17">
        <v>1048200</v>
      </c>
      <c r="Z19" s="17">
        <v>1051500</v>
      </c>
      <c r="AA19" s="17">
        <v>1023500</v>
      </c>
      <c r="AB19" s="17">
        <v>1030800</v>
      </c>
      <c r="AC19" s="17">
        <v>953800</v>
      </c>
      <c r="AD19" s="17">
        <v>948000</v>
      </c>
      <c r="AE19" s="17">
        <v>944800</v>
      </c>
      <c r="AF19" s="17">
        <v>964900</v>
      </c>
      <c r="AG19" s="17">
        <v>833800</v>
      </c>
      <c r="AH19" s="17">
        <v>821100</v>
      </c>
      <c r="AI19" s="17">
        <v>802500</v>
      </c>
      <c r="AJ19" s="17">
        <v>776600</v>
      </c>
      <c r="AK19" s="17">
        <v>774800</v>
      </c>
      <c r="AL19" s="17">
        <v>782600</v>
      </c>
      <c r="AM19" s="17">
        <v>817100</v>
      </c>
      <c r="AN19" s="17">
        <v>906900</v>
      </c>
      <c r="AO19" s="17">
        <v>803000</v>
      </c>
      <c r="AP19" s="17">
        <v>793500</v>
      </c>
    </row>
    <row r="20" spans="1:42" x14ac:dyDescent="0.25">
      <c r="A20" s="8" t="s">
        <v>39</v>
      </c>
      <c r="B20" s="8" t="s">
        <v>151</v>
      </c>
      <c r="C20" s="17">
        <v>1312300</v>
      </c>
      <c r="D20" s="17">
        <v>1404800</v>
      </c>
      <c r="E20" s="17">
        <v>1379200</v>
      </c>
      <c r="F20" s="17">
        <v>1541200</v>
      </c>
      <c r="G20" s="17">
        <v>1546500</v>
      </c>
      <c r="H20" s="17">
        <v>1637200</v>
      </c>
      <c r="I20" s="17">
        <v>1551500</v>
      </c>
      <c r="J20" s="17">
        <v>1530300</v>
      </c>
      <c r="K20" s="17">
        <v>1528700</v>
      </c>
      <c r="L20" s="17">
        <v>1624800</v>
      </c>
      <c r="M20" s="17">
        <v>1651900</v>
      </c>
      <c r="N20" s="17">
        <v>1656600</v>
      </c>
      <c r="O20" s="17">
        <v>2102400</v>
      </c>
      <c r="P20" s="17">
        <v>2466500</v>
      </c>
      <c r="Q20" s="17">
        <v>2323300</v>
      </c>
      <c r="R20" s="17">
        <v>2297900</v>
      </c>
      <c r="S20" s="17">
        <v>2446800</v>
      </c>
      <c r="T20" s="17">
        <v>2571000</v>
      </c>
      <c r="U20" s="17">
        <v>2412800</v>
      </c>
      <c r="V20" s="17">
        <v>2274300</v>
      </c>
      <c r="W20" s="17">
        <v>2353000</v>
      </c>
      <c r="X20" s="17">
        <v>2367900</v>
      </c>
      <c r="Y20" s="17">
        <v>2308600</v>
      </c>
      <c r="Z20" s="17">
        <v>2320900</v>
      </c>
      <c r="AA20" s="17">
        <v>2329800</v>
      </c>
      <c r="AB20" s="17">
        <v>2443200</v>
      </c>
      <c r="AC20" s="17">
        <v>2110800</v>
      </c>
      <c r="AD20" s="17">
        <v>2085800</v>
      </c>
      <c r="AE20" s="17">
        <v>2157800</v>
      </c>
      <c r="AF20" s="17">
        <v>2262400</v>
      </c>
      <c r="AG20" s="17">
        <v>1972500</v>
      </c>
      <c r="AH20" s="17">
        <v>1647200</v>
      </c>
      <c r="AI20" s="17">
        <v>1577000</v>
      </c>
      <c r="AJ20" s="17">
        <v>1643500</v>
      </c>
      <c r="AK20" s="17">
        <v>1764700</v>
      </c>
      <c r="AL20" s="17">
        <v>1784700</v>
      </c>
      <c r="AM20" s="17">
        <v>1732600</v>
      </c>
      <c r="AN20" s="17">
        <v>1818000</v>
      </c>
      <c r="AO20" s="17">
        <v>1805300</v>
      </c>
      <c r="AP20" s="17">
        <v>1652100</v>
      </c>
    </row>
    <row r="21" spans="1:42" x14ac:dyDescent="0.25">
      <c r="A21" s="8" t="s">
        <v>152</v>
      </c>
      <c r="B21" s="8" t="s">
        <v>153</v>
      </c>
      <c r="C21" s="17">
        <v>59300</v>
      </c>
      <c r="D21" s="17">
        <v>109400</v>
      </c>
      <c r="E21" s="17">
        <v>69500</v>
      </c>
      <c r="F21" s="17">
        <v>66300</v>
      </c>
      <c r="G21" s="17">
        <v>75900</v>
      </c>
      <c r="H21" s="17">
        <v>97600</v>
      </c>
      <c r="I21" s="17">
        <v>70500</v>
      </c>
      <c r="J21" s="17">
        <v>63600</v>
      </c>
      <c r="K21" s="17">
        <v>77900</v>
      </c>
      <c r="L21" s="17">
        <v>80700</v>
      </c>
      <c r="M21" s="17">
        <v>48700</v>
      </c>
      <c r="N21" s="17">
        <v>54500</v>
      </c>
      <c r="O21" s="17">
        <v>52200</v>
      </c>
      <c r="P21" s="17">
        <v>100800</v>
      </c>
      <c r="Q21" s="17">
        <v>74300</v>
      </c>
      <c r="R21" s="17">
        <v>80700</v>
      </c>
      <c r="S21" s="17">
        <v>94600</v>
      </c>
      <c r="T21" s="17">
        <v>123500</v>
      </c>
      <c r="U21" s="17">
        <v>109000</v>
      </c>
      <c r="V21" s="17">
        <v>96500</v>
      </c>
      <c r="W21" s="17">
        <v>137300</v>
      </c>
      <c r="X21" s="17">
        <v>111300</v>
      </c>
      <c r="Y21" s="17">
        <v>90500</v>
      </c>
      <c r="Z21" s="17">
        <v>98700</v>
      </c>
      <c r="AA21" s="17">
        <v>110300</v>
      </c>
      <c r="AB21" s="17">
        <v>126200</v>
      </c>
      <c r="AC21" s="17">
        <v>112800</v>
      </c>
      <c r="AD21" s="17">
        <v>108100</v>
      </c>
      <c r="AE21" s="17">
        <v>121500</v>
      </c>
      <c r="AF21" s="17">
        <v>116800</v>
      </c>
      <c r="AG21" s="17">
        <v>82600</v>
      </c>
      <c r="AH21" s="17">
        <v>114000</v>
      </c>
      <c r="AI21" s="17">
        <v>85900</v>
      </c>
      <c r="AJ21" s="17">
        <v>114700</v>
      </c>
      <c r="AK21" s="17">
        <v>113400</v>
      </c>
      <c r="AL21" s="17">
        <v>114900</v>
      </c>
      <c r="AM21" s="17">
        <v>96900</v>
      </c>
      <c r="AN21" s="17">
        <v>116800</v>
      </c>
      <c r="AO21" s="17">
        <v>85900</v>
      </c>
      <c r="AP21" s="17">
        <v>88500</v>
      </c>
    </row>
    <row r="22" spans="1:42" x14ac:dyDescent="0.25">
      <c r="A22" s="8" t="s">
        <v>154</v>
      </c>
      <c r="B22" s="8" t="s">
        <v>155</v>
      </c>
      <c r="C22" s="17">
        <v>0</v>
      </c>
      <c r="D22" s="17">
        <v>0</v>
      </c>
      <c r="E22" s="17">
        <v>0</v>
      </c>
      <c r="F22" s="17">
        <v>0</v>
      </c>
      <c r="G22" s="17">
        <v>0</v>
      </c>
      <c r="H22" s="17">
        <v>0</v>
      </c>
      <c r="I22" s="17">
        <v>0</v>
      </c>
      <c r="J22" s="17">
        <v>0</v>
      </c>
      <c r="K22" s="17">
        <v>0</v>
      </c>
      <c r="L22" s="17">
        <v>0</v>
      </c>
      <c r="M22" s="17">
        <v>0</v>
      </c>
      <c r="N22" s="17">
        <v>0</v>
      </c>
      <c r="O22" s="17">
        <v>0</v>
      </c>
      <c r="P22" s="17">
        <v>0</v>
      </c>
      <c r="Q22" s="17">
        <v>0</v>
      </c>
      <c r="R22" s="17">
        <v>0</v>
      </c>
      <c r="S22" s="17">
        <v>0</v>
      </c>
      <c r="T22" s="17">
        <v>0</v>
      </c>
      <c r="U22" s="17">
        <v>0</v>
      </c>
      <c r="V22" s="17">
        <v>0</v>
      </c>
      <c r="W22" s="17">
        <v>0</v>
      </c>
      <c r="X22" s="17">
        <v>0</v>
      </c>
      <c r="Y22" s="17">
        <v>0</v>
      </c>
      <c r="Z22" s="17">
        <v>0</v>
      </c>
      <c r="AA22" s="17">
        <v>0</v>
      </c>
      <c r="AB22" s="17">
        <v>0</v>
      </c>
      <c r="AC22" s="17">
        <v>0</v>
      </c>
      <c r="AD22" s="17">
        <v>0</v>
      </c>
      <c r="AE22" s="17">
        <v>0</v>
      </c>
      <c r="AF22" s="17">
        <v>0</v>
      </c>
      <c r="AG22" s="17">
        <v>0</v>
      </c>
      <c r="AH22" s="17">
        <v>0</v>
      </c>
      <c r="AI22" s="17">
        <v>0</v>
      </c>
      <c r="AJ22" s="17">
        <v>0</v>
      </c>
      <c r="AK22" s="17">
        <v>0</v>
      </c>
      <c r="AL22" s="17">
        <v>0</v>
      </c>
      <c r="AM22" s="17">
        <v>0</v>
      </c>
      <c r="AN22" s="17">
        <v>0</v>
      </c>
      <c r="AO22" s="17">
        <v>0</v>
      </c>
      <c r="AP22" s="17">
        <v>0</v>
      </c>
    </row>
    <row r="23" spans="1:42" x14ac:dyDescent="0.25">
      <c r="A23" s="8" t="s">
        <v>40</v>
      </c>
      <c r="B23" s="8" t="s">
        <v>156</v>
      </c>
      <c r="C23" s="17">
        <v>190600</v>
      </c>
      <c r="D23" s="17">
        <v>257600</v>
      </c>
      <c r="E23" s="17">
        <v>218200</v>
      </c>
      <c r="F23" s="17">
        <v>212400</v>
      </c>
      <c r="G23" s="17">
        <v>170200</v>
      </c>
      <c r="H23" s="17">
        <v>237700</v>
      </c>
      <c r="I23" s="17">
        <v>165400</v>
      </c>
      <c r="J23" s="17">
        <v>140100</v>
      </c>
      <c r="K23" s="17">
        <v>176000</v>
      </c>
      <c r="L23" s="17">
        <v>170800</v>
      </c>
      <c r="M23" s="17">
        <v>136100</v>
      </c>
      <c r="N23" s="17">
        <v>128100</v>
      </c>
      <c r="O23" s="17">
        <v>134300</v>
      </c>
      <c r="P23" s="17">
        <v>372000</v>
      </c>
      <c r="Q23" s="17">
        <v>297100</v>
      </c>
      <c r="R23" s="17">
        <v>254000</v>
      </c>
      <c r="S23" s="17">
        <v>251000</v>
      </c>
      <c r="T23" s="17">
        <v>268000</v>
      </c>
      <c r="U23" s="17">
        <v>251100</v>
      </c>
      <c r="V23" s="17">
        <v>205500</v>
      </c>
      <c r="W23" s="17">
        <v>252900</v>
      </c>
      <c r="X23" s="17">
        <v>283300</v>
      </c>
      <c r="Y23" s="17">
        <v>286000</v>
      </c>
      <c r="Z23" s="17">
        <v>276400</v>
      </c>
      <c r="AA23" s="17">
        <v>277900</v>
      </c>
      <c r="AB23" s="17">
        <v>295900</v>
      </c>
      <c r="AC23" s="17">
        <v>259300</v>
      </c>
      <c r="AD23" s="17">
        <v>261000</v>
      </c>
      <c r="AE23" s="17">
        <v>301800</v>
      </c>
      <c r="AF23" s="17">
        <v>296300</v>
      </c>
      <c r="AG23" s="17">
        <v>427700</v>
      </c>
      <c r="AH23" s="17">
        <v>224200</v>
      </c>
      <c r="AI23" s="17">
        <v>189400</v>
      </c>
      <c r="AJ23" s="17">
        <v>233100</v>
      </c>
      <c r="AK23" s="17">
        <v>218700</v>
      </c>
      <c r="AL23" s="17">
        <v>276000</v>
      </c>
      <c r="AM23" s="17">
        <v>246000</v>
      </c>
      <c r="AN23" s="17">
        <v>275800</v>
      </c>
      <c r="AO23" s="17">
        <v>204300</v>
      </c>
      <c r="AP23" s="17">
        <v>200900</v>
      </c>
    </row>
    <row r="24" spans="1:42" x14ac:dyDescent="0.25">
      <c r="A24" s="8" t="s">
        <v>157</v>
      </c>
      <c r="B24" s="8" t="s">
        <v>158</v>
      </c>
      <c r="C24" s="17">
        <v>525300</v>
      </c>
      <c r="D24" s="17">
        <v>554200</v>
      </c>
      <c r="E24" s="17">
        <v>572300</v>
      </c>
      <c r="F24" s="17">
        <v>574200</v>
      </c>
      <c r="G24" s="17">
        <v>616000</v>
      </c>
      <c r="H24" s="17">
        <v>653600</v>
      </c>
      <c r="I24" s="17">
        <v>646100</v>
      </c>
      <c r="J24" s="17">
        <v>650800</v>
      </c>
      <c r="K24" s="17">
        <v>620000</v>
      </c>
      <c r="L24" s="17">
        <v>639700</v>
      </c>
      <c r="M24" s="17">
        <v>702200</v>
      </c>
      <c r="N24" s="17">
        <v>684400</v>
      </c>
      <c r="O24" s="17">
        <v>667300</v>
      </c>
      <c r="P24" s="17">
        <v>717100</v>
      </c>
      <c r="Q24" s="17">
        <v>730100</v>
      </c>
      <c r="R24" s="17">
        <v>693700</v>
      </c>
      <c r="S24" s="17">
        <v>748000</v>
      </c>
      <c r="T24" s="17">
        <v>694600</v>
      </c>
      <c r="U24" s="17">
        <v>669100</v>
      </c>
      <c r="V24" s="17">
        <v>550500</v>
      </c>
      <c r="W24" s="17">
        <v>531200</v>
      </c>
      <c r="X24" s="17">
        <v>540200</v>
      </c>
      <c r="Y24" s="17">
        <v>538800</v>
      </c>
      <c r="Z24" s="17">
        <v>522900</v>
      </c>
      <c r="AA24" s="17">
        <v>459500</v>
      </c>
      <c r="AB24" s="17">
        <v>529600</v>
      </c>
      <c r="AC24" s="17">
        <v>361500</v>
      </c>
      <c r="AD24" s="17">
        <v>343600</v>
      </c>
      <c r="AE24" s="17">
        <v>324100</v>
      </c>
      <c r="AF24" s="17">
        <v>387000</v>
      </c>
      <c r="AG24" s="17">
        <v>186600</v>
      </c>
      <c r="AH24" s="17">
        <v>286500</v>
      </c>
      <c r="AI24" s="17">
        <v>300900</v>
      </c>
      <c r="AJ24" s="17">
        <v>256400</v>
      </c>
      <c r="AK24" s="17">
        <v>509800</v>
      </c>
      <c r="AL24" s="17">
        <v>485400</v>
      </c>
      <c r="AM24" s="17">
        <v>536700</v>
      </c>
      <c r="AN24" s="17">
        <v>517200</v>
      </c>
      <c r="AO24" s="17">
        <v>459800</v>
      </c>
      <c r="AP24" s="17">
        <v>387700</v>
      </c>
    </row>
    <row r="25" spans="1:42" x14ac:dyDescent="0.25">
      <c r="A25" s="8" t="s">
        <v>159</v>
      </c>
      <c r="B25" s="8" t="s">
        <v>160</v>
      </c>
      <c r="C25" s="17">
        <v>1312300</v>
      </c>
      <c r="D25" s="17">
        <v>1404800</v>
      </c>
      <c r="E25" s="17">
        <v>1379200</v>
      </c>
      <c r="F25" s="17">
        <v>1541200</v>
      </c>
      <c r="G25" s="17">
        <v>1546500</v>
      </c>
      <c r="H25" s="17">
        <v>1637200</v>
      </c>
      <c r="I25" s="17">
        <v>1551500</v>
      </c>
      <c r="J25" s="17">
        <v>1530300</v>
      </c>
      <c r="K25" s="17">
        <v>1528700</v>
      </c>
      <c r="L25" s="17">
        <v>1624800</v>
      </c>
      <c r="M25" s="17">
        <v>1651900</v>
      </c>
      <c r="N25" s="17">
        <v>1656600</v>
      </c>
      <c r="O25" s="17">
        <v>2102400</v>
      </c>
      <c r="P25" s="17">
        <v>2466500</v>
      </c>
      <c r="Q25" s="17">
        <v>2323300</v>
      </c>
      <c r="R25" s="17">
        <v>2297900</v>
      </c>
      <c r="S25" s="17">
        <v>2446800</v>
      </c>
      <c r="T25" s="17">
        <v>2571000</v>
      </c>
      <c r="U25" s="17">
        <v>2412800</v>
      </c>
      <c r="V25" s="17">
        <v>2274300</v>
      </c>
      <c r="W25" s="17">
        <v>2353000</v>
      </c>
      <c r="X25" s="17">
        <v>2367900</v>
      </c>
      <c r="Y25" s="17">
        <v>2308600</v>
      </c>
      <c r="Z25" s="17">
        <v>2320900</v>
      </c>
      <c r="AA25" s="17">
        <v>2329800</v>
      </c>
      <c r="AB25" s="17">
        <v>2443200</v>
      </c>
      <c r="AC25" s="17">
        <v>2110800</v>
      </c>
      <c r="AD25" s="17">
        <v>2085800</v>
      </c>
      <c r="AE25" s="17">
        <v>2157800</v>
      </c>
      <c r="AF25" s="17">
        <v>2262400</v>
      </c>
      <c r="AG25" s="17">
        <v>1972500</v>
      </c>
      <c r="AH25" s="17">
        <v>1647200</v>
      </c>
      <c r="AI25" s="17">
        <v>1577000</v>
      </c>
      <c r="AJ25" s="17">
        <v>1643500</v>
      </c>
      <c r="AK25" s="17">
        <v>1764700</v>
      </c>
      <c r="AL25" s="17">
        <v>1784700</v>
      </c>
      <c r="AM25" s="17">
        <v>1732600</v>
      </c>
      <c r="AN25" s="17">
        <v>1818000</v>
      </c>
      <c r="AO25" s="17">
        <v>1805300</v>
      </c>
      <c r="AP25" s="17">
        <v>1652100</v>
      </c>
    </row>
    <row r="26" spans="1:42" x14ac:dyDescent="0.25">
      <c r="A26" s="8" t="s">
        <v>161</v>
      </c>
      <c r="B26" s="8" t="s">
        <v>162</v>
      </c>
      <c r="C26" s="17">
        <v>475600</v>
      </c>
      <c r="D26" s="17">
        <v>474700</v>
      </c>
      <c r="E26" s="17">
        <v>473800</v>
      </c>
      <c r="F26" s="17">
        <v>624400</v>
      </c>
      <c r="G26" s="17">
        <v>623500</v>
      </c>
      <c r="H26" s="17">
        <v>622500</v>
      </c>
      <c r="I26" s="17">
        <v>621500</v>
      </c>
      <c r="J26" s="17">
        <v>620600</v>
      </c>
      <c r="K26" s="17">
        <v>619600</v>
      </c>
      <c r="L26" s="17">
        <v>718000</v>
      </c>
      <c r="M26" s="17">
        <v>712500</v>
      </c>
      <c r="N26" s="17">
        <v>746200</v>
      </c>
      <c r="O26" s="17">
        <v>1204100</v>
      </c>
      <c r="P26" s="17">
        <v>1194800</v>
      </c>
      <c r="Q26" s="17">
        <v>1114900</v>
      </c>
      <c r="R26" s="17">
        <v>1172800</v>
      </c>
      <c r="S26" s="17">
        <v>1274200</v>
      </c>
      <c r="T26" s="17">
        <v>1330400</v>
      </c>
      <c r="U26" s="17">
        <v>1218200</v>
      </c>
      <c r="V26" s="17">
        <v>1255100</v>
      </c>
      <c r="W26" s="17">
        <v>1312000</v>
      </c>
      <c r="X26" s="17">
        <v>1321200</v>
      </c>
      <c r="Y26" s="17">
        <v>1263500</v>
      </c>
      <c r="Z26" s="17">
        <v>1311000</v>
      </c>
      <c r="AA26" s="17">
        <v>1391100</v>
      </c>
      <c r="AB26" s="17">
        <v>1411100</v>
      </c>
      <c r="AC26" s="17">
        <v>1299400</v>
      </c>
      <c r="AD26" s="17">
        <v>1290200</v>
      </c>
      <c r="AE26" s="17">
        <v>1339400</v>
      </c>
      <c r="AF26" s="17">
        <v>1387500</v>
      </c>
      <c r="AG26" s="17">
        <v>1152800</v>
      </c>
      <c r="AH26" s="17">
        <v>922200</v>
      </c>
      <c r="AI26" s="17">
        <v>885900</v>
      </c>
      <c r="AJ26" s="17">
        <v>994100</v>
      </c>
      <c r="AK26" s="17">
        <v>832100</v>
      </c>
      <c r="AL26" s="17">
        <v>825700</v>
      </c>
      <c r="AM26" s="17">
        <v>716000</v>
      </c>
      <c r="AN26" s="17">
        <v>846000</v>
      </c>
      <c r="AO26" s="17">
        <v>908700</v>
      </c>
      <c r="AP26" s="17">
        <v>872200</v>
      </c>
    </row>
    <row r="27" spans="1:42" x14ac:dyDescent="0.25">
      <c r="A27" s="8" t="s">
        <v>41</v>
      </c>
      <c r="B27" s="8" t="s">
        <v>163</v>
      </c>
      <c r="C27" s="18">
        <v>0.75170000000000003</v>
      </c>
      <c r="D27" s="18">
        <v>-4.4200000000000003E-2</v>
      </c>
      <c r="E27" s="18">
        <v>0.2374</v>
      </c>
      <c r="F27" s="18">
        <v>0.29749999999999999</v>
      </c>
      <c r="G27" s="18">
        <v>0.85129999999999995</v>
      </c>
      <c r="H27" s="18">
        <v>0.84640000000000004</v>
      </c>
      <c r="I27" s="18">
        <v>0.66339999999999999</v>
      </c>
      <c r="J27" s="18">
        <v>1.1374</v>
      </c>
      <c r="K27" s="18">
        <v>0.97860000000000003</v>
      </c>
      <c r="L27" s="18">
        <v>0.76919999999999999</v>
      </c>
      <c r="M27" s="18">
        <v>0.87229999999999996</v>
      </c>
      <c r="N27" s="18">
        <v>0.89770000000000005</v>
      </c>
      <c r="O27" s="18">
        <v>0.43519999999999998</v>
      </c>
      <c r="P27" s="18">
        <v>0.49070000000000003</v>
      </c>
      <c r="Q27" s="18">
        <v>-3.0599999999999999E-2</v>
      </c>
      <c r="R27" s="18">
        <v>7.46E-2</v>
      </c>
      <c r="S27" s="18">
        <v>-5.5800000000000002E-2</v>
      </c>
      <c r="T27" s="18">
        <v>8.4900000000000003E-2</v>
      </c>
      <c r="U27" s="18">
        <v>1.9316</v>
      </c>
      <c r="V27" s="18">
        <v>1.8872</v>
      </c>
      <c r="W27" s="18">
        <v>1.8109999999999999</v>
      </c>
      <c r="X27" s="18">
        <v>2.2343999999999999</v>
      </c>
      <c r="Y27" s="18">
        <v>2.3294000000000001</v>
      </c>
      <c r="Z27" s="18">
        <v>2.4447000000000001</v>
      </c>
      <c r="AA27" s="18">
        <v>2.4180999999999999</v>
      </c>
      <c r="AB27" s="18">
        <v>2.2553999999999998</v>
      </c>
      <c r="AC27" s="18">
        <v>1.9370000000000001</v>
      </c>
      <c r="AD27" s="18">
        <v>1.857</v>
      </c>
      <c r="AE27" s="18">
        <v>1.7383</v>
      </c>
      <c r="AF27" s="18">
        <v>1.8239000000000001</v>
      </c>
      <c r="AG27" s="18">
        <v>1.5370999999999999</v>
      </c>
      <c r="AH27" s="18">
        <v>0.96950000000000003</v>
      </c>
      <c r="AI27" s="18">
        <v>1.1476999999999999</v>
      </c>
      <c r="AJ27" s="18">
        <v>0.76119999999999999</v>
      </c>
      <c r="AK27" s="18">
        <v>0.61950000000000005</v>
      </c>
      <c r="AL27" s="18">
        <v>0.4607</v>
      </c>
      <c r="AM27" s="18">
        <v>0.43819999999999998</v>
      </c>
      <c r="AN27" s="18">
        <v>0.55889999999999995</v>
      </c>
      <c r="AO27" s="18">
        <v>0.45579999999999998</v>
      </c>
      <c r="AP27" s="18">
        <v>0.26200000000000001</v>
      </c>
    </row>
    <row r="28" spans="1:42" x14ac:dyDescent="0.25">
      <c r="A28" s="8" t="s">
        <v>42</v>
      </c>
      <c r="B28" s="8" t="s">
        <v>164</v>
      </c>
      <c r="C28" s="17">
        <v>2551.6981999999998</v>
      </c>
      <c r="D28" s="17">
        <v>2679.8256999999999</v>
      </c>
      <c r="E28" s="17">
        <v>2765.1134999999999</v>
      </c>
      <c r="F28" s="17">
        <v>3210.4717999999998</v>
      </c>
      <c r="G28" s="17">
        <v>2828.8834999999999</v>
      </c>
      <c r="H28" s="17">
        <v>2916.4845999999998</v>
      </c>
      <c r="I28" s="17">
        <v>3133.7069000000001</v>
      </c>
      <c r="J28" s="17">
        <v>2765.2656999999999</v>
      </c>
      <c r="K28" s="17">
        <v>2640.5284999999999</v>
      </c>
      <c r="L28" s="17">
        <v>2536.7145</v>
      </c>
      <c r="M28" s="17">
        <v>2391.1451999999999</v>
      </c>
      <c r="N28" s="17">
        <v>2506.4132</v>
      </c>
      <c r="O28" s="17">
        <v>2490.0331999999999</v>
      </c>
      <c r="P28" s="17">
        <v>2647.1835999999998</v>
      </c>
      <c r="Q28" s="17">
        <v>2293.1140999999998</v>
      </c>
      <c r="R28" s="17">
        <v>2208.6685000000002</v>
      </c>
      <c r="S28" s="17">
        <v>2195.1813999999999</v>
      </c>
      <c r="T28" s="17">
        <v>2444.0369000000001</v>
      </c>
      <c r="U28" s="17">
        <v>2040.0583999999999</v>
      </c>
      <c r="V28" s="17">
        <v>2225.6606000000002</v>
      </c>
      <c r="W28" s="17">
        <v>2274.7871</v>
      </c>
      <c r="X28" s="17">
        <v>1411.2745</v>
      </c>
      <c r="Y28" s="17">
        <v>1841.7204999999999</v>
      </c>
      <c r="Z28" s="17">
        <v>1861.7916</v>
      </c>
      <c r="AA28" s="17">
        <v>1914.0986</v>
      </c>
      <c r="AB28" s="17">
        <v>2065.5884999999998</v>
      </c>
      <c r="AC28" s="17">
        <v>1303.8279</v>
      </c>
      <c r="AD28" s="17">
        <v>1652.8493000000001</v>
      </c>
      <c r="AE28" s="17">
        <v>2014.5949000000001</v>
      </c>
      <c r="AF28" s="17">
        <v>2085.8640999999998</v>
      </c>
      <c r="AG28" s="17">
        <v>2014.91</v>
      </c>
      <c r="AH28" s="17">
        <v>2141.1089000000002</v>
      </c>
      <c r="AI28" s="17">
        <v>1208.5108</v>
      </c>
      <c r="AJ28" s="17">
        <v>1316.5925999999999</v>
      </c>
      <c r="AK28" s="17">
        <v>1681.9566</v>
      </c>
      <c r="AL28" s="17">
        <v>1409.2705000000001</v>
      </c>
      <c r="AM28" s="17">
        <v>1398.7376999999999</v>
      </c>
      <c r="AN28" s="17">
        <v>1150.2717</v>
      </c>
      <c r="AO28" s="17">
        <v>1043.4382000000001</v>
      </c>
      <c r="AP28" s="17">
        <v>650.23979999999995</v>
      </c>
    </row>
    <row r="29" spans="1:42" x14ac:dyDescent="0.25">
      <c r="A29" s="8" t="s">
        <v>43</v>
      </c>
      <c r="B29" s="8" t="s">
        <v>165</v>
      </c>
      <c r="C29" s="18">
        <v>76.27</v>
      </c>
      <c r="D29" s="18">
        <v>80.05</v>
      </c>
      <c r="E29" s="18">
        <v>82.52</v>
      </c>
      <c r="F29" s="18">
        <v>95.74</v>
      </c>
      <c r="G29" s="18">
        <v>84.28</v>
      </c>
      <c r="H29" s="18">
        <v>86.83</v>
      </c>
      <c r="I29" s="18">
        <v>93.21</v>
      </c>
      <c r="J29" s="18">
        <v>82.14</v>
      </c>
      <c r="K29" s="18">
        <v>78.37</v>
      </c>
      <c r="L29" s="18">
        <v>75.27</v>
      </c>
      <c r="M29" s="18">
        <v>70.86</v>
      </c>
      <c r="N29" s="18">
        <v>74.19</v>
      </c>
      <c r="O29" s="18">
        <v>73.7</v>
      </c>
      <c r="P29" s="18">
        <v>78.349999999999994</v>
      </c>
      <c r="Q29" s="18">
        <v>67.849999999999994</v>
      </c>
      <c r="R29" s="18">
        <v>65.3</v>
      </c>
      <c r="S29" s="18">
        <v>64.900000000000006</v>
      </c>
      <c r="T29" s="18">
        <v>72.25</v>
      </c>
      <c r="U29" s="18">
        <v>60.3</v>
      </c>
      <c r="V29" s="18">
        <v>65.75</v>
      </c>
      <c r="W29" s="18">
        <v>67.2</v>
      </c>
      <c r="X29" s="18">
        <v>41.69</v>
      </c>
      <c r="Y29" s="18">
        <v>54.37</v>
      </c>
      <c r="Z29" s="18">
        <v>54.95</v>
      </c>
      <c r="AA29" s="18">
        <v>56.49</v>
      </c>
      <c r="AB29" s="18">
        <v>60.96</v>
      </c>
      <c r="AC29" s="18">
        <v>38.47</v>
      </c>
      <c r="AD29" s="18">
        <v>48.75</v>
      </c>
      <c r="AE29" s="18">
        <v>59.35</v>
      </c>
      <c r="AF29" s="18">
        <v>61.43</v>
      </c>
      <c r="AG29" s="18">
        <v>59.26</v>
      </c>
      <c r="AH29" s="18">
        <v>62.79</v>
      </c>
      <c r="AI29" s="18">
        <v>35.39</v>
      </c>
      <c r="AJ29" s="18">
        <v>38.53</v>
      </c>
      <c r="AK29" s="18">
        <v>41</v>
      </c>
      <c r="AL29" s="18">
        <v>34.29</v>
      </c>
      <c r="AM29" s="18">
        <v>34</v>
      </c>
      <c r="AN29" s="18">
        <v>27.95</v>
      </c>
      <c r="AO29" s="18">
        <v>25.32</v>
      </c>
      <c r="AP29" s="18">
        <v>15.74</v>
      </c>
    </row>
    <row r="30" spans="1:42" x14ac:dyDescent="0.25">
      <c r="A30" s="8" t="s">
        <v>44</v>
      </c>
      <c r="B30" s="8" t="s">
        <v>166</v>
      </c>
      <c r="C30" s="17">
        <v>400</v>
      </c>
      <c r="D30" s="17">
        <v>400</v>
      </c>
      <c r="E30" s="17">
        <v>400</v>
      </c>
      <c r="F30" s="17">
        <v>400</v>
      </c>
      <c r="G30" s="17">
        <v>400</v>
      </c>
      <c r="H30" s="17">
        <v>400</v>
      </c>
      <c r="I30" s="17">
        <v>400</v>
      </c>
      <c r="J30" s="17">
        <v>400</v>
      </c>
      <c r="K30" s="17">
        <v>400</v>
      </c>
      <c r="L30" s="17">
        <v>400</v>
      </c>
      <c r="M30" s="17">
        <v>400</v>
      </c>
      <c r="N30" s="17">
        <v>400</v>
      </c>
      <c r="O30" s="17">
        <v>400</v>
      </c>
      <c r="P30" s="17">
        <v>400</v>
      </c>
      <c r="Q30" s="17">
        <v>400</v>
      </c>
      <c r="R30" s="17">
        <v>400</v>
      </c>
      <c r="S30" s="17">
        <v>400</v>
      </c>
      <c r="T30" s="17">
        <v>400</v>
      </c>
      <c r="U30" s="17">
        <v>400</v>
      </c>
      <c r="V30" s="17">
        <v>400</v>
      </c>
      <c r="W30" s="17">
        <v>400</v>
      </c>
      <c r="X30" s="17">
        <v>400</v>
      </c>
      <c r="Y30" s="17">
        <v>400</v>
      </c>
      <c r="Z30" s="17">
        <v>400</v>
      </c>
      <c r="AA30" s="17">
        <v>400</v>
      </c>
      <c r="AB30" s="17">
        <v>400</v>
      </c>
      <c r="AC30" s="17">
        <v>400</v>
      </c>
      <c r="AD30" s="17">
        <v>400</v>
      </c>
      <c r="AE30" s="17">
        <v>400</v>
      </c>
      <c r="AF30" s="17">
        <v>400</v>
      </c>
      <c r="AG30" s="17">
        <v>400</v>
      </c>
      <c r="AH30" s="17">
        <v>400</v>
      </c>
      <c r="AI30" s="17">
        <v>400</v>
      </c>
      <c r="AJ30" s="17">
        <v>400</v>
      </c>
      <c r="AK30" s="17">
        <v>400</v>
      </c>
      <c r="AL30" s="17">
        <v>400</v>
      </c>
      <c r="AM30" s="17">
        <v>400</v>
      </c>
      <c r="AN30" s="17">
        <v>400</v>
      </c>
      <c r="AO30" s="17">
        <v>400</v>
      </c>
      <c r="AP30" s="17">
        <v>400</v>
      </c>
    </row>
    <row r="31" spans="1:42" x14ac:dyDescent="0.25">
      <c r="A31" s="8" t="s">
        <v>45</v>
      </c>
      <c r="B31" s="8" t="s">
        <v>45</v>
      </c>
      <c r="C31" s="17">
        <v>41100</v>
      </c>
      <c r="D31" s="17">
        <v>99900</v>
      </c>
      <c r="E31" s="17">
        <v>85400</v>
      </c>
      <c r="F31" s="17">
        <v>32200</v>
      </c>
      <c r="G31" s="17">
        <v>143000</v>
      </c>
      <c r="H31" s="17">
        <v>128400</v>
      </c>
      <c r="I31" s="17">
        <v>103800</v>
      </c>
      <c r="J31" s="17">
        <v>43100</v>
      </c>
      <c r="K31" s="17">
        <v>60400</v>
      </c>
      <c r="L31" s="17">
        <v>92400</v>
      </c>
      <c r="M31" s="17">
        <v>94200</v>
      </c>
      <c r="N31" s="17">
        <v>36500</v>
      </c>
      <c r="O31" s="17">
        <v>41300</v>
      </c>
      <c r="P31" s="17">
        <v>92900</v>
      </c>
      <c r="Q31" s="17">
        <v>69800</v>
      </c>
      <c r="R31" s="17">
        <v>34000</v>
      </c>
      <c r="S31" s="17">
        <v>64100</v>
      </c>
      <c r="T31" s="17">
        <v>113500</v>
      </c>
      <c r="U31" s="17">
        <v>60900</v>
      </c>
      <c r="V31" s="17">
        <v>38100</v>
      </c>
      <c r="W31" s="17">
        <v>66600</v>
      </c>
      <c r="X31" s="17">
        <v>101600</v>
      </c>
      <c r="Y31" s="17">
        <v>73000</v>
      </c>
      <c r="Z31" s="17">
        <v>42900</v>
      </c>
      <c r="AA31" s="17">
        <v>68500</v>
      </c>
      <c r="AB31" s="17">
        <v>136300</v>
      </c>
      <c r="AC31" s="17">
        <v>78500</v>
      </c>
      <c r="AD31" s="17">
        <v>81200</v>
      </c>
      <c r="AE31" s="17">
        <v>57500</v>
      </c>
      <c r="AF31" s="17">
        <v>93500</v>
      </c>
      <c r="AG31" s="17">
        <v>31000</v>
      </c>
      <c r="AH31" s="17">
        <v>47900</v>
      </c>
      <c r="AI31" s="17">
        <v>23500</v>
      </c>
      <c r="AJ31" s="17">
        <v>36500</v>
      </c>
      <c r="AK31" s="17">
        <v>51800</v>
      </c>
      <c r="AL31" s="17">
        <v>72400</v>
      </c>
      <c r="AM31" s="17">
        <v>23700</v>
      </c>
      <c r="AN31" s="17">
        <v>29800</v>
      </c>
      <c r="AO31" s="17">
        <v>-29800</v>
      </c>
      <c r="AP31" s="17">
        <v>-19000</v>
      </c>
    </row>
    <row r="32" spans="1:42" x14ac:dyDescent="0.25">
      <c r="A32" s="8" t="s">
        <v>46</v>
      </c>
      <c r="B32" s="8" t="s">
        <v>167</v>
      </c>
      <c r="C32" s="17" t="s">
        <v>33</v>
      </c>
      <c r="D32" s="17" t="s">
        <v>33</v>
      </c>
      <c r="E32" s="17" t="s">
        <v>33</v>
      </c>
      <c r="F32" s="17" t="s">
        <v>33</v>
      </c>
      <c r="G32" s="17" t="s">
        <v>33</v>
      </c>
      <c r="H32" s="17" t="s">
        <v>33</v>
      </c>
      <c r="I32" s="17" t="s">
        <v>33</v>
      </c>
      <c r="J32" s="17" t="s">
        <v>33</v>
      </c>
      <c r="K32" s="17" t="s">
        <v>33</v>
      </c>
      <c r="L32" s="17" t="s">
        <v>33</v>
      </c>
      <c r="M32" s="17" t="s">
        <v>33</v>
      </c>
      <c r="N32" s="17" t="s">
        <v>33</v>
      </c>
      <c r="O32" s="17" t="s">
        <v>33</v>
      </c>
      <c r="P32" s="17" t="s">
        <v>33</v>
      </c>
      <c r="Q32" s="17" t="s">
        <v>33</v>
      </c>
      <c r="R32" s="17" t="s">
        <v>33</v>
      </c>
      <c r="S32" s="17" t="s">
        <v>33</v>
      </c>
      <c r="T32" s="17" t="s">
        <v>33</v>
      </c>
      <c r="U32" s="17" t="s">
        <v>33</v>
      </c>
      <c r="V32" s="17" t="s">
        <v>33</v>
      </c>
      <c r="W32" s="17" t="s">
        <v>33</v>
      </c>
      <c r="X32" s="17" t="s">
        <v>33</v>
      </c>
      <c r="Y32" s="17" t="s">
        <v>33</v>
      </c>
      <c r="Z32" s="17" t="s">
        <v>33</v>
      </c>
      <c r="AA32" s="17" t="s">
        <v>33</v>
      </c>
      <c r="AB32" s="17" t="s">
        <v>33</v>
      </c>
      <c r="AC32" s="17" t="s">
        <v>33</v>
      </c>
      <c r="AD32" s="17" t="s">
        <v>33</v>
      </c>
      <c r="AE32" s="17" t="s">
        <v>33</v>
      </c>
      <c r="AF32" s="17" t="s">
        <v>33</v>
      </c>
      <c r="AG32" s="17" t="s">
        <v>33</v>
      </c>
      <c r="AH32" s="17" t="s">
        <v>33</v>
      </c>
      <c r="AI32" s="17" t="s">
        <v>33</v>
      </c>
      <c r="AJ32" s="17" t="s">
        <v>33</v>
      </c>
      <c r="AK32" s="17" t="s">
        <v>33</v>
      </c>
      <c r="AL32" s="17" t="s">
        <v>33</v>
      </c>
      <c r="AM32" s="17" t="s">
        <v>33</v>
      </c>
      <c r="AN32" s="17">
        <v>24800</v>
      </c>
      <c r="AO32" s="17">
        <v>24900</v>
      </c>
      <c r="AP32" s="17" t="s">
        <v>33</v>
      </c>
    </row>
    <row r="33" spans="1:42" x14ac:dyDescent="0.25">
      <c r="A33" s="8" t="s">
        <v>168</v>
      </c>
      <c r="B33" s="8" t="s">
        <v>169</v>
      </c>
      <c r="C33" s="17">
        <v>412500</v>
      </c>
      <c r="D33" s="17">
        <v>452500</v>
      </c>
      <c r="E33" s="17">
        <v>482500</v>
      </c>
      <c r="F33" s="17">
        <v>461600</v>
      </c>
      <c r="G33" s="17">
        <v>529200</v>
      </c>
      <c r="H33" s="17">
        <v>589500</v>
      </c>
      <c r="I33" s="17">
        <v>627700</v>
      </c>
      <c r="J33" s="17">
        <v>618500</v>
      </c>
      <c r="K33" s="17">
        <v>623100</v>
      </c>
      <c r="L33" s="17">
        <v>659100</v>
      </c>
      <c r="M33" s="17">
        <v>685200</v>
      </c>
      <c r="N33" s="17">
        <v>667900</v>
      </c>
      <c r="O33" s="17">
        <v>653500</v>
      </c>
      <c r="P33" s="17">
        <v>727500</v>
      </c>
      <c r="Q33" s="17">
        <v>724600</v>
      </c>
      <c r="R33" s="17">
        <v>693700</v>
      </c>
      <c r="S33" s="17">
        <v>701300</v>
      </c>
      <c r="T33" s="17">
        <v>672500</v>
      </c>
      <c r="U33" s="17">
        <v>660800</v>
      </c>
      <c r="V33" s="17">
        <v>628600</v>
      </c>
      <c r="W33" s="17">
        <v>616900</v>
      </c>
      <c r="X33" s="17">
        <v>643500</v>
      </c>
      <c r="Y33" s="17">
        <v>626400</v>
      </c>
      <c r="Z33" s="17">
        <v>589800</v>
      </c>
      <c r="AA33" s="17">
        <v>576000</v>
      </c>
      <c r="AB33" s="17">
        <v>607400</v>
      </c>
      <c r="AC33" s="17">
        <v>610100</v>
      </c>
      <c r="AD33" s="17">
        <v>587000</v>
      </c>
      <c r="AE33" s="17">
        <v>560100</v>
      </c>
      <c r="AF33" s="17">
        <v>567300</v>
      </c>
      <c r="AG33" s="17">
        <v>352900</v>
      </c>
      <c r="AH33" s="17">
        <v>252300</v>
      </c>
      <c r="AI33" s="17">
        <v>239200</v>
      </c>
      <c r="AJ33" s="17">
        <v>226500</v>
      </c>
      <c r="AK33" s="17">
        <v>219900</v>
      </c>
      <c r="AL33" s="17">
        <v>192000</v>
      </c>
      <c r="AM33" s="17">
        <v>225800</v>
      </c>
      <c r="AN33" s="17">
        <v>217100</v>
      </c>
      <c r="AO33" s="17">
        <v>135600</v>
      </c>
      <c r="AP33" s="17">
        <v>81300</v>
      </c>
    </row>
    <row r="34" spans="1:42" x14ac:dyDescent="0.25">
      <c r="A34" s="8" t="s">
        <v>170</v>
      </c>
      <c r="B34" s="8" t="s">
        <v>171</v>
      </c>
      <c r="C34" s="18">
        <v>0.46</v>
      </c>
      <c r="D34" s="18">
        <v>1.744</v>
      </c>
      <c r="E34" s="18">
        <v>1.49</v>
      </c>
      <c r="F34" s="18">
        <v>-0.02</v>
      </c>
      <c r="G34" s="18">
        <v>2.6</v>
      </c>
      <c r="H34" s="18">
        <v>2.38</v>
      </c>
      <c r="I34" s="18">
        <v>1.79</v>
      </c>
      <c r="J34" s="18">
        <v>0.39</v>
      </c>
      <c r="K34" s="18">
        <v>0.8</v>
      </c>
      <c r="L34" s="18">
        <v>1.72</v>
      </c>
      <c r="M34" s="18">
        <v>1.46</v>
      </c>
      <c r="N34" s="18">
        <v>0.18</v>
      </c>
      <c r="O34" s="18">
        <v>0.27</v>
      </c>
      <c r="P34" s="18">
        <v>2.87</v>
      </c>
      <c r="Q34" s="18">
        <v>0.63</v>
      </c>
      <c r="R34" s="18">
        <v>-0.19</v>
      </c>
      <c r="S34" s="18">
        <v>0.94</v>
      </c>
      <c r="T34" s="18">
        <v>-0.13</v>
      </c>
      <c r="U34" s="18">
        <v>0.37</v>
      </c>
      <c r="V34" s="18">
        <v>-0.23</v>
      </c>
      <c r="W34" s="18">
        <v>0.37</v>
      </c>
      <c r="X34" s="18">
        <v>1.5</v>
      </c>
      <c r="Y34" s="18">
        <v>0.22</v>
      </c>
      <c r="Z34" s="18">
        <v>-0.36</v>
      </c>
      <c r="AA34" s="18">
        <v>0.31</v>
      </c>
      <c r="AB34" s="18">
        <v>1.63</v>
      </c>
      <c r="AC34" s="18">
        <v>0.8</v>
      </c>
      <c r="AD34" s="18">
        <v>-0.11</v>
      </c>
      <c r="AE34" s="18">
        <v>-7.0000000000000007E-2</v>
      </c>
      <c r="AF34" s="18">
        <v>0.94</v>
      </c>
      <c r="AG34" s="18">
        <v>1.68</v>
      </c>
      <c r="AH34" s="18">
        <v>-0.36</v>
      </c>
      <c r="AI34" s="18">
        <v>-0.23</v>
      </c>
      <c r="AJ34" s="18">
        <v>-0.2286</v>
      </c>
      <c r="AK34" s="18">
        <v>-0.01</v>
      </c>
      <c r="AL34" s="18">
        <v>-0.53</v>
      </c>
      <c r="AM34" s="18">
        <v>0.96</v>
      </c>
      <c r="AN34" s="18">
        <v>-0.06</v>
      </c>
      <c r="AO34" s="18">
        <v>-1.83</v>
      </c>
      <c r="AP34" s="18">
        <v>-1.1599999999999999</v>
      </c>
    </row>
    <row r="35" spans="1:42" x14ac:dyDescent="0.25">
      <c r="A35" s="8" t="s">
        <v>45</v>
      </c>
      <c r="B35" s="8" t="s">
        <v>45</v>
      </c>
      <c r="C35" s="17">
        <v>41100</v>
      </c>
      <c r="D35" s="17">
        <v>99900</v>
      </c>
      <c r="E35" s="17">
        <v>85400</v>
      </c>
      <c r="F35" s="17">
        <v>32200</v>
      </c>
      <c r="G35" s="17">
        <v>143000</v>
      </c>
      <c r="H35" s="17">
        <v>128400</v>
      </c>
      <c r="I35" s="17">
        <v>103800</v>
      </c>
      <c r="J35" s="17">
        <v>43100</v>
      </c>
      <c r="K35" s="17">
        <v>60400</v>
      </c>
      <c r="L35" s="17">
        <v>92400</v>
      </c>
      <c r="M35" s="17">
        <v>94200</v>
      </c>
      <c r="N35" s="17">
        <v>36500</v>
      </c>
      <c r="O35" s="17">
        <v>41300</v>
      </c>
      <c r="P35" s="17">
        <v>92900</v>
      </c>
      <c r="Q35" s="17">
        <v>69800</v>
      </c>
      <c r="R35" s="17">
        <v>34000</v>
      </c>
      <c r="S35" s="17">
        <v>64100</v>
      </c>
      <c r="T35" s="17">
        <v>113500</v>
      </c>
      <c r="U35" s="17">
        <v>60900</v>
      </c>
      <c r="V35" s="17">
        <v>38100</v>
      </c>
      <c r="W35" s="17">
        <v>66600</v>
      </c>
      <c r="X35" s="17">
        <v>101600</v>
      </c>
      <c r="Y35" s="17">
        <v>73000</v>
      </c>
      <c r="Z35" s="17">
        <v>42900</v>
      </c>
      <c r="AA35" s="17">
        <v>68500</v>
      </c>
      <c r="AB35" s="17">
        <v>136300</v>
      </c>
      <c r="AC35" s="17">
        <v>78500</v>
      </c>
      <c r="AD35" s="17">
        <v>81200</v>
      </c>
      <c r="AE35" s="17">
        <v>57500</v>
      </c>
      <c r="AF35" s="17">
        <v>93500</v>
      </c>
      <c r="AG35" s="17">
        <v>31000</v>
      </c>
      <c r="AH35" s="17">
        <v>47900</v>
      </c>
      <c r="AI35" s="17">
        <v>23500</v>
      </c>
      <c r="AJ35" s="17">
        <v>36500</v>
      </c>
      <c r="AK35" s="17">
        <v>51800</v>
      </c>
      <c r="AL35" s="17">
        <v>72400</v>
      </c>
      <c r="AM35" s="17">
        <v>23700</v>
      </c>
      <c r="AN35" s="17">
        <v>29800</v>
      </c>
      <c r="AO35" s="17">
        <v>-29800</v>
      </c>
      <c r="AP35" s="17">
        <v>-19000</v>
      </c>
    </row>
    <row r="36" spans="1:42" x14ac:dyDescent="0.25">
      <c r="A36" s="8" t="s">
        <v>46</v>
      </c>
      <c r="B36" s="8" t="s">
        <v>167</v>
      </c>
      <c r="C36" s="17" t="s">
        <v>33</v>
      </c>
      <c r="D36" s="17" t="s">
        <v>33</v>
      </c>
      <c r="E36" s="17" t="s">
        <v>33</v>
      </c>
      <c r="F36" s="17" t="s">
        <v>33</v>
      </c>
      <c r="G36" s="17" t="s">
        <v>33</v>
      </c>
      <c r="H36" s="17" t="s">
        <v>33</v>
      </c>
      <c r="I36" s="17" t="s">
        <v>33</v>
      </c>
      <c r="J36" s="17" t="s">
        <v>33</v>
      </c>
      <c r="K36" s="17" t="s">
        <v>33</v>
      </c>
      <c r="L36" s="17" t="s">
        <v>33</v>
      </c>
      <c r="M36" s="17" t="s">
        <v>33</v>
      </c>
      <c r="N36" s="17" t="s">
        <v>33</v>
      </c>
      <c r="O36" s="17" t="s">
        <v>33</v>
      </c>
      <c r="P36" s="17" t="s">
        <v>33</v>
      </c>
      <c r="Q36" s="17" t="s">
        <v>33</v>
      </c>
      <c r="R36" s="17" t="s">
        <v>33</v>
      </c>
      <c r="S36" s="17" t="s">
        <v>33</v>
      </c>
      <c r="T36" s="17" t="s">
        <v>33</v>
      </c>
      <c r="U36" s="17" t="s">
        <v>33</v>
      </c>
      <c r="V36" s="17" t="s">
        <v>33</v>
      </c>
      <c r="W36" s="17" t="s">
        <v>33</v>
      </c>
      <c r="X36" s="17" t="s">
        <v>33</v>
      </c>
      <c r="Y36" s="17" t="s">
        <v>33</v>
      </c>
      <c r="Z36" s="17" t="s">
        <v>33</v>
      </c>
      <c r="AA36" s="17" t="s">
        <v>33</v>
      </c>
      <c r="AB36" s="17" t="s">
        <v>33</v>
      </c>
      <c r="AC36" s="17" t="s">
        <v>33</v>
      </c>
      <c r="AD36" s="17" t="s">
        <v>33</v>
      </c>
      <c r="AE36" s="17" t="s">
        <v>33</v>
      </c>
      <c r="AF36" s="17" t="s">
        <v>33</v>
      </c>
      <c r="AG36" s="17" t="s">
        <v>33</v>
      </c>
      <c r="AH36" s="17" t="s">
        <v>33</v>
      </c>
      <c r="AI36" s="17" t="s">
        <v>33</v>
      </c>
      <c r="AJ36" s="17" t="s">
        <v>33</v>
      </c>
      <c r="AK36" s="17" t="s">
        <v>33</v>
      </c>
      <c r="AL36" s="17" t="s">
        <v>33</v>
      </c>
      <c r="AM36" s="17" t="s">
        <v>33</v>
      </c>
      <c r="AN36" s="17">
        <v>24800</v>
      </c>
      <c r="AO36" s="17">
        <v>24900</v>
      </c>
      <c r="AP36" s="17" t="s">
        <v>33</v>
      </c>
    </row>
    <row r="37" spans="1:42" x14ac:dyDescent="0.25">
      <c r="A37" s="8" t="s">
        <v>47</v>
      </c>
      <c r="B37" s="8" t="s">
        <v>172</v>
      </c>
      <c r="C37" s="17">
        <v>-18400</v>
      </c>
      <c r="D37" s="17">
        <v>-18200</v>
      </c>
      <c r="E37" s="17">
        <v>-20200</v>
      </c>
      <c r="F37" s="17">
        <v>-20200</v>
      </c>
      <c r="G37" s="17">
        <v>-20200</v>
      </c>
      <c r="H37" s="17">
        <v>-20100</v>
      </c>
      <c r="I37" s="17">
        <v>-22400</v>
      </c>
      <c r="J37" s="17">
        <v>-22200</v>
      </c>
      <c r="K37" s="17">
        <v>-22400</v>
      </c>
      <c r="L37" s="17">
        <v>-22400</v>
      </c>
      <c r="M37" s="17">
        <v>-23500</v>
      </c>
      <c r="N37" s="17">
        <v>-23600</v>
      </c>
      <c r="O37" s="17">
        <v>-23400</v>
      </c>
      <c r="P37" s="17">
        <v>-23600</v>
      </c>
      <c r="Q37" s="17">
        <v>-24400</v>
      </c>
      <c r="R37" s="17">
        <v>-24500</v>
      </c>
      <c r="S37" s="17">
        <v>-24400</v>
      </c>
      <c r="T37" s="17">
        <v>-24200</v>
      </c>
      <c r="U37" s="17">
        <v>-24500</v>
      </c>
      <c r="V37" s="17">
        <v>-24500</v>
      </c>
      <c r="W37" s="17">
        <v>-24400</v>
      </c>
      <c r="X37" s="17">
        <v>-24300</v>
      </c>
      <c r="Y37" s="17">
        <v>-24600</v>
      </c>
      <c r="Z37" s="17">
        <v>-24600</v>
      </c>
      <c r="AA37" s="17">
        <v>-24400</v>
      </c>
      <c r="AB37" s="17">
        <v>-24500</v>
      </c>
      <c r="AC37" s="17">
        <v>-24800</v>
      </c>
      <c r="AD37" s="17">
        <v>-49500</v>
      </c>
      <c r="AE37" s="17">
        <v>-24700</v>
      </c>
      <c r="AF37" s="17">
        <v>-24900</v>
      </c>
      <c r="AG37" s="17">
        <v>-24600</v>
      </c>
      <c r="AH37" s="17">
        <v>-5200</v>
      </c>
      <c r="AI37" s="17">
        <v>-5200</v>
      </c>
      <c r="AJ37" s="17">
        <v>-5100</v>
      </c>
      <c r="AK37" s="17">
        <v>-6300</v>
      </c>
      <c r="AL37" s="17">
        <v>-6300</v>
      </c>
      <c r="AM37" s="17">
        <v>-6100</v>
      </c>
      <c r="AN37" s="17">
        <v>-6200</v>
      </c>
      <c r="AO37" s="17">
        <v>-6400</v>
      </c>
      <c r="AP37" s="17">
        <v>-6300</v>
      </c>
    </row>
    <row r="38" spans="1:42" x14ac:dyDescent="0.25">
      <c r="A38" s="8" t="s">
        <v>168</v>
      </c>
      <c r="B38" s="8" t="s">
        <v>169</v>
      </c>
      <c r="C38" s="17">
        <v>412500</v>
      </c>
      <c r="D38" s="17">
        <v>452500</v>
      </c>
      <c r="E38" s="17">
        <v>482500</v>
      </c>
      <c r="F38" s="17">
        <v>461600</v>
      </c>
      <c r="G38" s="17">
        <v>529200</v>
      </c>
      <c r="H38" s="17">
        <v>589500</v>
      </c>
      <c r="I38" s="17">
        <v>627700</v>
      </c>
      <c r="J38" s="17">
        <v>618500</v>
      </c>
      <c r="K38" s="17">
        <v>623100</v>
      </c>
      <c r="L38" s="17">
        <v>659100</v>
      </c>
      <c r="M38" s="17">
        <v>685200</v>
      </c>
      <c r="N38" s="17">
        <v>667900</v>
      </c>
      <c r="O38" s="17">
        <v>653500</v>
      </c>
      <c r="P38" s="17">
        <v>727500</v>
      </c>
      <c r="Q38" s="17">
        <v>724600</v>
      </c>
      <c r="R38" s="17">
        <v>693700</v>
      </c>
      <c r="S38" s="17">
        <v>701300</v>
      </c>
      <c r="T38" s="17">
        <v>672500</v>
      </c>
      <c r="U38" s="17">
        <v>660800</v>
      </c>
      <c r="V38" s="17">
        <v>628600</v>
      </c>
      <c r="W38" s="17">
        <v>616900</v>
      </c>
      <c r="X38" s="17">
        <v>643500</v>
      </c>
      <c r="Y38" s="17">
        <v>626400</v>
      </c>
      <c r="Z38" s="17">
        <v>589800</v>
      </c>
      <c r="AA38" s="17">
        <v>576000</v>
      </c>
      <c r="AB38" s="17">
        <v>607400</v>
      </c>
      <c r="AC38" s="17">
        <v>610100</v>
      </c>
      <c r="AD38" s="17">
        <v>587000</v>
      </c>
      <c r="AE38" s="17">
        <v>560100</v>
      </c>
      <c r="AF38" s="17">
        <v>567300</v>
      </c>
      <c r="AG38" s="17">
        <v>352900</v>
      </c>
      <c r="AH38" s="17">
        <v>252300</v>
      </c>
      <c r="AI38" s="17">
        <v>239200</v>
      </c>
      <c r="AJ38" s="17">
        <v>226500</v>
      </c>
      <c r="AK38" s="17">
        <v>219900</v>
      </c>
      <c r="AL38" s="17">
        <v>192000</v>
      </c>
      <c r="AM38" s="17">
        <v>225800</v>
      </c>
      <c r="AN38" s="17">
        <v>217100</v>
      </c>
      <c r="AO38" s="17">
        <v>135600</v>
      </c>
      <c r="AP38" s="17">
        <v>81300</v>
      </c>
    </row>
    <row r="39" spans="1:42" x14ac:dyDescent="0.25">
      <c r="A39" s="8" t="s">
        <v>48</v>
      </c>
      <c r="B39" s="8" t="s">
        <v>173</v>
      </c>
      <c r="C39" s="18">
        <v>0.54500000000000004</v>
      </c>
      <c r="D39" s="18">
        <v>0.54500000000000004</v>
      </c>
      <c r="E39" s="18">
        <v>0.6</v>
      </c>
      <c r="F39" s="18">
        <v>0.6</v>
      </c>
      <c r="G39" s="18">
        <v>0.6</v>
      </c>
      <c r="H39" s="18">
        <v>0.6</v>
      </c>
      <c r="I39" s="18">
        <v>0.66</v>
      </c>
      <c r="J39" s="18">
        <v>0.66</v>
      </c>
      <c r="K39" s="18">
        <v>0.66</v>
      </c>
      <c r="L39" s="18">
        <v>0.66</v>
      </c>
      <c r="M39" s="18">
        <v>0.69499999999999995</v>
      </c>
      <c r="N39" s="18">
        <v>0.69499999999999995</v>
      </c>
      <c r="O39" s="18">
        <v>0.69499999999999995</v>
      </c>
      <c r="P39" s="18">
        <v>0.69499999999999995</v>
      </c>
      <c r="Q39" s="18">
        <v>0.72</v>
      </c>
      <c r="R39" s="18">
        <v>0.72</v>
      </c>
      <c r="S39" s="18">
        <v>0.72</v>
      </c>
      <c r="T39" s="18">
        <v>0.72</v>
      </c>
      <c r="U39" s="18">
        <v>0.72</v>
      </c>
      <c r="V39" s="18">
        <v>0.72</v>
      </c>
      <c r="W39" s="18">
        <v>0.72</v>
      </c>
      <c r="X39" s="18">
        <v>0.72</v>
      </c>
      <c r="Y39" s="18">
        <v>0.72</v>
      </c>
      <c r="Z39" s="18">
        <v>0.72</v>
      </c>
      <c r="AA39" s="18">
        <v>0.72</v>
      </c>
      <c r="AB39" s="18">
        <v>0.72</v>
      </c>
      <c r="AC39" s="18">
        <v>1.44</v>
      </c>
      <c r="AD39" s="18">
        <v>0.72</v>
      </c>
      <c r="AE39" s="18">
        <v>0.72</v>
      </c>
      <c r="AF39" s="18">
        <v>0.72</v>
      </c>
      <c r="AG39" s="18">
        <v>0.72</v>
      </c>
      <c r="AH39" s="18">
        <v>0.15</v>
      </c>
      <c r="AI39" s="18">
        <v>0.15</v>
      </c>
      <c r="AJ39" s="18">
        <v>0.15</v>
      </c>
      <c r="AK39" s="18">
        <v>0.15</v>
      </c>
      <c r="AL39" s="18">
        <v>0.15</v>
      </c>
      <c r="AM39" s="18">
        <v>0.15</v>
      </c>
      <c r="AN39" s="18">
        <v>0.15</v>
      </c>
      <c r="AO39" s="18">
        <v>0.15</v>
      </c>
      <c r="AP39" s="18">
        <v>0.15</v>
      </c>
    </row>
    <row r="40" spans="1:42" x14ac:dyDescent="0.25">
      <c r="A40" s="8" t="s">
        <v>49</v>
      </c>
      <c r="B40" s="8" t="s">
        <v>174</v>
      </c>
      <c r="C40" s="18">
        <v>9.3108000000000004</v>
      </c>
      <c r="D40" s="18">
        <v>8.56</v>
      </c>
      <c r="E40" s="18">
        <v>9.0266999999999999</v>
      </c>
      <c r="F40" s="18">
        <v>8.5017999999999994</v>
      </c>
      <c r="G40" s="18">
        <v>9.3117999999999999</v>
      </c>
      <c r="H40" s="18">
        <v>9.0615000000000006</v>
      </c>
      <c r="I40" s="18">
        <v>8.8415999999999997</v>
      </c>
      <c r="J40" s="18">
        <v>8.5291999999999994</v>
      </c>
      <c r="K40" s="18">
        <v>8.4689999999999994</v>
      </c>
      <c r="L40" s="18">
        <v>8.7125000000000004</v>
      </c>
      <c r="M40" s="18">
        <v>8.8061000000000007</v>
      </c>
      <c r="N40" s="18">
        <v>8.5165000000000006</v>
      </c>
      <c r="O40" s="18">
        <v>7.9025999999999996</v>
      </c>
      <c r="P40" s="18">
        <v>8.0546000000000006</v>
      </c>
      <c r="Q40" s="18">
        <v>8.2893000000000008</v>
      </c>
      <c r="R40" s="18">
        <v>8.3536999999999999</v>
      </c>
      <c r="S40" s="18">
        <v>8.9962999999999997</v>
      </c>
      <c r="T40" s="18">
        <v>8.2025000000000006</v>
      </c>
      <c r="U40" s="18">
        <v>7.8936000000000002</v>
      </c>
      <c r="V40" s="18">
        <v>8.6316000000000006</v>
      </c>
      <c r="W40" s="18">
        <v>8.4184999999999999</v>
      </c>
      <c r="X40" s="18">
        <v>11.664899999999999</v>
      </c>
      <c r="Y40" s="18">
        <v>11.202500000000001</v>
      </c>
      <c r="Z40" s="18">
        <v>11.120799999999999</v>
      </c>
      <c r="AA40" s="18">
        <v>10.534599999999999</v>
      </c>
      <c r="AB40" s="18">
        <v>9.8689</v>
      </c>
      <c r="AC40" s="18">
        <v>9.7395999999999994</v>
      </c>
      <c r="AD40" s="18">
        <v>9.4810999999999996</v>
      </c>
      <c r="AE40" s="18">
        <v>9.4029000000000007</v>
      </c>
      <c r="AF40" s="18">
        <v>8.2866999999999997</v>
      </c>
      <c r="AG40" s="18">
        <v>9.7604000000000006</v>
      </c>
      <c r="AH40" s="18">
        <v>9.2106999999999992</v>
      </c>
      <c r="AI40" s="18">
        <v>9.1959999999999997</v>
      </c>
      <c r="AJ40" s="18">
        <v>8.8048999999999999</v>
      </c>
      <c r="AK40" s="18">
        <v>8.766</v>
      </c>
      <c r="AL40" s="18">
        <v>9.6923999999999992</v>
      </c>
      <c r="AM40" s="18">
        <v>10.7454</v>
      </c>
      <c r="AN40" s="18">
        <v>11.1747</v>
      </c>
      <c r="AO40" s="18">
        <v>11.7432</v>
      </c>
      <c r="AP40" s="18">
        <v>10.8774</v>
      </c>
    </row>
    <row r="41" spans="1:42" x14ac:dyDescent="0.25">
      <c r="A41" s="8" t="s">
        <v>50</v>
      </c>
      <c r="B41" s="8" t="s">
        <v>175</v>
      </c>
      <c r="C41" s="18">
        <v>3.0272000000000001</v>
      </c>
      <c r="D41" s="18">
        <v>3.4420000000000002</v>
      </c>
      <c r="E41" s="18">
        <v>3.1402999999999999</v>
      </c>
      <c r="F41" s="18">
        <v>2.8650000000000002</v>
      </c>
      <c r="G41" s="18">
        <v>2.7688000000000001</v>
      </c>
      <c r="H41" s="18">
        <v>2.4599000000000002</v>
      </c>
      <c r="I41" s="18">
        <v>2.1562000000000001</v>
      </c>
      <c r="J41" s="18">
        <v>2.6436999999999999</v>
      </c>
      <c r="K41" s="18">
        <v>2.2765</v>
      </c>
      <c r="L41" s="18">
        <v>2.5571999999999999</v>
      </c>
      <c r="M41" s="18">
        <v>1.9764999999999999</v>
      </c>
      <c r="N41" s="18">
        <v>1.6718999999999999</v>
      </c>
      <c r="O41" s="18">
        <v>1.9113</v>
      </c>
      <c r="P41" s="18">
        <v>3.0074999999999998</v>
      </c>
      <c r="Q41" s="18">
        <v>3.1012</v>
      </c>
      <c r="R41" s="18">
        <v>3.0619000000000001</v>
      </c>
      <c r="S41" s="18">
        <v>3.5428000000000002</v>
      </c>
      <c r="T41" s="18">
        <v>1.5636000000000001</v>
      </c>
      <c r="U41" s="18">
        <v>1.7139</v>
      </c>
      <c r="V41" s="18">
        <v>1.8472999999999999</v>
      </c>
      <c r="W41" s="18">
        <v>1.9792000000000001</v>
      </c>
      <c r="X41" s="18">
        <v>3.8439999999999999</v>
      </c>
      <c r="Y41" s="18">
        <v>3.3845000000000001</v>
      </c>
      <c r="Z41" s="18">
        <v>2.7578</v>
      </c>
      <c r="AA41" s="18">
        <v>2.1917</v>
      </c>
      <c r="AB41" s="18">
        <v>2.2749000000000001</v>
      </c>
      <c r="AC41" s="18">
        <v>0.79210000000000003</v>
      </c>
      <c r="AD41" s="18">
        <v>0.77200000000000002</v>
      </c>
      <c r="AE41" s="18">
        <v>0.80789999999999995</v>
      </c>
      <c r="AF41" s="18">
        <v>1.2351000000000001</v>
      </c>
      <c r="AG41" s="18">
        <v>2.3767</v>
      </c>
      <c r="AH41" s="18">
        <v>1.5141</v>
      </c>
      <c r="AI41" s="18">
        <v>4.8780000000000001</v>
      </c>
      <c r="AJ41" s="18">
        <v>2.4843999999999999</v>
      </c>
      <c r="AK41" s="18">
        <v>2.5093999999999999</v>
      </c>
      <c r="AL41" s="18">
        <v>2.2456999999999998</v>
      </c>
      <c r="AM41" s="18">
        <v>2.4893999999999998</v>
      </c>
      <c r="AN41" s="18">
        <v>3.4963000000000002</v>
      </c>
      <c r="AO41" s="18">
        <v>6.2836999999999996</v>
      </c>
      <c r="AP41" s="18">
        <v>6.8044000000000002</v>
      </c>
    </row>
    <row r="42" spans="1:42" x14ac:dyDescent="0.25">
      <c r="A42" s="8" t="s">
        <v>51</v>
      </c>
      <c r="B42" s="8" t="s">
        <v>176</v>
      </c>
      <c r="C42" s="18">
        <v>8.3172999999999995</v>
      </c>
      <c r="D42" s="18">
        <v>7.7843999999999998</v>
      </c>
      <c r="E42" s="18">
        <v>8.1600999999999999</v>
      </c>
      <c r="F42" s="18">
        <v>7.5799000000000003</v>
      </c>
      <c r="G42" s="18">
        <v>8.1247000000000007</v>
      </c>
      <c r="H42" s="18">
        <v>7.8948999999999998</v>
      </c>
      <c r="I42" s="18">
        <v>7.7305999999999999</v>
      </c>
      <c r="J42" s="18">
        <v>7.4455999999999998</v>
      </c>
      <c r="K42" s="18">
        <v>7.2862999999999998</v>
      </c>
      <c r="L42" s="18">
        <v>7.3474000000000004</v>
      </c>
      <c r="M42" s="18">
        <v>7.2313000000000001</v>
      </c>
      <c r="N42" s="18">
        <v>6.9398</v>
      </c>
      <c r="O42" s="18">
        <v>5.9405000000000001</v>
      </c>
      <c r="P42" s="18">
        <v>6.3711000000000002</v>
      </c>
      <c r="Q42" s="18">
        <v>6.4775999999999998</v>
      </c>
      <c r="R42" s="18">
        <v>6.4356999999999998</v>
      </c>
      <c r="S42" s="18">
        <v>6.9393000000000002</v>
      </c>
      <c r="T42" s="18">
        <v>5.8262</v>
      </c>
      <c r="U42" s="18">
        <v>5.5458999999999996</v>
      </c>
      <c r="V42" s="18">
        <v>6.1483999999999996</v>
      </c>
      <c r="W42" s="18">
        <v>6.0312000000000001</v>
      </c>
      <c r="X42" s="18">
        <v>7.8201999999999998</v>
      </c>
      <c r="Y42" s="18">
        <v>7.8875999999999999</v>
      </c>
      <c r="Z42" s="18">
        <v>7.5305999999999997</v>
      </c>
      <c r="AA42" s="18">
        <v>6.9294000000000002</v>
      </c>
      <c r="AB42" s="18">
        <v>6.7027000000000001</v>
      </c>
      <c r="AC42" s="18">
        <v>5.1867999999999999</v>
      </c>
      <c r="AD42" s="18">
        <v>5.5846999999999998</v>
      </c>
      <c r="AE42" s="18">
        <v>5.8643999999999998</v>
      </c>
      <c r="AF42" s="18">
        <v>5.3749000000000002</v>
      </c>
      <c r="AG42" s="18">
        <v>7.0750999999999999</v>
      </c>
      <c r="AH42" s="18">
        <v>6.8943000000000003</v>
      </c>
      <c r="AI42" s="18">
        <v>7.37</v>
      </c>
      <c r="AJ42" s="18">
        <v>6.0593000000000004</v>
      </c>
      <c r="AK42" s="18">
        <v>6.6951999999999998</v>
      </c>
      <c r="AL42" s="18">
        <v>6.9429999999999996</v>
      </c>
      <c r="AM42" s="18">
        <v>7.9377000000000004</v>
      </c>
      <c r="AN42" s="18">
        <v>7.8700999999999999</v>
      </c>
      <c r="AO42" s="18">
        <v>9.1948000000000008</v>
      </c>
      <c r="AP42" s="18">
        <v>8.5345999999999993</v>
      </c>
    </row>
    <row r="43" spans="1:42" x14ac:dyDescent="0.25">
      <c r="A43" s="8" t="s">
        <v>52</v>
      </c>
      <c r="B43" s="8" t="s">
        <v>177</v>
      </c>
      <c r="C43" s="18">
        <v>18.085100000000001</v>
      </c>
      <c r="D43" s="18">
        <v>25.888300000000001</v>
      </c>
      <c r="E43" s="18">
        <v>23.592099999999999</v>
      </c>
      <c r="F43" s="18">
        <v>138.88890000000001</v>
      </c>
      <c r="G43" s="18">
        <v>27.1144</v>
      </c>
      <c r="H43" s="18">
        <v>22.372199999999999</v>
      </c>
      <c r="I43" s="18">
        <v>26.811599999999999</v>
      </c>
      <c r="J43" s="18">
        <v>33.668300000000002</v>
      </c>
      <c r="K43" s="18">
        <v>31.989899999999999</v>
      </c>
      <c r="L43" s="18">
        <v>19.0014</v>
      </c>
      <c r="M43" s="18">
        <v>28.694400000000002</v>
      </c>
      <c r="N43" s="18">
        <v>13.698600000000001</v>
      </c>
      <c r="O43" s="18">
        <v>25.409800000000001</v>
      </c>
      <c r="P43" s="18">
        <v>9.7132000000000005</v>
      </c>
      <c r="Q43" s="18">
        <v>22.661899999999999</v>
      </c>
      <c r="R43" s="18" t="s">
        <v>33</v>
      </c>
      <c r="S43" s="18" t="s">
        <v>33</v>
      </c>
      <c r="T43" s="18">
        <v>106.95099999999999</v>
      </c>
      <c r="U43" s="18">
        <v>25.882400000000001</v>
      </c>
      <c r="V43" s="18" t="s">
        <v>33</v>
      </c>
      <c r="W43" s="18">
        <v>11.7241</v>
      </c>
      <c r="X43" s="18">
        <v>13.2653</v>
      </c>
      <c r="Y43" s="18">
        <v>39.200000000000003</v>
      </c>
      <c r="Z43" s="18" t="s">
        <v>33</v>
      </c>
      <c r="AA43" s="18">
        <v>31.168800000000001</v>
      </c>
      <c r="AB43" s="18">
        <v>23.045300000000001</v>
      </c>
      <c r="AC43" s="18">
        <v>27.096800000000002</v>
      </c>
      <c r="AD43" s="18" t="s">
        <v>33</v>
      </c>
      <c r="AE43" s="18" t="s">
        <v>33</v>
      </c>
      <c r="AF43" s="18">
        <v>0.30859999999999999</v>
      </c>
      <c r="AG43" s="18">
        <v>27.692299999999999</v>
      </c>
      <c r="AH43" s="18">
        <v>2171.4286000000002</v>
      </c>
      <c r="AI43" s="18" t="s">
        <v>33</v>
      </c>
      <c r="AJ43" s="18">
        <v>492.8571</v>
      </c>
      <c r="AK43" s="18">
        <v>102.58620000000001</v>
      </c>
      <c r="AL43" s="18">
        <v>164.4776</v>
      </c>
      <c r="AM43" s="18" t="s">
        <v>33</v>
      </c>
      <c r="AN43" s="18" t="s">
        <v>33</v>
      </c>
      <c r="AO43" s="18" t="s">
        <v>33</v>
      </c>
      <c r="AP43" s="18" t="s">
        <v>33</v>
      </c>
    </row>
    <row r="44" spans="1:42" x14ac:dyDescent="0.25">
      <c r="A44" s="8" t="s">
        <v>53</v>
      </c>
      <c r="B44" s="8" t="s">
        <v>178</v>
      </c>
      <c r="C44" s="18">
        <v>76.140600000000006</v>
      </c>
      <c r="D44" s="18">
        <v>74.727199999999996</v>
      </c>
      <c r="E44" s="18">
        <v>76.006799999999998</v>
      </c>
      <c r="F44" s="18">
        <v>74.379199999999997</v>
      </c>
      <c r="G44" s="18">
        <v>73.210899999999995</v>
      </c>
      <c r="H44" s="18">
        <v>74.537400000000005</v>
      </c>
      <c r="I44" s="18">
        <v>73.810299999999998</v>
      </c>
      <c r="J44" s="18">
        <v>73.914400000000001</v>
      </c>
      <c r="K44" s="18">
        <v>73.425399999999996</v>
      </c>
      <c r="L44" s="18">
        <v>73.939400000000006</v>
      </c>
      <c r="M44" s="18">
        <v>73.386300000000006</v>
      </c>
      <c r="N44" s="18">
        <v>74.682199999999995</v>
      </c>
      <c r="O44" s="18">
        <v>76.317400000000006</v>
      </c>
      <c r="P44" s="18">
        <v>82.0578</v>
      </c>
      <c r="Q44" s="18">
        <v>86.229100000000003</v>
      </c>
      <c r="R44" s="18">
        <v>86.519300000000001</v>
      </c>
      <c r="S44" s="18">
        <v>97.694900000000004</v>
      </c>
      <c r="T44" s="18">
        <v>40.895800000000001</v>
      </c>
      <c r="U44" s="18">
        <v>36.017400000000002</v>
      </c>
      <c r="V44" s="18">
        <v>36.624600000000001</v>
      </c>
      <c r="W44" s="18">
        <v>15.5907</v>
      </c>
      <c r="X44" s="18">
        <v>87.628900000000002</v>
      </c>
      <c r="Y44" s="18">
        <v>85.772900000000007</v>
      </c>
      <c r="Z44" s="18">
        <v>83.764399999999995</v>
      </c>
      <c r="AA44" s="18">
        <v>79.432599999999994</v>
      </c>
      <c r="AB44" s="18">
        <v>73.049599999999998</v>
      </c>
      <c r="AC44" s="18">
        <v>69.14</v>
      </c>
      <c r="AD44" s="18">
        <v>72.457999999999998</v>
      </c>
      <c r="AE44" s="18">
        <v>73.138499999999993</v>
      </c>
      <c r="AF44" s="18">
        <v>82.012200000000007</v>
      </c>
      <c r="AG44" s="18" t="s">
        <v>33</v>
      </c>
      <c r="AH44" s="18">
        <v>58.503399999999999</v>
      </c>
      <c r="AI44" s="18">
        <v>623.72879999999998</v>
      </c>
      <c r="AJ44" s="18">
        <v>1104.3478</v>
      </c>
      <c r="AK44" s="18">
        <v>-1080.7692</v>
      </c>
      <c r="AL44" s="18">
        <v>-108.3573</v>
      </c>
      <c r="AM44" s="18">
        <v>23.341000000000001</v>
      </c>
      <c r="AN44" s="18">
        <v>46.808500000000002</v>
      </c>
      <c r="AO44" s="18">
        <v>114.2308</v>
      </c>
      <c r="AP44" s="18">
        <v>58.526600000000002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model</vt:lpstr>
      <vt:lpstr>USAP</vt:lpstr>
      <vt:lpstr>SMID</vt:lpstr>
      <vt:lpstr>data_paste</vt:lpstr>
      <vt:lpstr>TRN</vt:lpstr>
      <vt:lpstr>stocks</vt:lpstr>
      <vt:lpstr>PCRX</vt:lpstr>
      <vt:lpstr>NFE</vt:lpstr>
      <vt:lpstr>CMP</vt:lpstr>
      <vt:lpstr>INFA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Ramirez, Eduardo</dc:creator>
  <cp:lastModifiedBy>Ramirez, Eduardo</cp:lastModifiedBy>
  <dcterms:created xsi:type="dcterms:W3CDTF">2024-03-25T20:51:16Z</dcterms:created>
  <dcterms:modified xsi:type="dcterms:W3CDTF">2024-08-01T18:20:35Z</dcterms:modified>
</cp:coreProperties>
</file>