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py_auto_study\autoChectWork\"/>
    </mc:Choice>
  </mc:AlternateContent>
  <xr:revisionPtr revIDLastSave="0" documentId="13_ncr:1_{C68CA977-FB15-4C57-BAF8-12CBA0B8EE56}" xr6:coauthVersionLast="47" xr6:coauthVersionMax="47" xr10:uidLastSave="{00000000-0000-0000-0000-000000000000}"/>
  <bookViews>
    <workbookView xWindow="-120" yWindow="-120" windowWidth="28110" windowHeight="16440" tabRatio="524" xr2:uid="{00000000-000D-0000-FFFF-FFFF00000000}"/>
  </bookViews>
  <sheets>
    <sheet name="考勤表" sheetId="1" r:id="rId1"/>
    <sheet name="计算工作日" sheetId="2" r:id="rId2"/>
    <sheet name="Sheet2" sheetId="4" r:id="rId3"/>
    <sheet name="计算工作日 (2)" sheetId="3" r:id="rId4"/>
  </sheets>
  <definedNames>
    <definedName name="A">Sheet2!$A$1:$A$2</definedName>
    <definedName name="_xlnm.Print_Area" localSheetId="0">考勤表!$A$1:$AR$24</definedName>
    <definedName name="调休上班">计算工作日!$H$2:$H$8</definedName>
    <definedName name="节假日">计算工作日!$G$2:$G$32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" l="1"/>
  <c r="B5" i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B6" i="1"/>
  <c r="B2" i="3"/>
  <c r="C2" i="3" s="1"/>
  <c r="B3" i="3"/>
  <c r="C3" i="3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B7" i="3"/>
  <c r="B4" i="3"/>
  <c r="C4" i="3" s="1"/>
  <c r="AI21" i="1"/>
  <c r="AJ21" i="1"/>
  <c r="AK21" i="1"/>
  <c r="AL21" i="1"/>
  <c r="AM21" i="1"/>
  <c r="AN21" i="1"/>
  <c r="AO21" i="1"/>
  <c r="AP21" i="1"/>
  <c r="AQ21" i="1"/>
  <c r="AH21" i="1"/>
  <c r="B3" i="2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2" i="2"/>
  <c r="C2" i="2" s="1"/>
  <c r="AH8" i="1"/>
  <c r="AI8" i="1"/>
  <c r="AJ8" i="1"/>
  <c r="AK8" i="1"/>
  <c r="AL8" i="1"/>
  <c r="AM8" i="1"/>
  <c r="AN8" i="1"/>
  <c r="AO8" i="1"/>
  <c r="AP8" i="1"/>
  <c r="AQ8" i="1"/>
  <c r="AH9" i="1"/>
  <c r="AI9" i="1"/>
  <c r="AJ9" i="1"/>
  <c r="AK9" i="1"/>
  <c r="AL9" i="1"/>
  <c r="AM9" i="1"/>
  <c r="AN9" i="1"/>
  <c r="AO9" i="1"/>
  <c r="AP9" i="1"/>
  <c r="AQ9" i="1"/>
  <c r="AH10" i="1"/>
  <c r="AI10" i="1"/>
  <c r="AJ10" i="1"/>
  <c r="AK10" i="1"/>
  <c r="AL10" i="1"/>
  <c r="AM10" i="1"/>
  <c r="AN10" i="1"/>
  <c r="AO10" i="1"/>
  <c r="AP10" i="1"/>
  <c r="AQ10" i="1"/>
  <c r="AH11" i="1"/>
  <c r="AI11" i="1"/>
  <c r="AJ11" i="1"/>
  <c r="AK11" i="1"/>
  <c r="AL11" i="1"/>
  <c r="AM11" i="1"/>
  <c r="AN11" i="1"/>
  <c r="AO11" i="1"/>
  <c r="AP11" i="1"/>
  <c r="AQ11" i="1"/>
  <c r="AH12" i="1"/>
  <c r="AI12" i="1"/>
  <c r="AJ12" i="1"/>
  <c r="AK12" i="1"/>
  <c r="AL12" i="1"/>
  <c r="AM12" i="1"/>
  <c r="AN12" i="1"/>
  <c r="AO12" i="1"/>
  <c r="AP12" i="1"/>
  <c r="AQ12" i="1"/>
  <c r="AH13" i="1"/>
  <c r="AI13" i="1"/>
  <c r="AJ13" i="1"/>
  <c r="AK13" i="1"/>
  <c r="AL13" i="1"/>
  <c r="AM13" i="1"/>
  <c r="AN13" i="1"/>
  <c r="AO13" i="1"/>
  <c r="AP13" i="1"/>
  <c r="AQ13" i="1"/>
  <c r="AH14" i="1"/>
  <c r="AI14" i="1"/>
  <c r="AJ14" i="1"/>
  <c r="AK14" i="1"/>
  <c r="AL14" i="1"/>
  <c r="AM14" i="1"/>
  <c r="AN14" i="1"/>
  <c r="AO14" i="1"/>
  <c r="AP14" i="1"/>
  <c r="AQ14" i="1"/>
  <c r="AH15" i="1"/>
  <c r="AI15" i="1"/>
  <c r="AJ15" i="1"/>
  <c r="AK15" i="1"/>
  <c r="AL15" i="1"/>
  <c r="AM15" i="1"/>
  <c r="AN15" i="1"/>
  <c r="AO15" i="1"/>
  <c r="AP15" i="1"/>
  <c r="AQ15" i="1"/>
  <c r="AH16" i="1"/>
  <c r="AI16" i="1"/>
  <c r="AJ16" i="1"/>
  <c r="AK16" i="1"/>
  <c r="AL16" i="1"/>
  <c r="AM16" i="1"/>
  <c r="AN16" i="1"/>
  <c r="AO16" i="1"/>
  <c r="AP16" i="1"/>
  <c r="AQ16" i="1"/>
  <c r="AH17" i="1"/>
  <c r="AI17" i="1"/>
  <c r="AJ17" i="1"/>
  <c r="AK17" i="1"/>
  <c r="AL17" i="1"/>
  <c r="AM17" i="1"/>
  <c r="AN17" i="1"/>
  <c r="AO17" i="1"/>
  <c r="AP17" i="1"/>
  <c r="AQ17" i="1"/>
  <c r="AH18" i="1"/>
  <c r="AI18" i="1"/>
  <c r="AJ18" i="1"/>
  <c r="AK18" i="1"/>
  <c r="AL18" i="1"/>
  <c r="AM18" i="1"/>
  <c r="AN18" i="1"/>
  <c r="AO18" i="1"/>
  <c r="AP18" i="1"/>
  <c r="AQ18" i="1"/>
  <c r="AH19" i="1"/>
  <c r="AI19" i="1"/>
  <c r="AJ19" i="1"/>
  <c r="AK19" i="1"/>
  <c r="AL19" i="1"/>
  <c r="AM19" i="1"/>
  <c r="AN19" i="1"/>
  <c r="AO19" i="1"/>
  <c r="AP19" i="1"/>
  <c r="AQ19" i="1"/>
  <c r="AH20" i="1"/>
  <c r="AI20" i="1"/>
  <c r="AJ20" i="1"/>
  <c r="AK20" i="1"/>
  <c r="AL20" i="1"/>
  <c r="AM20" i="1"/>
  <c r="AN20" i="1"/>
  <c r="AO20" i="1"/>
  <c r="AP20" i="1"/>
  <c r="AQ20" i="1"/>
  <c r="AH22" i="1"/>
  <c r="AI22" i="1"/>
  <c r="AJ22" i="1"/>
  <c r="AK22" i="1"/>
  <c r="AL22" i="1"/>
  <c r="AM22" i="1"/>
  <c r="AN22" i="1"/>
  <c r="AO22" i="1"/>
  <c r="AP22" i="1"/>
  <c r="AQ22" i="1"/>
  <c r="AH23" i="1"/>
  <c r="AI23" i="1"/>
  <c r="AJ23" i="1"/>
  <c r="AK23" i="1"/>
  <c r="AL23" i="1"/>
  <c r="AM23" i="1"/>
  <c r="AN23" i="1"/>
  <c r="AO23" i="1"/>
  <c r="AP23" i="1"/>
  <c r="AQ23" i="1"/>
  <c r="AH7" i="1"/>
  <c r="AI7" i="1"/>
  <c r="AJ7" i="1"/>
  <c r="AK7" i="1"/>
  <c r="AL7" i="1"/>
  <c r="AM7" i="1"/>
  <c r="AN7" i="1"/>
  <c r="AO7" i="1"/>
  <c r="AP7" i="1"/>
  <c r="AQ7" i="1"/>
  <c r="C6" i="1" l="1"/>
  <c r="D2" i="2"/>
  <c r="D13" i="2"/>
  <c r="D12" i="2"/>
  <c r="D11" i="2"/>
  <c r="D10" i="2"/>
  <c r="D9" i="2"/>
  <c r="D8" i="2"/>
  <c r="D7" i="2"/>
  <c r="D6" i="2"/>
  <c r="D5" i="2"/>
  <c r="D4" i="2"/>
  <c r="D3" i="2"/>
  <c r="AC4" i="1" s="1"/>
  <c r="AR22" i="1"/>
  <c r="AR9" i="1"/>
  <c r="AR16" i="1"/>
  <c r="AR10" i="1"/>
  <c r="AR21" i="1"/>
  <c r="AR7" i="1"/>
  <c r="AR18" i="1"/>
  <c r="AR23" i="1"/>
  <c r="AR19" i="1"/>
  <c r="AR13" i="1"/>
  <c r="AR20" i="1"/>
  <c r="AR14" i="1"/>
  <c r="AR8" i="1"/>
  <c r="AR12" i="1"/>
  <c r="AR15" i="1"/>
  <c r="AR11" i="1"/>
  <c r="AR17" i="1"/>
  <c r="D6" i="1" l="1"/>
  <c r="E6" i="1" s="1"/>
  <c r="AF24" i="1"/>
  <c r="AR24" i="1"/>
  <c r="F6" i="1" l="1"/>
  <c r="AM24" i="1"/>
  <c r="AI24" i="1"/>
  <c r="G6" i="1" l="1"/>
  <c r="H6" i="1" l="1"/>
  <c r="I6" i="1" l="1"/>
  <c r="J6" i="1" l="1"/>
  <c r="K6" i="1" l="1"/>
  <c r="L6" i="1" l="1"/>
  <c r="M6" i="1" l="1"/>
  <c r="N6" i="1" l="1"/>
  <c r="O6" i="1" l="1"/>
  <c r="P6" i="1" l="1"/>
  <c r="Q6" i="1" l="1"/>
  <c r="R6" i="1" l="1"/>
  <c r="S6" i="1" l="1"/>
  <c r="T6" i="1" l="1"/>
  <c r="U6" i="1" l="1"/>
  <c r="V6" i="1" l="1"/>
  <c r="W6" i="1" l="1"/>
  <c r="X6" i="1" l="1"/>
  <c r="Y6" i="1" l="1"/>
  <c r="Z6" i="1" l="1"/>
  <c r="AA6" i="1" l="1"/>
  <c r="AB6" i="1" l="1"/>
  <c r="AC6" i="1" l="1"/>
  <c r="AD6" i="1" s="1"/>
  <c r="AE6" i="1" l="1"/>
  <c r="AF6" i="1" l="1"/>
</calcChain>
</file>

<file path=xl/sharedStrings.xml><?xml version="1.0" encoding="utf-8"?>
<sst xmlns="http://schemas.openxmlformats.org/spreadsheetml/2006/main" count="170" uniqueCount="79">
  <si>
    <t>丁希乐</t>
  </si>
  <si>
    <t>付静</t>
  </si>
  <si>
    <t>郭峻坛</t>
  </si>
  <si>
    <t>李佳</t>
  </si>
  <si>
    <t>李璞</t>
  </si>
  <si>
    <t>李荣立</t>
  </si>
  <si>
    <t>宋秋柯</t>
  </si>
  <si>
    <t>孙运龙</t>
  </si>
  <si>
    <t>王静</t>
  </si>
  <si>
    <t>王雅珂</t>
  </si>
  <si>
    <t>张海潮</t>
  </si>
  <si>
    <t>张新丽</t>
  </si>
  <si>
    <t>张亚旭</t>
  </si>
  <si>
    <t>赵丰娟</t>
  </si>
  <si>
    <t>年</t>
    <phoneticPr fontId="2" type="noConversion"/>
  </si>
  <si>
    <t>月</t>
    <phoneticPr fontId="2" type="noConversion"/>
  </si>
  <si>
    <t>☆</t>
  </si>
  <si>
    <t>□</t>
  </si>
  <si>
    <t>◇</t>
  </si>
  <si>
    <t>※</t>
  </si>
  <si>
    <t>△</t>
  </si>
  <si>
    <t>▼</t>
  </si>
  <si>
    <t>⊹</t>
  </si>
  <si>
    <t>×</t>
  </si>
  <si>
    <t>正常</t>
    <phoneticPr fontId="2" type="noConversion"/>
  </si>
  <si>
    <t>事假</t>
    <phoneticPr fontId="2" type="noConversion"/>
  </si>
  <si>
    <t>病假</t>
    <phoneticPr fontId="2" type="noConversion"/>
  </si>
  <si>
    <t>婚假</t>
    <phoneticPr fontId="2" type="noConversion"/>
  </si>
  <si>
    <t>产假</t>
    <phoneticPr fontId="2" type="noConversion"/>
  </si>
  <si>
    <t>公假</t>
    <phoneticPr fontId="2" type="noConversion"/>
  </si>
  <si>
    <t>年休</t>
    <phoneticPr fontId="2" type="noConversion"/>
  </si>
  <si>
    <t>调休</t>
    <phoneticPr fontId="2" type="noConversion"/>
  </si>
  <si>
    <t>借调</t>
    <phoneticPr fontId="2" type="noConversion"/>
  </si>
  <si>
    <t>丧假</t>
    <phoneticPr fontId="2" type="noConversion"/>
  </si>
  <si>
    <t>旷岗</t>
    <phoneticPr fontId="2" type="noConversion"/>
  </si>
  <si>
    <t>考勤表</t>
    <phoneticPr fontId="2" type="noConversion"/>
  </si>
  <si>
    <t>缺勤总计</t>
    <phoneticPr fontId="2" type="noConversion"/>
  </si>
  <si>
    <t>出勤率</t>
    <phoneticPr fontId="2" type="noConversion"/>
  </si>
  <si>
    <t>程果</t>
    <phoneticPr fontId="2" type="noConversion"/>
  </si>
  <si>
    <t>备注：人数变动，需调整出勤率计算范围</t>
    <phoneticPr fontId="2" type="noConversion"/>
  </si>
  <si>
    <t>月份</t>
    <phoneticPr fontId="2" type="noConversion"/>
  </si>
  <si>
    <t>每月第一天</t>
    <phoneticPr fontId="2" type="noConversion"/>
  </si>
  <si>
    <t>每月最后一天</t>
    <phoneticPr fontId="2" type="noConversion"/>
  </si>
  <si>
    <t>工作日天数</t>
    <phoneticPr fontId="2" type="noConversion"/>
  </si>
  <si>
    <t>法定节假日</t>
    <phoneticPr fontId="2" type="noConversion"/>
  </si>
  <si>
    <t>日期</t>
    <phoneticPr fontId="2" type="noConversion"/>
  </si>
  <si>
    <t>EOMONTH函数</t>
    <phoneticPr fontId="2" type="noConversion"/>
  </si>
  <si>
    <t>某个月份最后一天</t>
    <phoneticPr fontId="2" type="noConversion"/>
  </si>
  <si>
    <t>0，本月；1，下个月；-1上个月</t>
    <phoneticPr fontId="2" type="noConversion"/>
  </si>
  <si>
    <t>元旦</t>
    <phoneticPr fontId="2" type="noConversion"/>
  </si>
  <si>
    <t>春节</t>
    <phoneticPr fontId="2" type="noConversion"/>
  </si>
  <si>
    <t>清明</t>
    <phoneticPr fontId="2" type="noConversion"/>
  </si>
  <si>
    <t>五一</t>
    <phoneticPr fontId="2" type="noConversion"/>
  </si>
  <si>
    <t>端午</t>
    <phoneticPr fontId="2" type="noConversion"/>
  </si>
  <si>
    <t>中秋</t>
    <phoneticPr fontId="2" type="noConversion"/>
  </si>
  <si>
    <t>国庆</t>
    <phoneticPr fontId="2" type="noConversion"/>
  </si>
  <si>
    <t>天</t>
    <phoneticPr fontId="2" type="noConversion"/>
  </si>
  <si>
    <t>本月工作日总计：</t>
    <phoneticPr fontId="2" type="noConversion"/>
  </si>
  <si>
    <t>张超颖</t>
    <phoneticPr fontId="2" type="noConversion"/>
  </si>
  <si>
    <t>缺勤人次</t>
    <phoneticPr fontId="2" type="noConversion"/>
  </si>
  <si>
    <t>部门总人数</t>
    <phoneticPr fontId="2" type="noConversion"/>
  </si>
  <si>
    <t>张三</t>
    <phoneticPr fontId="2" type="noConversion"/>
  </si>
  <si>
    <t>医保中心</t>
    <phoneticPr fontId="2" type="noConversion"/>
  </si>
  <si>
    <t>待完成</t>
    <phoneticPr fontId="2" type="noConversion"/>
  </si>
  <si>
    <t>未来丰富功能</t>
    <phoneticPr fontId="2" type="noConversion"/>
  </si>
  <si>
    <t>1、总结时候，各部门出勤率柱状图、历史记录折线图</t>
    <phoneticPr fontId="2" type="noConversion"/>
  </si>
  <si>
    <t>1、根据考勤率，对部门排序分组</t>
    <phoneticPr fontId="2" type="noConversion"/>
  </si>
  <si>
    <t>2、打印输出，请假数据</t>
    <phoneticPr fontId="2" type="noConversion"/>
  </si>
  <si>
    <r>
      <rPr>
        <sz val="11"/>
        <color rgb="FF00B0F0"/>
        <rFont val="等线"/>
        <family val="3"/>
        <charset val="134"/>
        <scheme val="minor"/>
      </rPr>
      <t>表格调整</t>
    </r>
    <r>
      <rPr>
        <sz val="11"/>
        <color theme="1"/>
        <rFont val="等线"/>
        <family val="2"/>
        <scheme val="minor"/>
      </rPr>
      <t>：右侧自动统计表的函数(可以拖动同化)</t>
    </r>
    <phoneticPr fontId="2" type="noConversion"/>
  </si>
  <si>
    <r>
      <t>代码调整：</t>
    </r>
    <r>
      <rPr>
        <sz val="11"/>
        <rFont val="等线"/>
        <family val="3"/>
        <charset val="134"/>
        <scheme val="minor"/>
      </rPr>
      <t>部门名称+出勤率数值  坐标；出勤率分组的坐标位置</t>
    </r>
    <phoneticPr fontId="2" type="noConversion"/>
  </si>
  <si>
    <t>部门总人数、缺勤率、缺勤人次 函数（手动选）</t>
    <phoneticPr fontId="2" type="noConversion"/>
  </si>
  <si>
    <t>开始使用</t>
    <phoneticPr fontId="2" type="noConversion"/>
  </si>
  <si>
    <r>
      <t>手动填写月份，</t>
    </r>
    <r>
      <rPr>
        <sz val="11"/>
        <color rgb="FFFF0000"/>
        <rFont val="等线"/>
        <family val="3"/>
        <charset val="134"/>
        <scheme val="minor"/>
      </rPr>
      <t>然后填写本月工作日</t>
    </r>
    <phoneticPr fontId="2" type="noConversion"/>
  </si>
  <si>
    <t>返回指定日期之前或之后的月末</t>
    <phoneticPr fontId="2" type="noConversion"/>
  </si>
  <si>
    <t>有些假期是周末</t>
    <phoneticPr fontId="2" type="noConversion"/>
  </si>
  <si>
    <t>星期</t>
    <phoneticPr fontId="2" type="noConversion"/>
  </si>
  <si>
    <t>标注</t>
    <phoneticPr fontId="2" type="noConversion"/>
  </si>
  <si>
    <t>休</t>
    <phoneticPr fontId="2" type="noConversion"/>
  </si>
  <si>
    <t>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</si>
</sst>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"/>
    <numFmt numFmtId="177" formatCode="[$-804]aaa;@"/>
    <numFmt numFmtId="180" formatCode="[$-804]aaaa;@"/>
    <numFmt numFmtId="181" formatCode="aaa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theme="1"/>
      <name val="Calibri"/>
      <family val="2"/>
    </font>
    <font>
      <sz val="8"/>
      <color theme="1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indexed="64"/>
      </bottom>
      <diagonal/>
    </border>
    <border>
      <left/>
      <right/>
      <top style="thin">
        <color theme="4" tint="-0.24994659260841701"/>
      </top>
      <bottom style="thin">
        <color indexed="64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1" fillId="0" borderId="1" xfId="0" applyFont="1" applyBorder="1" applyAlignment="1">
      <alignment vertical="center"/>
    </xf>
    <xf numFmtId="0" fontId="0" fillId="2" borderId="0" xfId="0" applyFill="1"/>
    <xf numFmtId="0" fontId="3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0" fillId="0" borderId="0" xfId="0" applyNumberFormat="1"/>
    <xf numFmtId="0" fontId="3" fillId="0" borderId="0" xfId="0" applyFont="1" applyFill="1" applyBorder="1" applyAlignment="1">
      <alignment horizontal="center" vertical="center"/>
    </xf>
    <xf numFmtId="0" fontId="0" fillId="0" borderId="2" xfId="0" applyFill="1" applyBorder="1"/>
    <xf numFmtId="0" fontId="1" fillId="0" borderId="0" xfId="0" applyFont="1" applyFill="1" applyBorder="1" applyAlignment="1">
      <alignment vertical="center"/>
    </xf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Fill="1" applyBorder="1"/>
    <xf numFmtId="0" fontId="1" fillId="0" borderId="4" xfId="0" applyFont="1" applyBorder="1" applyAlignment="1">
      <alignment vertical="center"/>
    </xf>
    <xf numFmtId="0" fontId="0" fillId="0" borderId="4" xfId="0" applyBorder="1"/>
    <xf numFmtId="0" fontId="0" fillId="0" borderId="1" xfId="0" applyFill="1" applyBorder="1"/>
    <xf numFmtId="0" fontId="0" fillId="0" borderId="0" xfId="0" applyAlignment="1">
      <alignment horizontal="left"/>
    </xf>
    <xf numFmtId="0" fontId="7" fillId="0" borderId="1" xfId="0" applyFont="1" applyBorder="1"/>
    <xf numFmtId="0" fontId="0" fillId="0" borderId="0" xfId="0" applyAlignment="1"/>
    <xf numFmtId="0" fontId="0" fillId="7" borderId="0" xfId="0" applyFill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9" fillId="0" borderId="0" xfId="0" applyFont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5" borderId="0" xfId="0" applyFill="1" applyAlignment="1">
      <alignment vertical="center" wrapText="1"/>
    </xf>
    <xf numFmtId="0" fontId="0" fillId="0" borderId="0" xfId="0" applyNumberFormat="1"/>
    <xf numFmtId="180" fontId="0" fillId="0" borderId="0" xfId="0" applyNumberFormat="1"/>
    <xf numFmtId="181" fontId="0" fillId="0" borderId="1" xfId="0" applyNumberFormat="1" applyBorder="1"/>
    <xf numFmtId="181" fontId="0" fillId="0" borderId="0" xfId="0" applyNumberFormat="1"/>
  </cellXfs>
  <cellStyles count="1">
    <cellStyle name="常规" xfId="0" builtinId="0"/>
  </cellStyles>
  <dxfs count="58"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3"/>
  <sheetViews>
    <sheetView showGridLines="0" tabSelected="1" zoomScaleNormal="100" zoomScaleSheetLayoutView="145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F24" sqref="AF24"/>
    </sheetView>
  </sheetViews>
  <sheetFormatPr defaultRowHeight="14.25" x14ac:dyDescent="0.2"/>
  <cols>
    <col min="2" max="32" width="3.125" customWidth="1"/>
    <col min="33" max="33" width="3" customWidth="1"/>
    <col min="34" max="43" width="3.125" customWidth="1"/>
    <col min="45" max="45" width="6.875" customWidth="1"/>
    <col min="46" max="46" width="6.375" customWidth="1"/>
  </cols>
  <sheetData>
    <row r="1" spans="1:46" x14ac:dyDescent="0.2">
      <c r="A1" s="44" t="s">
        <v>35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46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</row>
    <row r="3" spans="1:46" x14ac:dyDescent="0.2">
      <c r="K3" s="5" t="s">
        <v>24</v>
      </c>
      <c r="L3" s="5" t="s">
        <v>25</v>
      </c>
      <c r="M3" s="5" t="s">
        <v>29</v>
      </c>
      <c r="N3" s="5" t="s">
        <v>26</v>
      </c>
      <c r="O3" s="5" t="s">
        <v>27</v>
      </c>
      <c r="P3" s="5" t="s">
        <v>28</v>
      </c>
      <c r="Q3" s="5" t="s">
        <v>30</v>
      </c>
      <c r="R3" s="5" t="s">
        <v>31</v>
      </c>
      <c r="S3" s="5" t="s">
        <v>32</v>
      </c>
      <c r="T3" s="5" t="s">
        <v>33</v>
      </c>
      <c r="U3" s="5" t="s">
        <v>34</v>
      </c>
    </row>
    <row r="4" spans="1:46" x14ac:dyDescent="0.2">
      <c r="A4" s="10"/>
      <c r="D4" s="43">
        <v>2022</v>
      </c>
      <c r="E4" s="43"/>
      <c r="F4" t="s">
        <v>14</v>
      </c>
      <c r="G4" s="4">
        <v>4</v>
      </c>
      <c r="H4" t="s">
        <v>15</v>
      </c>
      <c r="K4" s="6"/>
      <c r="L4" s="7">
        <v>1</v>
      </c>
      <c r="M4" s="7">
        <v>0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8" t="s">
        <v>22</v>
      </c>
      <c r="U4" s="8" t="s">
        <v>23</v>
      </c>
      <c r="X4" s="46" t="s">
        <v>57</v>
      </c>
      <c r="Y4" s="46"/>
      <c r="Z4" s="46"/>
      <c r="AA4" s="46"/>
      <c r="AB4" s="46"/>
      <c r="AC4" s="21">
        <f>计算工作日!D3</f>
        <v>16</v>
      </c>
      <c r="AD4" t="s">
        <v>56</v>
      </c>
      <c r="AH4" s="9" t="s">
        <v>25</v>
      </c>
      <c r="AI4" s="9" t="s">
        <v>29</v>
      </c>
      <c r="AJ4" s="9" t="s">
        <v>26</v>
      </c>
      <c r="AK4" s="9" t="s">
        <v>27</v>
      </c>
      <c r="AL4" s="9" t="s">
        <v>28</v>
      </c>
      <c r="AM4" s="9" t="s">
        <v>30</v>
      </c>
      <c r="AN4" s="9" t="s">
        <v>31</v>
      </c>
      <c r="AO4" s="9" t="s">
        <v>32</v>
      </c>
      <c r="AP4" s="9" t="s">
        <v>33</v>
      </c>
      <c r="AQ4" s="9" t="s">
        <v>34</v>
      </c>
    </row>
    <row r="5" spans="1:46" x14ac:dyDescent="0.2">
      <c r="A5" s="10"/>
      <c r="B5" s="50">
        <f>DATE(D4,G4,1)</f>
        <v>44652</v>
      </c>
      <c r="C5" s="51">
        <f>B5+1</f>
        <v>44653</v>
      </c>
      <c r="D5" s="51">
        <f t="shared" ref="D5:AF5" si="0">C5+1</f>
        <v>44654</v>
      </c>
      <c r="E5" s="51">
        <f t="shared" si="0"/>
        <v>44655</v>
      </c>
      <c r="F5" s="51">
        <f t="shared" si="0"/>
        <v>44656</v>
      </c>
      <c r="G5" s="51">
        <f t="shared" si="0"/>
        <v>44657</v>
      </c>
      <c r="H5" s="51">
        <f t="shared" si="0"/>
        <v>44658</v>
      </c>
      <c r="I5" s="51">
        <f t="shared" si="0"/>
        <v>44659</v>
      </c>
      <c r="J5" s="51">
        <f t="shared" si="0"/>
        <v>44660</v>
      </c>
      <c r="K5" s="51">
        <f t="shared" si="0"/>
        <v>44661</v>
      </c>
      <c r="L5" s="51">
        <f t="shared" si="0"/>
        <v>44662</v>
      </c>
      <c r="M5" s="51">
        <f t="shared" si="0"/>
        <v>44663</v>
      </c>
      <c r="N5" s="51">
        <f t="shared" si="0"/>
        <v>44664</v>
      </c>
      <c r="O5" s="51">
        <f t="shared" si="0"/>
        <v>44665</v>
      </c>
      <c r="P5" s="51">
        <f t="shared" si="0"/>
        <v>44666</v>
      </c>
      <c r="Q5" s="51">
        <f t="shared" si="0"/>
        <v>44667</v>
      </c>
      <c r="R5" s="51">
        <f t="shared" si="0"/>
        <v>44668</v>
      </c>
      <c r="S5" s="51">
        <f t="shared" si="0"/>
        <v>44669</v>
      </c>
      <c r="T5" s="51">
        <f t="shared" si="0"/>
        <v>44670</v>
      </c>
      <c r="U5" s="51">
        <f t="shared" si="0"/>
        <v>44671</v>
      </c>
      <c r="V5" s="51">
        <f t="shared" si="0"/>
        <v>44672</v>
      </c>
      <c r="W5" s="51">
        <f t="shared" si="0"/>
        <v>44673</v>
      </c>
      <c r="X5" s="51">
        <f t="shared" si="0"/>
        <v>44674</v>
      </c>
      <c r="Y5" s="51">
        <f t="shared" si="0"/>
        <v>44675</v>
      </c>
      <c r="Z5" s="51">
        <f t="shared" si="0"/>
        <v>44676</v>
      </c>
      <c r="AA5" s="51">
        <f t="shared" si="0"/>
        <v>44677</v>
      </c>
      <c r="AB5" s="51">
        <f t="shared" si="0"/>
        <v>44678</v>
      </c>
      <c r="AC5" s="51">
        <f t="shared" si="0"/>
        <v>44679</v>
      </c>
      <c r="AD5" s="51">
        <f>IFERROR(IF(MONTH(AC5)=MONTH(AC5+1),AC5+1,""),"")</f>
        <v>44680</v>
      </c>
      <c r="AE5" s="51">
        <f t="shared" ref="AE5:AF5" si="1">IFERROR(IF(MONTH(AD5)=MONTH(AD5+1),AD5+1,""),"")</f>
        <v>44681</v>
      </c>
      <c r="AF5" s="51" t="str">
        <f t="shared" si="1"/>
        <v/>
      </c>
      <c r="AH5" s="9"/>
      <c r="AI5" s="9"/>
      <c r="AJ5" s="9"/>
      <c r="AK5" s="9"/>
      <c r="AL5" s="9"/>
      <c r="AM5" s="9"/>
      <c r="AN5" s="9"/>
      <c r="AO5" s="9"/>
      <c r="AP5" s="9"/>
      <c r="AQ5" s="9"/>
    </row>
    <row r="6" spans="1:46" x14ac:dyDescent="0.2">
      <c r="A6" s="27" t="s">
        <v>62</v>
      </c>
      <c r="B6" s="2">
        <f>DATE(D4,G4,1)</f>
        <v>44652</v>
      </c>
      <c r="C6" s="2">
        <f>B6+1</f>
        <v>44653</v>
      </c>
      <c r="D6" s="2">
        <f t="shared" ref="D6:AC6" si="2">C6+1</f>
        <v>44654</v>
      </c>
      <c r="E6" s="2">
        <f t="shared" si="2"/>
        <v>44655</v>
      </c>
      <c r="F6" s="2">
        <f t="shared" si="2"/>
        <v>44656</v>
      </c>
      <c r="G6" s="2">
        <f t="shared" si="2"/>
        <v>44657</v>
      </c>
      <c r="H6" s="2">
        <f t="shared" si="2"/>
        <v>44658</v>
      </c>
      <c r="I6" s="2">
        <f t="shared" si="2"/>
        <v>44659</v>
      </c>
      <c r="J6" s="2">
        <f t="shared" si="2"/>
        <v>44660</v>
      </c>
      <c r="K6" s="2">
        <f t="shared" si="2"/>
        <v>44661</v>
      </c>
      <c r="L6" s="2">
        <f t="shared" si="2"/>
        <v>44662</v>
      </c>
      <c r="M6" s="2">
        <f t="shared" si="2"/>
        <v>44663</v>
      </c>
      <c r="N6" s="2">
        <f t="shared" si="2"/>
        <v>44664</v>
      </c>
      <c r="O6" s="2">
        <f t="shared" si="2"/>
        <v>44665</v>
      </c>
      <c r="P6" s="2">
        <f t="shared" si="2"/>
        <v>44666</v>
      </c>
      <c r="Q6" s="2">
        <f t="shared" si="2"/>
        <v>44667</v>
      </c>
      <c r="R6" s="2">
        <f t="shared" si="2"/>
        <v>44668</v>
      </c>
      <c r="S6" s="2">
        <f t="shared" si="2"/>
        <v>44669</v>
      </c>
      <c r="T6" s="2">
        <f t="shared" si="2"/>
        <v>44670</v>
      </c>
      <c r="U6" s="2">
        <f t="shared" si="2"/>
        <v>44671</v>
      </c>
      <c r="V6" s="2">
        <f t="shared" si="2"/>
        <v>44672</v>
      </c>
      <c r="W6" s="2">
        <f t="shared" si="2"/>
        <v>44673</v>
      </c>
      <c r="X6" s="2">
        <f t="shared" si="2"/>
        <v>44674</v>
      </c>
      <c r="Y6" s="2">
        <f t="shared" si="2"/>
        <v>44675</v>
      </c>
      <c r="Z6" s="2">
        <f t="shared" si="2"/>
        <v>44676</v>
      </c>
      <c r="AA6" s="2">
        <f t="shared" si="2"/>
        <v>44677</v>
      </c>
      <c r="AB6" s="2">
        <f t="shared" si="2"/>
        <v>44678</v>
      </c>
      <c r="AC6" s="2">
        <f t="shared" si="2"/>
        <v>44679</v>
      </c>
      <c r="AD6" s="2">
        <f>IFERROR(IF(MONTH(AC6)=MONTH(AC6+1),AC6+1,""),"")</f>
        <v>44680</v>
      </c>
      <c r="AE6" s="2">
        <f t="shared" ref="AE6:AF6" si="3">IFERROR(IF(MONTH(AD6)=MONTH(AD6+1),AD6+1,""),"")</f>
        <v>44681</v>
      </c>
      <c r="AF6" s="2" t="str">
        <f t="shared" si="3"/>
        <v/>
      </c>
      <c r="AH6" s="7">
        <v>1</v>
      </c>
      <c r="AI6" s="7">
        <v>0</v>
      </c>
      <c r="AJ6" s="7" t="s">
        <v>16</v>
      </c>
      <c r="AK6" s="7" t="s">
        <v>17</v>
      </c>
      <c r="AL6" s="7" t="s">
        <v>18</v>
      </c>
      <c r="AM6" s="7" t="s">
        <v>19</v>
      </c>
      <c r="AN6" s="7" t="s">
        <v>20</v>
      </c>
      <c r="AO6" s="7" t="s">
        <v>21</v>
      </c>
      <c r="AP6" s="8" t="s">
        <v>22</v>
      </c>
      <c r="AQ6" s="8" t="s">
        <v>23</v>
      </c>
      <c r="AR6" s="11" t="s">
        <v>36</v>
      </c>
      <c r="AS6" s="11"/>
      <c r="AT6" s="11"/>
    </row>
    <row r="7" spans="1:46" x14ac:dyDescent="0.2">
      <c r="A7" s="3" t="s">
        <v>38</v>
      </c>
      <c r="B7" s="1"/>
      <c r="C7" s="1"/>
      <c r="D7" s="1"/>
      <c r="E7" s="1" t="s">
        <v>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16</v>
      </c>
      <c r="U7" s="1"/>
      <c r="V7" s="1"/>
      <c r="W7" s="1"/>
      <c r="X7" s="1"/>
      <c r="Y7" s="1"/>
      <c r="Z7" s="1" t="s">
        <v>18</v>
      </c>
      <c r="AA7" s="1" t="s">
        <v>20</v>
      </c>
      <c r="AB7" s="1"/>
      <c r="AC7" s="1"/>
      <c r="AD7" s="1"/>
      <c r="AE7" s="1">
        <v>0</v>
      </c>
      <c r="AF7" s="1"/>
      <c r="AH7" s="1" t="str">
        <f t="shared" ref="AH7:AQ24" si="4">IF(COUNTIF($B7:$AF7,AH$6)&gt;0,COUNTIF($B7:$AF7,AH$6),"")</f>
        <v/>
      </c>
      <c r="AI7" s="1">
        <f t="shared" si="4"/>
        <v>1</v>
      </c>
      <c r="AJ7" s="1">
        <f t="shared" si="4"/>
        <v>1</v>
      </c>
      <c r="AK7" s="1" t="str">
        <f t="shared" si="4"/>
        <v/>
      </c>
      <c r="AL7" s="1">
        <f t="shared" si="4"/>
        <v>2</v>
      </c>
      <c r="AM7" s="1" t="str">
        <f t="shared" si="4"/>
        <v/>
      </c>
      <c r="AN7" s="1">
        <f t="shared" si="4"/>
        <v>1</v>
      </c>
      <c r="AO7" s="1" t="str">
        <f t="shared" si="4"/>
        <v/>
      </c>
      <c r="AP7" s="1" t="str">
        <f t="shared" si="4"/>
        <v/>
      </c>
      <c r="AQ7" s="1" t="str">
        <f t="shared" si="4"/>
        <v/>
      </c>
      <c r="AR7" s="12">
        <f>SUM(AH7:AQ7)</f>
        <v>5</v>
      </c>
      <c r="AS7" s="22"/>
      <c r="AT7" s="22"/>
    </row>
    <row r="8" spans="1:46" x14ac:dyDescent="0.2">
      <c r="A8" s="3" t="s">
        <v>0</v>
      </c>
      <c r="B8" s="1"/>
      <c r="C8" s="1"/>
      <c r="D8" s="1"/>
      <c r="E8" s="1"/>
      <c r="F8" s="1"/>
      <c r="G8" s="1"/>
      <c r="H8" s="1"/>
      <c r="I8" s="1"/>
      <c r="J8" s="1"/>
      <c r="K8" s="1" t="s">
        <v>19</v>
      </c>
      <c r="L8" s="1"/>
      <c r="M8" s="1"/>
      <c r="N8" s="1"/>
      <c r="O8" s="1"/>
      <c r="P8" s="1"/>
      <c r="Q8" s="1" t="s">
        <v>16</v>
      </c>
      <c r="R8" s="1"/>
      <c r="S8" s="1"/>
      <c r="T8" s="1"/>
      <c r="U8" s="1"/>
      <c r="V8" s="1" t="s">
        <v>18</v>
      </c>
      <c r="W8" s="1"/>
      <c r="X8" s="1"/>
      <c r="Y8" s="1"/>
      <c r="Z8" s="1"/>
      <c r="AA8" s="1"/>
      <c r="AB8" s="1"/>
      <c r="AC8" s="1"/>
      <c r="AD8" s="1" t="s">
        <v>17</v>
      </c>
      <c r="AE8" s="1"/>
      <c r="AF8" s="1"/>
      <c r="AH8" s="1" t="str">
        <f>IF(COUNTIF($B8:$AF8,AH$6)&gt;0,COUNTIF($B8:$AF8,AH$6),"")</f>
        <v/>
      </c>
      <c r="AI8" s="1" t="str">
        <f t="shared" si="4"/>
        <v/>
      </c>
      <c r="AJ8" s="1">
        <f t="shared" si="4"/>
        <v>1</v>
      </c>
      <c r="AK8" s="1">
        <f t="shared" si="4"/>
        <v>1</v>
      </c>
      <c r="AL8" s="1">
        <f t="shared" si="4"/>
        <v>1</v>
      </c>
      <c r="AM8" s="1">
        <f t="shared" si="4"/>
        <v>1</v>
      </c>
      <c r="AN8" s="1" t="str">
        <f t="shared" si="4"/>
        <v/>
      </c>
      <c r="AO8" s="1" t="str">
        <f t="shared" si="4"/>
        <v/>
      </c>
      <c r="AP8" s="1" t="str">
        <f t="shared" si="4"/>
        <v/>
      </c>
      <c r="AQ8" s="1" t="str">
        <f t="shared" si="4"/>
        <v/>
      </c>
      <c r="AR8" s="12">
        <f t="shared" ref="AR8:AR23" si="5">SUM(AH8:AQ8)</f>
        <v>4</v>
      </c>
      <c r="AS8" s="22"/>
      <c r="AT8" s="22"/>
    </row>
    <row r="9" spans="1:46" x14ac:dyDescent="0.2">
      <c r="A9" s="3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H9" s="1" t="str">
        <f t="shared" si="4"/>
        <v/>
      </c>
      <c r="AI9" s="1">
        <f t="shared" si="4"/>
        <v>1</v>
      </c>
      <c r="AJ9" s="1" t="str">
        <f t="shared" si="4"/>
        <v/>
      </c>
      <c r="AK9" s="1" t="str">
        <f t="shared" si="4"/>
        <v/>
      </c>
      <c r="AL9" s="1" t="str">
        <f t="shared" si="4"/>
        <v/>
      </c>
      <c r="AM9" s="1" t="str">
        <f t="shared" si="4"/>
        <v/>
      </c>
      <c r="AN9" s="1" t="str">
        <f t="shared" si="4"/>
        <v/>
      </c>
      <c r="AO9" s="1" t="str">
        <f t="shared" si="4"/>
        <v/>
      </c>
      <c r="AP9" s="1" t="str">
        <f t="shared" si="4"/>
        <v/>
      </c>
      <c r="AQ9" s="1" t="str">
        <f t="shared" si="4"/>
        <v/>
      </c>
      <c r="AR9" s="12">
        <f t="shared" si="5"/>
        <v>1</v>
      </c>
      <c r="AS9" s="22"/>
      <c r="AT9" s="22"/>
    </row>
    <row r="10" spans="1:46" x14ac:dyDescent="0.2">
      <c r="A10" s="3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16</v>
      </c>
      <c r="L10" s="1"/>
      <c r="M10" s="1"/>
      <c r="N10" s="1"/>
      <c r="O10" s="1"/>
      <c r="P10" s="1"/>
      <c r="Q10" s="1"/>
      <c r="R10" s="1"/>
      <c r="S10" s="1">
        <v>0</v>
      </c>
      <c r="T10" s="1"/>
      <c r="U10" s="1"/>
      <c r="V10" s="1"/>
      <c r="W10" s="1"/>
      <c r="X10" s="1"/>
      <c r="Y10" s="1" t="s">
        <v>16</v>
      </c>
      <c r="Z10" s="1"/>
      <c r="AA10" s="1"/>
      <c r="AB10" s="1" t="s">
        <v>17</v>
      </c>
      <c r="AC10" s="1"/>
      <c r="AD10" s="1"/>
      <c r="AE10" s="1"/>
      <c r="AF10" s="1"/>
      <c r="AH10" s="1" t="str">
        <f t="shared" si="4"/>
        <v/>
      </c>
      <c r="AI10" s="1">
        <f t="shared" si="4"/>
        <v>1</v>
      </c>
      <c r="AJ10" s="1">
        <f t="shared" si="4"/>
        <v>2</v>
      </c>
      <c r="AK10" s="1">
        <f t="shared" si="4"/>
        <v>1</v>
      </c>
      <c r="AL10" s="1" t="str">
        <f t="shared" si="4"/>
        <v/>
      </c>
      <c r="AM10" s="1" t="str">
        <f t="shared" si="4"/>
        <v/>
      </c>
      <c r="AN10" s="1" t="str">
        <f t="shared" si="4"/>
        <v/>
      </c>
      <c r="AO10" s="1" t="str">
        <f t="shared" si="4"/>
        <v/>
      </c>
      <c r="AP10" s="1" t="str">
        <f t="shared" si="4"/>
        <v/>
      </c>
      <c r="AQ10" s="1" t="str">
        <f t="shared" si="4"/>
        <v/>
      </c>
      <c r="AR10" s="12">
        <f t="shared" si="5"/>
        <v>4</v>
      </c>
      <c r="AS10" s="22"/>
      <c r="AT10" s="22"/>
    </row>
    <row r="11" spans="1:46" x14ac:dyDescent="0.2">
      <c r="A11" s="3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19</v>
      </c>
      <c r="O11" s="1" t="s">
        <v>23</v>
      </c>
      <c r="P11" s="1"/>
      <c r="Q11" s="1"/>
      <c r="R11" s="1"/>
      <c r="S11" s="1"/>
      <c r="T11" s="1"/>
      <c r="U11" s="1"/>
      <c r="V11" s="1"/>
      <c r="W11" s="1" t="s">
        <v>18</v>
      </c>
      <c r="X11" s="1"/>
      <c r="Y11" s="1"/>
      <c r="Z11" s="1"/>
      <c r="AA11" s="1"/>
      <c r="AB11" s="1"/>
      <c r="AC11" s="1"/>
      <c r="AD11" s="1"/>
      <c r="AE11" s="1"/>
      <c r="AF11" s="1"/>
      <c r="AH11" s="1" t="str">
        <f t="shared" si="4"/>
        <v/>
      </c>
      <c r="AI11" s="1" t="str">
        <f t="shared" si="4"/>
        <v/>
      </c>
      <c r="AJ11" s="1" t="str">
        <f t="shared" si="4"/>
        <v/>
      </c>
      <c r="AK11" s="1" t="str">
        <f t="shared" si="4"/>
        <v/>
      </c>
      <c r="AL11" s="1">
        <f t="shared" si="4"/>
        <v>1</v>
      </c>
      <c r="AM11" s="1">
        <f t="shared" si="4"/>
        <v>1</v>
      </c>
      <c r="AN11" s="1" t="str">
        <f t="shared" si="4"/>
        <v/>
      </c>
      <c r="AO11" s="1" t="str">
        <f t="shared" si="4"/>
        <v/>
      </c>
      <c r="AP11" s="1" t="str">
        <f t="shared" si="4"/>
        <v/>
      </c>
      <c r="AQ11" s="1">
        <f t="shared" si="4"/>
        <v>1</v>
      </c>
      <c r="AR11" s="12">
        <f t="shared" si="5"/>
        <v>3</v>
      </c>
      <c r="AS11" s="22"/>
      <c r="AT11" s="22"/>
    </row>
    <row r="12" spans="1:46" x14ac:dyDescent="0.2">
      <c r="A12" s="3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16</v>
      </c>
      <c r="AC12" s="1"/>
      <c r="AD12" s="1"/>
      <c r="AE12" s="1"/>
      <c r="AF12" s="1" t="s">
        <v>18</v>
      </c>
      <c r="AH12" s="1" t="str">
        <f t="shared" si="4"/>
        <v/>
      </c>
      <c r="AI12" s="1" t="str">
        <f t="shared" si="4"/>
        <v/>
      </c>
      <c r="AJ12" s="1">
        <f t="shared" si="4"/>
        <v>1</v>
      </c>
      <c r="AK12" s="1" t="str">
        <f t="shared" si="4"/>
        <v/>
      </c>
      <c r="AL12" s="1">
        <f t="shared" si="4"/>
        <v>1</v>
      </c>
      <c r="AM12" s="1" t="str">
        <f t="shared" si="4"/>
        <v/>
      </c>
      <c r="AN12" s="1" t="str">
        <f t="shared" si="4"/>
        <v/>
      </c>
      <c r="AO12" s="1" t="str">
        <f t="shared" si="4"/>
        <v/>
      </c>
      <c r="AP12" s="1" t="str">
        <f t="shared" si="4"/>
        <v/>
      </c>
      <c r="AQ12" s="1" t="str">
        <f t="shared" si="4"/>
        <v/>
      </c>
      <c r="AR12" s="12">
        <f t="shared" si="5"/>
        <v>2</v>
      </c>
      <c r="AS12" s="22"/>
      <c r="AT12" s="22"/>
    </row>
    <row r="13" spans="1:46" x14ac:dyDescent="0.2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>
        <v>0</v>
      </c>
      <c r="AD13" s="1"/>
      <c r="AE13" s="1"/>
      <c r="AF13" s="1"/>
      <c r="AH13" s="1" t="str">
        <f t="shared" si="4"/>
        <v/>
      </c>
      <c r="AI13" s="1">
        <f t="shared" si="4"/>
        <v>1</v>
      </c>
      <c r="AJ13" s="1" t="str">
        <f t="shared" si="4"/>
        <v/>
      </c>
      <c r="AK13" s="1" t="str">
        <f t="shared" si="4"/>
        <v/>
      </c>
      <c r="AL13" s="1" t="str">
        <f t="shared" si="4"/>
        <v/>
      </c>
      <c r="AM13" s="1" t="str">
        <f t="shared" si="4"/>
        <v/>
      </c>
      <c r="AN13" s="1" t="str">
        <f t="shared" si="4"/>
        <v/>
      </c>
      <c r="AO13" s="1" t="str">
        <f t="shared" si="4"/>
        <v/>
      </c>
      <c r="AP13" s="1" t="str">
        <f t="shared" si="4"/>
        <v/>
      </c>
      <c r="AQ13" s="1" t="str">
        <f t="shared" si="4"/>
        <v/>
      </c>
      <c r="AR13" s="12">
        <f t="shared" si="5"/>
        <v>1</v>
      </c>
      <c r="AS13" s="22"/>
      <c r="AT13" s="22"/>
    </row>
    <row r="14" spans="1:46" x14ac:dyDescent="0.2">
      <c r="A14" s="3" t="s">
        <v>6</v>
      </c>
      <c r="B14" s="1"/>
      <c r="C14" s="1"/>
      <c r="D14" s="1"/>
      <c r="E14" s="1"/>
      <c r="F14" s="1"/>
      <c r="G14" s="1"/>
      <c r="H14" s="1" t="s">
        <v>17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H14" s="1" t="str">
        <f t="shared" si="4"/>
        <v/>
      </c>
      <c r="AI14" s="1" t="str">
        <f t="shared" si="4"/>
        <v/>
      </c>
      <c r="AJ14" s="1" t="str">
        <f t="shared" si="4"/>
        <v/>
      </c>
      <c r="AK14" s="1">
        <f t="shared" si="4"/>
        <v>1</v>
      </c>
      <c r="AL14" s="1" t="str">
        <f t="shared" si="4"/>
        <v/>
      </c>
      <c r="AM14" s="1" t="str">
        <f t="shared" si="4"/>
        <v/>
      </c>
      <c r="AN14" s="1" t="str">
        <f t="shared" si="4"/>
        <v/>
      </c>
      <c r="AO14" s="1" t="str">
        <f t="shared" si="4"/>
        <v/>
      </c>
      <c r="AP14" s="1" t="str">
        <f t="shared" si="4"/>
        <v/>
      </c>
      <c r="AQ14" s="1" t="str">
        <f t="shared" si="4"/>
        <v/>
      </c>
      <c r="AR14" s="12">
        <f t="shared" si="5"/>
        <v>1</v>
      </c>
      <c r="AS14" s="22"/>
      <c r="AT14" s="22"/>
    </row>
    <row r="15" spans="1:46" x14ac:dyDescent="0.2">
      <c r="A15" s="3" t="s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16</v>
      </c>
      <c r="P15" s="1"/>
      <c r="Q15" s="1"/>
      <c r="R15" s="1"/>
      <c r="S15" s="1"/>
      <c r="T15" s="1"/>
      <c r="U15" s="1"/>
      <c r="V15" s="1">
        <v>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H15" s="1" t="str">
        <f t="shared" si="4"/>
        <v/>
      </c>
      <c r="AI15" s="1">
        <f t="shared" si="4"/>
        <v>1</v>
      </c>
      <c r="AJ15" s="1">
        <f t="shared" si="4"/>
        <v>1</v>
      </c>
      <c r="AK15" s="1" t="str">
        <f t="shared" si="4"/>
        <v/>
      </c>
      <c r="AL15" s="1" t="str">
        <f t="shared" si="4"/>
        <v/>
      </c>
      <c r="AM15" s="1" t="str">
        <f t="shared" si="4"/>
        <v/>
      </c>
      <c r="AN15" s="1" t="str">
        <f t="shared" si="4"/>
        <v/>
      </c>
      <c r="AO15" s="1" t="str">
        <f t="shared" si="4"/>
        <v/>
      </c>
      <c r="AP15" s="1" t="str">
        <f t="shared" si="4"/>
        <v/>
      </c>
      <c r="AQ15" s="1" t="str">
        <f t="shared" si="4"/>
        <v/>
      </c>
      <c r="AR15" s="12">
        <f t="shared" si="5"/>
        <v>2</v>
      </c>
      <c r="AS15" s="22"/>
      <c r="AT15" s="22"/>
    </row>
    <row r="16" spans="1:46" x14ac:dyDescent="0.2">
      <c r="A16" s="3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0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>
        <v>0</v>
      </c>
      <c r="AE16" s="1"/>
      <c r="AF16" s="1"/>
      <c r="AH16" s="1" t="str">
        <f t="shared" si="4"/>
        <v/>
      </c>
      <c r="AI16" s="1">
        <f t="shared" si="4"/>
        <v>2</v>
      </c>
      <c r="AJ16" s="1" t="str">
        <f t="shared" si="4"/>
        <v/>
      </c>
      <c r="AK16" s="1" t="str">
        <f t="shared" si="4"/>
        <v/>
      </c>
      <c r="AL16" s="1" t="str">
        <f t="shared" si="4"/>
        <v/>
      </c>
      <c r="AM16" s="1" t="str">
        <f t="shared" si="4"/>
        <v/>
      </c>
      <c r="AN16" s="1" t="str">
        <f t="shared" si="4"/>
        <v/>
      </c>
      <c r="AO16" s="1" t="str">
        <f t="shared" si="4"/>
        <v/>
      </c>
      <c r="AP16" s="1" t="str">
        <f t="shared" si="4"/>
        <v/>
      </c>
      <c r="AQ16" s="1" t="str">
        <f t="shared" si="4"/>
        <v/>
      </c>
      <c r="AR16" s="12">
        <f t="shared" si="5"/>
        <v>2</v>
      </c>
      <c r="AS16" s="22"/>
      <c r="AT16" s="22"/>
    </row>
    <row r="17" spans="1:46" x14ac:dyDescent="0.2">
      <c r="A17" s="3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16</v>
      </c>
      <c r="W17" s="1"/>
      <c r="X17" s="1"/>
      <c r="Y17" s="1" t="s">
        <v>16</v>
      </c>
      <c r="Z17" s="1"/>
      <c r="AA17" s="1"/>
      <c r="AB17" s="1"/>
      <c r="AC17" s="1"/>
      <c r="AD17" s="1" t="s">
        <v>16</v>
      </c>
      <c r="AE17" s="1"/>
      <c r="AF17" s="1"/>
      <c r="AH17" s="1" t="str">
        <f t="shared" si="4"/>
        <v/>
      </c>
      <c r="AI17" s="1" t="str">
        <f t="shared" si="4"/>
        <v/>
      </c>
      <c r="AJ17" s="1">
        <f t="shared" si="4"/>
        <v>3</v>
      </c>
      <c r="AK17" s="1" t="str">
        <f t="shared" si="4"/>
        <v/>
      </c>
      <c r="AL17" s="1" t="str">
        <f t="shared" si="4"/>
        <v/>
      </c>
      <c r="AM17" s="1" t="str">
        <f t="shared" si="4"/>
        <v/>
      </c>
      <c r="AN17" s="1" t="str">
        <f t="shared" si="4"/>
        <v/>
      </c>
      <c r="AO17" s="1" t="str">
        <f t="shared" si="4"/>
        <v/>
      </c>
      <c r="AP17" s="1" t="str">
        <f t="shared" si="4"/>
        <v/>
      </c>
      <c r="AQ17" s="1" t="str">
        <f t="shared" si="4"/>
        <v/>
      </c>
      <c r="AR17" s="12">
        <f t="shared" si="5"/>
        <v>3</v>
      </c>
      <c r="AS17" s="22"/>
      <c r="AT17" s="22"/>
    </row>
    <row r="18" spans="1:46" x14ac:dyDescent="0.2">
      <c r="A18" s="3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16</v>
      </c>
      <c r="Y18" s="1"/>
      <c r="Z18" s="1"/>
      <c r="AA18" s="1"/>
      <c r="AB18" s="1"/>
      <c r="AC18" s="1"/>
      <c r="AD18" s="1"/>
      <c r="AE18" s="1"/>
      <c r="AF18" s="1"/>
      <c r="AH18" s="1" t="str">
        <f t="shared" si="4"/>
        <v/>
      </c>
      <c r="AI18" s="1" t="str">
        <f t="shared" si="4"/>
        <v/>
      </c>
      <c r="AJ18" s="1">
        <f t="shared" si="4"/>
        <v>1</v>
      </c>
      <c r="AK18" s="1" t="str">
        <f t="shared" si="4"/>
        <v/>
      </c>
      <c r="AL18" s="1" t="str">
        <f t="shared" si="4"/>
        <v/>
      </c>
      <c r="AM18" s="1" t="str">
        <f t="shared" si="4"/>
        <v/>
      </c>
      <c r="AN18" s="1" t="str">
        <f t="shared" si="4"/>
        <v/>
      </c>
      <c r="AO18" s="1" t="str">
        <f t="shared" si="4"/>
        <v/>
      </c>
      <c r="AP18" s="1" t="str">
        <f t="shared" si="4"/>
        <v/>
      </c>
      <c r="AQ18" s="1" t="str">
        <f t="shared" si="4"/>
        <v/>
      </c>
      <c r="AR18" s="12">
        <f t="shared" si="5"/>
        <v>1</v>
      </c>
      <c r="AS18" s="22"/>
      <c r="AT18" s="22"/>
    </row>
    <row r="19" spans="1:46" x14ac:dyDescent="0.2">
      <c r="A19" s="3" t="s">
        <v>58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17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H19" s="1" t="str">
        <f t="shared" si="4"/>
        <v/>
      </c>
      <c r="AI19" s="1" t="str">
        <f t="shared" si="4"/>
        <v/>
      </c>
      <c r="AJ19" s="1" t="str">
        <f t="shared" si="4"/>
        <v/>
      </c>
      <c r="AK19" s="1">
        <f t="shared" si="4"/>
        <v>1</v>
      </c>
      <c r="AL19" s="1" t="str">
        <f t="shared" si="4"/>
        <v/>
      </c>
      <c r="AM19" s="1" t="str">
        <f t="shared" si="4"/>
        <v/>
      </c>
      <c r="AN19" s="1" t="str">
        <f t="shared" si="4"/>
        <v/>
      </c>
      <c r="AO19" s="1" t="str">
        <f t="shared" si="4"/>
        <v/>
      </c>
      <c r="AP19" s="1" t="str">
        <f t="shared" si="4"/>
        <v/>
      </c>
      <c r="AQ19" s="1" t="str">
        <f t="shared" si="4"/>
        <v/>
      </c>
      <c r="AR19" s="12">
        <f t="shared" si="5"/>
        <v>1</v>
      </c>
      <c r="AS19" s="22"/>
      <c r="AT19" s="22"/>
    </row>
    <row r="20" spans="1:46" x14ac:dyDescent="0.2">
      <c r="A20" s="3" t="s">
        <v>11</v>
      </c>
      <c r="B20" s="1"/>
      <c r="C20" s="1"/>
      <c r="D20" s="1"/>
      <c r="E20" s="1"/>
      <c r="F20" s="1"/>
      <c r="G20" s="1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16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H20" s="1" t="str">
        <f t="shared" si="4"/>
        <v/>
      </c>
      <c r="AI20" s="1">
        <f t="shared" si="4"/>
        <v>1</v>
      </c>
      <c r="AJ20" s="1">
        <f t="shared" si="4"/>
        <v>1</v>
      </c>
      <c r="AK20" s="1" t="str">
        <f t="shared" si="4"/>
        <v/>
      </c>
      <c r="AL20" s="1" t="str">
        <f t="shared" si="4"/>
        <v/>
      </c>
      <c r="AM20" s="1" t="str">
        <f t="shared" si="4"/>
        <v/>
      </c>
      <c r="AN20" s="1" t="str">
        <f t="shared" si="4"/>
        <v/>
      </c>
      <c r="AO20" s="1" t="str">
        <f t="shared" si="4"/>
        <v/>
      </c>
      <c r="AP20" s="1" t="str">
        <f t="shared" si="4"/>
        <v/>
      </c>
      <c r="AQ20" s="1" t="str">
        <f t="shared" si="4"/>
        <v/>
      </c>
      <c r="AR20" s="12">
        <f t="shared" si="5"/>
        <v>2</v>
      </c>
      <c r="AS20" s="22"/>
      <c r="AT20" s="22"/>
    </row>
    <row r="21" spans="1:46" x14ac:dyDescent="0.2">
      <c r="A21" s="3" t="s">
        <v>61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16</v>
      </c>
      <c r="O21" s="1"/>
      <c r="P21" s="1"/>
      <c r="Q21" s="1"/>
      <c r="R21" s="1"/>
      <c r="S21" s="1"/>
      <c r="T21" s="1"/>
      <c r="U21" s="1">
        <v>0</v>
      </c>
      <c r="V21" s="1"/>
      <c r="W21" s="1" t="s">
        <v>16</v>
      </c>
      <c r="X21" s="1"/>
      <c r="Y21" s="1"/>
      <c r="Z21" s="1"/>
      <c r="AA21" s="1"/>
      <c r="AB21" s="1"/>
      <c r="AC21" s="1"/>
      <c r="AD21" s="1"/>
      <c r="AE21" s="1"/>
      <c r="AF21" s="1"/>
      <c r="AH21" s="1" t="str">
        <f t="shared" si="4"/>
        <v/>
      </c>
      <c r="AI21" s="1">
        <f t="shared" si="4"/>
        <v>1</v>
      </c>
      <c r="AJ21" s="1">
        <f t="shared" si="4"/>
        <v>2</v>
      </c>
      <c r="AK21" s="1" t="str">
        <f t="shared" si="4"/>
        <v/>
      </c>
      <c r="AL21" s="1" t="str">
        <f t="shared" si="4"/>
        <v/>
      </c>
      <c r="AM21" s="1" t="str">
        <f t="shared" si="4"/>
        <v/>
      </c>
      <c r="AN21" s="1" t="str">
        <f t="shared" si="4"/>
        <v/>
      </c>
      <c r="AO21" s="1" t="str">
        <f t="shared" si="4"/>
        <v/>
      </c>
      <c r="AP21" s="1" t="str">
        <f t="shared" si="4"/>
        <v/>
      </c>
      <c r="AQ21" s="1" t="str">
        <f t="shared" si="4"/>
        <v/>
      </c>
      <c r="AR21" s="12">
        <f t="shared" si="5"/>
        <v>3</v>
      </c>
      <c r="AS21" s="22"/>
      <c r="AT21" s="22"/>
    </row>
    <row r="22" spans="1:46" x14ac:dyDescent="0.2">
      <c r="A22" s="3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H22" s="1" t="str">
        <f t="shared" si="4"/>
        <v/>
      </c>
      <c r="AI22" s="1" t="str">
        <f t="shared" si="4"/>
        <v/>
      </c>
      <c r="AJ22" s="1" t="str">
        <f t="shared" si="4"/>
        <v/>
      </c>
      <c r="AK22" s="1" t="str">
        <f t="shared" si="4"/>
        <v/>
      </c>
      <c r="AL22" s="1" t="str">
        <f t="shared" si="4"/>
        <v/>
      </c>
      <c r="AM22" s="1" t="str">
        <f t="shared" si="4"/>
        <v/>
      </c>
      <c r="AN22" s="1" t="str">
        <f t="shared" si="4"/>
        <v/>
      </c>
      <c r="AO22" s="1" t="str">
        <f t="shared" si="4"/>
        <v/>
      </c>
      <c r="AP22" s="1" t="str">
        <f t="shared" si="4"/>
        <v/>
      </c>
      <c r="AQ22" s="1" t="str">
        <f t="shared" si="4"/>
        <v/>
      </c>
      <c r="AR22" s="12">
        <f t="shared" si="5"/>
        <v>0</v>
      </c>
      <c r="AS22" s="22"/>
      <c r="AT22" s="22"/>
    </row>
    <row r="23" spans="1:46" x14ac:dyDescent="0.2">
      <c r="A23" s="23" t="s">
        <v>13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H23" s="24" t="str">
        <f t="shared" si="4"/>
        <v/>
      </c>
      <c r="AI23" s="24" t="str">
        <f t="shared" si="4"/>
        <v/>
      </c>
      <c r="AJ23" s="24" t="str">
        <f t="shared" si="4"/>
        <v/>
      </c>
      <c r="AK23" s="24" t="str">
        <f t="shared" si="4"/>
        <v/>
      </c>
      <c r="AL23" s="24" t="str">
        <f t="shared" si="4"/>
        <v/>
      </c>
      <c r="AM23" s="24" t="str">
        <f t="shared" si="4"/>
        <v/>
      </c>
      <c r="AN23" s="24" t="str">
        <f t="shared" si="4"/>
        <v/>
      </c>
      <c r="AO23" s="24" t="str">
        <f t="shared" si="4"/>
        <v/>
      </c>
      <c r="AP23" s="24" t="str">
        <f t="shared" si="4"/>
        <v/>
      </c>
      <c r="AQ23" s="24" t="str">
        <f t="shared" si="4"/>
        <v/>
      </c>
      <c r="AR23" s="12">
        <f t="shared" si="5"/>
        <v>0</v>
      </c>
      <c r="AS23" s="22"/>
      <c r="AT23" s="22"/>
    </row>
    <row r="24" spans="1:46" x14ac:dyDescent="0.2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2"/>
      <c r="AC24" s="41" t="s">
        <v>60</v>
      </c>
      <c r="AD24" s="41"/>
      <c r="AE24" s="41"/>
      <c r="AF24" s="25">
        <f>COUNT(AR7:AR23)</f>
        <v>17</v>
      </c>
      <c r="AG24" s="1"/>
      <c r="AH24" s="1"/>
      <c r="AI24" s="1" t="str">
        <f t="shared" si="4"/>
        <v/>
      </c>
      <c r="AJ24" s="42" t="s">
        <v>37</v>
      </c>
      <c r="AK24" s="42"/>
      <c r="AL24" s="42"/>
      <c r="AM24" s="40">
        <f>(AF24*AC4-AR24)/(AF24*AC4)</f>
        <v>0.87132352941176472</v>
      </c>
      <c r="AN24" s="40"/>
      <c r="AO24" s="41" t="s">
        <v>59</v>
      </c>
      <c r="AP24" s="41"/>
      <c r="AQ24" s="41"/>
      <c r="AR24" s="25">
        <f>SUM(AR7:AR23)</f>
        <v>35</v>
      </c>
    </row>
    <row r="26" spans="1:46" x14ac:dyDescent="0.2">
      <c r="A26" s="13"/>
    </row>
    <row r="29" spans="1:46" x14ac:dyDescent="0.2">
      <c r="A29" t="s">
        <v>71</v>
      </c>
      <c r="B29" s="37" t="s">
        <v>72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</row>
    <row r="31" spans="1:46" x14ac:dyDescent="0.2">
      <c r="A31" s="35" t="s">
        <v>39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</row>
    <row r="32" spans="1:46" ht="30" customHeight="1" x14ac:dyDescent="0.2">
      <c r="A32" s="33"/>
      <c r="B32" s="38" t="s">
        <v>68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26"/>
      <c r="O32" s="26"/>
      <c r="P32" s="26"/>
      <c r="Q32" s="26"/>
      <c r="R32" s="26"/>
      <c r="S32" s="26"/>
    </row>
    <row r="33" spans="1:14" x14ac:dyDescent="0.2">
      <c r="A33" s="28"/>
      <c r="B33" s="39" t="s">
        <v>70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</row>
    <row r="34" spans="1:14" ht="35.25" customHeight="1" x14ac:dyDescent="0.2">
      <c r="A34" s="20"/>
      <c r="B34" s="36" t="s">
        <v>69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1:14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4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8" spans="1:14" x14ac:dyDescent="0.2">
      <c r="A38" s="15" t="s">
        <v>63</v>
      </c>
      <c r="B38" s="35" t="s">
        <v>66</v>
      </c>
      <c r="C38" s="35"/>
      <c r="D38" s="35"/>
      <c r="E38" s="35"/>
      <c r="F38" s="35"/>
      <c r="G38" s="35"/>
      <c r="H38" s="35"/>
      <c r="I38" s="35"/>
      <c r="J38" s="35"/>
      <c r="K38" s="35"/>
    </row>
    <row r="39" spans="1:14" x14ac:dyDescent="0.2">
      <c r="B39" s="35" t="s">
        <v>67</v>
      </c>
      <c r="C39" s="35"/>
      <c r="D39" s="35"/>
      <c r="E39" s="35"/>
      <c r="F39" s="35"/>
      <c r="G39" s="35"/>
      <c r="H39" s="35"/>
      <c r="I39" s="35"/>
      <c r="J39" s="35"/>
    </row>
    <row r="43" spans="1:14" ht="29.25" customHeight="1" x14ac:dyDescent="0.2">
      <c r="A43" s="29" t="s">
        <v>64</v>
      </c>
      <c r="B43" s="34" t="s">
        <v>65</v>
      </c>
      <c r="C43" s="34"/>
      <c r="D43" s="34"/>
      <c r="E43" s="34"/>
      <c r="F43" s="34"/>
      <c r="G43" s="34"/>
      <c r="H43" s="34"/>
      <c r="I43" s="34"/>
      <c r="J43" s="34"/>
      <c r="K43" s="34"/>
    </row>
  </sheetData>
  <mergeCells count="15">
    <mergeCell ref="D4:E4"/>
    <mergeCell ref="A1:AF2"/>
    <mergeCell ref="X4:AB4"/>
    <mergeCell ref="AM24:AN24"/>
    <mergeCell ref="A31:S31"/>
    <mergeCell ref="B38:K38"/>
    <mergeCell ref="B29:M29"/>
    <mergeCell ref="AO24:AQ24"/>
    <mergeCell ref="AC24:AE24"/>
    <mergeCell ref="AJ24:AL24"/>
    <mergeCell ref="B43:K43"/>
    <mergeCell ref="B39:J39"/>
    <mergeCell ref="B34:L34"/>
    <mergeCell ref="B32:M32"/>
    <mergeCell ref="B33:N33"/>
  </mergeCells>
  <phoneticPr fontId="2" type="noConversion"/>
  <conditionalFormatting sqref="A6:AF23 A26">
    <cfRule type="expression" dxfId="9" priority="6">
      <formula>CELL("COL")=COLUMN()</formula>
    </cfRule>
    <cfRule type="expression" dxfId="8" priority="7">
      <formula>CELL("ROW")=ROW()</formula>
    </cfRule>
  </conditionalFormatting>
  <conditionalFormatting sqref="B5">
    <cfRule type="expression" dxfId="7" priority="3">
      <formula>CELL("COL")=COLUMN()</formula>
    </cfRule>
    <cfRule type="expression" dxfId="6" priority="4">
      <formula>CELL("ROW")=ROW()</formula>
    </cfRule>
  </conditionalFormatting>
  <conditionalFormatting sqref="B5:AF23">
    <cfRule type="expression" dxfId="5" priority="1">
      <formula>NETWORKDAYS.INTL(B$6,B$6,1,节假日)+COUNTIFS(调休上班,"&gt;="&amp;B$6,调休上班,"&lt;="&amp;B$6)=0</formula>
    </cfRule>
  </conditionalFormatting>
  <dataValidations count="1">
    <dataValidation type="list" allowBlank="1" showInputMessage="1" showErrorMessage="1" sqref="B7:AF23" xr:uid="{D6C775E3-D80C-4242-B2D1-7BE61BC6714E}">
      <formula1>$L$4:$U$4</formula1>
    </dataValidation>
  </dataValidations>
  <pageMargins left="0.7" right="0.7" top="0.75" bottom="0.75" header="0.3" footer="0.3"/>
  <pageSetup paperSize="9" scale="86" orientation="landscape" r:id="rId1"/>
  <ignoredErrors>
    <ignoredError sqref="AD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46B5-4848-44A7-BC7F-100AC261F43B}">
  <dimension ref="A1:H32"/>
  <sheetViews>
    <sheetView workbookViewId="0">
      <selection activeCell="G19" sqref="G19"/>
    </sheetView>
  </sheetViews>
  <sheetFormatPr defaultRowHeight="14.25" x14ac:dyDescent="0.2"/>
  <cols>
    <col min="2" max="2" width="16.625" customWidth="1"/>
    <col min="3" max="3" width="16.75" customWidth="1"/>
    <col min="4" max="4" width="12.375" customWidth="1"/>
    <col min="5" max="5" width="16.875" customWidth="1"/>
    <col min="6" max="6" width="25.5" customWidth="1"/>
    <col min="7" max="7" width="10.875" customWidth="1"/>
    <col min="8" max="8" width="10" bestFit="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F1" t="s">
        <v>44</v>
      </c>
      <c r="G1" t="s">
        <v>45</v>
      </c>
      <c r="H1" t="s">
        <v>31</v>
      </c>
    </row>
    <row r="2" spans="1:8" x14ac:dyDescent="0.2">
      <c r="A2">
        <v>1</v>
      </c>
      <c r="B2" s="14">
        <f>DATE(2022,A2,1)</f>
        <v>44562</v>
      </c>
      <c r="C2" s="14">
        <f>EOMONTH(B2,0)</f>
        <v>44592</v>
      </c>
      <c r="D2" s="48">
        <f>NETWORKDAYS.INTL($B2,$C2,1,$G$2:$G$32)+COUNTIFS(H:H,"&gt;="&amp;B2,H:H,"&lt;="&amp;C2)</f>
        <v>21</v>
      </c>
      <c r="F2" t="s">
        <v>49</v>
      </c>
      <c r="G2" s="14">
        <v>44562</v>
      </c>
      <c r="H2" s="14">
        <v>44590</v>
      </c>
    </row>
    <row r="3" spans="1:8" x14ac:dyDescent="0.2">
      <c r="A3">
        <v>2</v>
      </c>
      <c r="B3" s="14">
        <f t="shared" ref="B3:B13" si="0">DATE(2022,A3,1)</f>
        <v>44593</v>
      </c>
      <c r="C3" s="14">
        <f t="shared" ref="C3:C13" si="1">EOMONTH(B3,0)</f>
        <v>44620</v>
      </c>
      <c r="D3" s="48">
        <f>NETWORKDAYS.INTL($B3,$C3,1,$G$2:$G$32)+COUNTIFS(H:H,"&gt;="&amp;B3,H:H,"&lt;="&amp;C3)</f>
        <v>16</v>
      </c>
      <c r="G3" s="14">
        <v>44563</v>
      </c>
      <c r="H3" s="14">
        <v>44591</v>
      </c>
    </row>
    <row r="4" spans="1:8" x14ac:dyDescent="0.2">
      <c r="A4">
        <v>3</v>
      </c>
      <c r="B4" s="14">
        <f t="shared" si="0"/>
        <v>44621</v>
      </c>
      <c r="C4" s="14">
        <f t="shared" si="1"/>
        <v>44651</v>
      </c>
      <c r="D4" s="48">
        <f>NETWORKDAYS.INTL($B4,$C4,1,$G$2:$G$32)+COUNTIFS(H:H,"&gt;="&amp;B4,H:H,"&lt;="&amp;C4)</f>
        <v>23</v>
      </c>
      <c r="G4" s="14">
        <v>44564</v>
      </c>
      <c r="H4" s="14">
        <v>44653</v>
      </c>
    </row>
    <row r="5" spans="1:8" x14ac:dyDescent="0.2">
      <c r="A5">
        <v>4</v>
      </c>
      <c r="B5" s="14">
        <f t="shared" si="0"/>
        <v>44652</v>
      </c>
      <c r="C5" s="14">
        <f t="shared" si="1"/>
        <v>44681</v>
      </c>
      <c r="D5" s="48">
        <f>NETWORKDAYS.INTL($B5,$C5,1,$G$2:$G$32)+COUNTIFS(H:H,"&gt;="&amp;B5,H:H,"&lt;="&amp;C5)</f>
        <v>21</v>
      </c>
      <c r="F5" t="s">
        <v>50</v>
      </c>
      <c r="G5" s="14">
        <v>44592</v>
      </c>
      <c r="H5" s="14">
        <v>44675</v>
      </c>
    </row>
    <row r="6" spans="1:8" x14ac:dyDescent="0.2">
      <c r="A6">
        <v>5</v>
      </c>
      <c r="B6" s="14">
        <f t="shared" si="0"/>
        <v>44682</v>
      </c>
      <c r="C6" s="14">
        <f t="shared" si="1"/>
        <v>44712</v>
      </c>
      <c r="D6" s="48">
        <f>NETWORKDAYS.INTL($B6,$C6,1,$G$2:$G$32)+COUNTIFS(H:H,"&gt;="&amp;B6,H:H,"&lt;="&amp;C6)</f>
        <v>20</v>
      </c>
      <c r="G6" s="14">
        <v>44593</v>
      </c>
      <c r="H6" s="14">
        <v>44688</v>
      </c>
    </row>
    <row r="7" spans="1:8" x14ac:dyDescent="0.2">
      <c r="A7">
        <v>6</v>
      </c>
      <c r="B7" s="14">
        <f t="shared" si="0"/>
        <v>44713</v>
      </c>
      <c r="C7" s="14">
        <f t="shared" si="1"/>
        <v>44742</v>
      </c>
      <c r="D7" s="48">
        <f>NETWORKDAYS.INTL($B7,$C7,1,$G$2:$G$32)+COUNTIFS(H:H,"&gt;="&amp;B7,H:H,"&lt;="&amp;C7)</f>
        <v>21</v>
      </c>
      <c r="G7" s="14">
        <v>44594</v>
      </c>
      <c r="H7" s="14">
        <v>44842</v>
      </c>
    </row>
    <row r="8" spans="1:8" x14ac:dyDescent="0.2">
      <c r="A8">
        <v>7</v>
      </c>
      <c r="B8" s="14">
        <f t="shared" si="0"/>
        <v>44743</v>
      </c>
      <c r="C8" s="14">
        <f t="shared" si="1"/>
        <v>44773</v>
      </c>
      <c r="D8" s="48">
        <f>NETWORKDAYS.INTL($B8,$C8,1,$G$2:$G$32)+COUNTIFS(H:H,"&gt;="&amp;B8,H:H,"&lt;="&amp;C8)</f>
        <v>21</v>
      </c>
      <c r="G8" s="14">
        <v>44595</v>
      </c>
      <c r="H8" s="14">
        <v>44843</v>
      </c>
    </row>
    <row r="9" spans="1:8" x14ac:dyDescent="0.2">
      <c r="A9">
        <v>8</v>
      </c>
      <c r="B9" s="14">
        <f t="shared" si="0"/>
        <v>44774</v>
      </c>
      <c r="C9" s="14">
        <f t="shared" si="1"/>
        <v>44804</v>
      </c>
      <c r="D9" s="48">
        <f>NETWORKDAYS.INTL($B9,$C9,1,$G$2:$G$32)+COUNTIFS(H:H,"&gt;="&amp;B9,H:H,"&lt;="&amp;C9)</f>
        <v>23</v>
      </c>
      <c r="G9" s="14">
        <v>44596</v>
      </c>
    </row>
    <row r="10" spans="1:8" x14ac:dyDescent="0.2">
      <c r="A10">
        <v>9</v>
      </c>
      <c r="B10" s="14">
        <f t="shared" si="0"/>
        <v>44805</v>
      </c>
      <c r="C10" s="14">
        <f t="shared" si="1"/>
        <v>44834</v>
      </c>
      <c r="D10" s="48">
        <f>NETWORKDAYS.INTL($B10,$C10,1,$G$2:$G$32)+COUNTIFS(H:H,"&gt;="&amp;B10,H:H,"&lt;="&amp;C10)</f>
        <v>21</v>
      </c>
      <c r="G10" s="14">
        <v>44597</v>
      </c>
    </row>
    <row r="11" spans="1:8" x14ac:dyDescent="0.2">
      <c r="A11">
        <v>10</v>
      </c>
      <c r="B11" s="14">
        <f t="shared" si="0"/>
        <v>44835</v>
      </c>
      <c r="C11" s="14">
        <f t="shared" si="1"/>
        <v>44865</v>
      </c>
      <c r="D11" s="48">
        <f>NETWORKDAYS.INTL($B11,$C11,1,$G$2:$G$32)+COUNTIFS(H:H,"&gt;="&amp;B11,H:H,"&lt;="&amp;C11)</f>
        <v>18</v>
      </c>
      <c r="G11" s="14">
        <v>44598</v>
      </c>
    </row>
    <row r="12" spans="1:8" x14ac:dyDescent="0.2">
      <c r="A12">
        <v>11</v>
      </c>
      <c r="B12" s="14">
        <f t="shared" si="0"/>
        <v>44866</v>
      </c>
      <c r="C12" s="14">
        <f t="shared" si="1"/>
        <v>44895</v>
      </c>
      <c r="D12" s="48">
        <f>NETWORKDAYS.INTL($B12,$C12,1,$G$2:$G$32)+COUNTIFS(H:H,"&gt;="&amp;B12,H:H,"&lt;="&amp;C12)</f>
        <v>22</v>
      </c>
      <c r="F12" s="18" t="s">
        <v>51</v>
      </c>
      <c r="G12" s="14">
        <v>44654</v>
      </c>
    </row>
    <row r="13" spans="1:8" x14ac:dyDescent="0.2">
      <c r="A13">
        <v>12</v>
      </c>
      <c r="B13" s="14">
        <f t="shared" si="0"/>
        <v>44896</v>
      </c>
      <c r="C13" s="14">
        <f t="shared" si="1"/>
        <v>44926</v>
      </c>
      <c r="D13" s="48">
        <f>NETWORKDAYS.INTL($B13,$C13,1,$G$2:$G$32)+COUNTIFS(H:H,"&gt;="&amp;B13,H:H,"&lt;="&amp;C13)</f>
        <v>22</v>
      </c>
      <c r="G13" s="14">
        <v>44655</v>
      </c>
    </row>
    <row r="14" spans="1:8" x14ac:dyDescent="0.2">
      <c r="C14" s="15" t="s">
        <v>46</v>
      </c>
      <c r="G14" s="14">
        <v>44656</v>
      </c>
    </row>
    <row r="15" spans="1:8" ht="54" customHeight="1" x14ac:dyDescent="0.2">
      <c r="C15" s="47" t="s">
        <v>73</v>
      </c>
      <c r="D15" s="17" t="s">
        <v>48</v>
      </c>
      <c r="E15" s="18"/>
      <c r="F15" t="s">
        <v>52</v>
      </c>
      <c r="G15" s="14">
        <v>44681</v>
      </c>
    </row>
    <row r="16" spans="1:8" x14ac:dyDescent="0.2">
      <c r="C16" s="16" t="s">
        <v>47</v>
      </c>
      <c r="D16" s="16"/>
      <c r="E16" s="19"/>
      <c r="G16" s="14">
        <v>44682</v>
      </c>
    </row>
    <row r="17" spans="2:8" x14ac:dyDescent="0.2">
      <c r="G17" s="14">
        <v>44683</v>
      </c>
    </row>
    <row r="18" spans="2:8" x14ac:dyDescent="0.2">
      <c r="G18" s="14">
        <v>44684</v>
      </c>
    </row>
    <row r="19" spans="2:8" x14ac:dyDescent="0.2">
      <c r="G19" s="14">
        <v>44685</v>
      </c>
    </row>
    <row r="20" spans="2:8" x14ac:dyDescent="0.2">
      <c r="F20" t="s">
        <v>53</v>
      </c>
      <c r="G20" s="14">
        <v>44715</v>
      </c>
    </row>
    <row r="21" spans="2:8" x14ac:dyDescent="0.2">
      <c r="G21" s="14">
        <v>44716</v>
      </c>
    </row>
    <row r="22" spans="2:8" x14ac:dyDescent="0.2">
      <c r="B22">
        <f>NETWORKDAYS.INTL(B2,C2,1)</f>
        <v>21</v>
      </c>
      <c r="G22" s="14">
        <v>44717</v>
      </c>
      <c r="H22" s="14"/>
    </row>
    <row r="23" spans="2:8" x14ac:dyDescent="0.2">
      <c r="F23" t="s">
        <v>54</v>
      </c>
      <c r="G23" s="14">
        <v>44814</v>
      </c>
    </row>
    <row r="24" spans="2:8" x14ac:dyDescent="0.2">
      <c r="G24" s="14">
        <v>44815</v>
      </c>
    </row>
    <row r="25" spans="2:8" x14ac:dyDescent="0.2">
      <c r="G25" s="14">
        <v>44816</v>
      </c>
    </row>
    <row r="26" spans="2:8" x14ac:dyDescent="0.2">
      <c r="F26" t="s">
        <v>55</v>
      </c>
      <c r="G26" s="14">
        <v>44835</v>
      </c>
    </row>
    <row r="27" spans="2:8" x14ac:dyDescent="0.2">
      <c r="G27" s="14">
        <v>44836</v>
      </c>
    </row>
    <row r="28" spans="2:8" x14ac:dyDescent="0.2">
      <c r="G28" s="14">
        <v>44837</v>
      </c>
    </row>
    <row r="29" spans="2:8" x14ac:dyDescent="0.2">
      <c r="G29" s="14">
        <v>44838</v>
      </c>
    </row>
    <row r="30" spans="2:8" x14ac:dyDescent="0.2">
      <c r="G30" s="14">
        <v>44839</v>
      </c>
    </row>
    <row r="31" spans="2:8" x14ac:dyDescent="0.2">
      <c r="G31" s="14">
        <v>44840</v>
      </c>
    </row>
    <row r="32" spans="2:8" x14ac:dyDescent="0.2">
      <c r="F32" t="s">
        <v>74</v>
      </c>
      <c r="G32" s="14">
        <v>44841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D3DA-D864-4D65-9A10-43C95C0045EC}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s="14">
        <v>44562</v>
      </c>
    </row>
    <row r="2" spans="1:1" x14ac:dyDescent="0.2">
      <c r="A2" s="14">
        <v>44563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D672-0CCB-4045-9DEB-B52C81B3B6C4}">
  <dimension ref="A1:E39"/>
  <sheetViews>
    <sheetView workbookViewId="0">
      <selection activeCell="D2" sqref="D2"/>
    </sheetView>
  </sheetViews>
  <sheetFormatPr defaultRowHeight="14.25" x14ac:dyDescent="0.2"/>
  <cols>
    <col min="1" max="1" width="25.5" customWidth="1"/>
    <col min="2" max="4" width="10.875" customWidth="1"/>
    <col min="5" max="5" width="10" bestFit="1" customWidth="1"/>
  </cols>
  <sheetData>
    <row r="1" spans="1:4" ht="15" customHeight="1" x14ac:dyDescent="0.2">
      <c r="A1" t="s">
        <v>44</v>
      </c>
      <c r="B1" t="s">
        <v>45</v>
      </c>
      <c r="C1" t="s">
        <v>75</v>
      </c>
      <c r="D1" t="s">
        <v>76</v>
      </c>
    </row>
    <row r="2" spans="1:4" ht="15" customHeight="1" x14ac:dyDescent="0.2">
      <c r="A2" t="s">
        <v>49</v>
      </c>
      <c r="B2" s="14">
        <f>DATE(2022,1,1)</f>
        <v>44562</v>
      </c>
      <c r="C2" s="49">
        <f>WEEKDAY(B2)</f>
        <v>7</v>
      </c>
      <c r="D2" s="14" t="s">
        <v>77</v>
      </c>
    </row>
    <row r="3" spans="1:4" ht="15" customHeight="1" x14ac:dyDescent="0.2">
      <c r="B3" s="14">
        <f>DATE(2022,1,2)</f>
        <v>44563</v>
      </c>
      <c r="C3" s="49">
        <f>WEEKDAY(B3)</f>
        <v>1</v>
      </c>
      <c r="D3" s="14" t="s">
        <v>77</v>
      </c>
    </row>
    <row r="4" spans="1:4" ht="15" customHeight="1" x14ac:dyDescent="0.2">
      <c r="B4" s="14">
        <f>DATE(2022,1,3)</f>
        <v>44564</v>
      </c>
      <c r="C4" s="49">
        <f>WEEKDAY(B4)</f>
        <v>2</v>
      </c>
      <c r="D4" s="14" t="s">
        <v>77</v>
      </c>
    </row>
    <row r="5" spans="1:4" ht="15" customHeight="1" x14ac:dyDescent="0.2">
      <c r="B5" s="14">
        <v>44590</v>
      </c>
      <c r="C5" s="49">
        <f t="shared" ref="C5:C39" si="0">WEEKDAY(B5)</f>
        <v>7</v>
      </c>
      <c r="D5" t="s">
        <v>78</v>
      </c>
    </row>
    <row r="6" spans="1:4" ht="15" customHeight="1" x14ac:dyDescent="0.2">
      <c r="B6" s="14">
        <v>44591</v>
      </c>
      <c r="C6" s="49">
        <f t="shared" si="0"/>
        <v>1</v>
      </c>
      <c r="D6" t="s">
        <v>78</v>
      </c>
    </row>
    <row r="7" spans="1:4" ht="15" customHeight="1" x14ac:dyDescent="0.2">
      <c r="A7" t="s">
        <v>50</v>
      </c>
      <c r="B7" s="14">
        <f>DATE(2022,1,31)</f>
        <v>44592</v>
      </c>
      <c r="C7" s="49">
        <f t="shared" si="0"/>
        <v>2</v>
      </c>
      <c r="D7" s="14" t="s">
        <v>77</v>
      </c>
    </row>
    <row r="8" spans="1:4" ht="15" customHeight="1" x14ac:dyDescent="0.2">
      <c r="B8" s="14">
        <v>44593</v>
      </c>
      <c r="C8" s="49">
        <f t="shared" si="0"/>
        <v>3</v>
      </c>
      <c r="D8" s="14" t="s">
        <v>77</v>
      </c>
    </row>
    <row r="9" spans="1:4" ht="15" customHeight="1" x14ac:dyDescent="0.2">
      <c r="B9" s="14">
        <v>44594</v>
      </c>
      <c r="C9" s="49">
        <f t="shared" si="0"/>
        <v>4</v>
      </c>
      <c r="D9" s="14" t="s">
        <v>77</v>
      </c>
    </row>
    <row r="10" spans="1:4" ht="15" customHeight="1" x14ac:dyDescent="0.2">
      <c r="B10" s="14">
        <v>44595</v>
      </c>
      <c r="C10" s="49">
        <f t="shared" si="0"/>
        <v>5</v>
      </c>
      <c r="D10" s="14" t="s">
        <v>77</v>
      </c>
    </row>
    <row r="11" spans="1:4" ht="15" customHeight="1" x14ac:dyDescent="0.2">
      <c r="B11" s="14">
        <v>44596</v>
      </c>
      <c r="C11" s="49">
        <f t="shared" si="0"/>
        <v>6</v>
      </c>
      <c r="D11" s="14" t="s">
        <v>77</v>
      </c>
    </row>
    <row r="12" spans="1:4" ht="15" customHeight="1" x14ac:dyDescent="0.2">
      <c r="B12" s="14">
        <v>44597</v>
      </c>
      <c r="C12" s="49">
        <f t="shared" si="0"/>
        <v>7</v>
      </c>
      <c r="D12" s="14" t="s">
        <v>77</v>
      </c>
    </row>
    <row r="13" spans="1:4" ht="15" customHeight="1" x14ac:dyDescent="0.2">
      <c r="B13" s="14">
        <v>44598</v>
      </c>
      <c r="C13" s="49">
        <f t="shared" si="0"/>
        <v>1</v>
      </c>
      <c r="D13" s="14" t="s">
        <v>77</v>
      </c>
    </row>
    <row r="14" spans="1:4" ht="15" customHeight="1" x14ac:dyDescent="0.2">
      <c r="B14" s="14">
        <v>44653</v>
      </c>
      <c r="C14" s="49">
        <f t="shared" si="0"/>
        <v>7</v>
      </c>
      <c r="D14" t="s">
        <v>78</v>
      </c>
    </row>
    <row r="15" spans="1:4" ht="15" customHeight="1" x14ac:dyDescent="0.2">
      <c r="A15" s="18" t="s">
        <v>51</v>
      </c>
      <c r="B15" s="14">
        <v>44654</v>
      </c>
      <c r="C15" s="49">
        <f t="shared" si="0"/>
        <v>1</v>
      </c>
      <c r="D15" s="14" t="s">
        <v>77</v>
      </c>
    </row>
    <row r="16" spans="1:4" ht="15" customHeight="1" x14ac:dyDescent="0.2">
      <c r="B16" s="14">
        <v>44655</v>
      </c>
      <c r="C16" s="49">
        <f t="shared" si="0"/>
        <v>2</v>
      </c>
      <c r="D16" s="14" t="s">
        <v>77</v>
      </c>
    </row>
    <row r="17" spans="1:5" ht="15" customHeight="1" x14ac:dyDescent="0.2">
      <c r="B17" s="14">
        <v>44656</v>
      </c>
      <c r="C17" s="49">
        <f t="shared" si="0"/>
        <v>3</v>
      </c>
      <c r="D17" s="14" t="s">
        <v>77</v>
      </c>
    </row>
    <row r="18" spans="1:5" ht="15" customHeight="1" x14ac:dyDescent="0.2">
      <c r="B18" s="14">
        <v>44675</v>
      </c>
      <c r="C18" s="49">
        <f t="shared" si="0"/>
        <v>1</v>
      </c>
      <c r="D18" t="s">
        <v>78</v>
      </c>
    </row>
    <row r="19" spans="1:5" ht="15" customHeight="1" x14ac:dyDescent="0.2">
      <c r="A19" t="s">
        <v>52</v>
      </c>
      <c r="B19" s="14">
        <v>44681</v>
      </c>
      <c r="C19" s="49">
        <f t="shared" si="0"/>
        <v>7</v>
      </c>
      <c r="D19" s="14" t="s">
        <v>77</v>
      </c>
    </row>
    <row r="20" spans="1:5" ht="15" customHeight="1" x14ac:dyDescent="0.2">
      <c r="B20" s="14">
        <v>44682</v>
      </c>
      <c r="C20" s="49">
        <f t="shared" si="0"/>
        <v>1</v>
      </c>
      <c r="D20" s="14" t="s">
        <v>77</v>
      </c>
    </row>
    <row r="21" spans="1:5" ht="15" customHeight="1" x14ac:dyDescent="0.2">
      <c r="B21" s="14">
        <v>44683</v>
      </c>
      <c r="C21" s="49">
        <f t="shared" si="0"/>
        <v>2</v>
      </c>
      <c r="D21" s="14" t="s">
        <v>77</v>
      </c>
    </row>
    <row r="22" spans="1:5" ht="15" customHeight="1" x14ac:dyDescent="0.2">
      <c r="B22" s="14">
        <v>44684</v>
      </c>
      <c r="C22" s="49">
        <f t="shared" si="0"/>
        <v>3</v>
      </c>
      <c r="D22" s="14" t="s">
        <v>77</v>
      </c>
    </row>
    <row r="23" spans="1:5" ht="15" customHeight="1" x14ac:dyDescent="0.2">
      <c r="B23" s="14">
        <v>44685</v>
      </c>
      <c r="C23" s="49">
        <f t="shared" si="0"/>
        <v>4</v>
      </c>
      <c r="D23" s="14" t="s">
        <v>77</v>
      </c>
    </row>
    <row r="24" spans="1:5" ht="15" customHeight="1" x14ac:dyDescent="0.2">
      <c r="B24" s="14">
        <v>44688</v>
      </c>
      <c r="C24" s="49">
        <f t="shared" si="0"/>
        <v>7</v>
      </c>
      <c r="D24" t="s">
        <v>78</v>
      </c>
    </row>
    <row r="25" spans="1:5" ht="15" customHeight="1" x14ac:dyDescent="0.2">
      <c r="A25" t="s">
        <v>53</v>
      </c>
      <c r="B25" s="14">
        <v>44715</v>
      </c>
      <c r="C25" s="49">
        <f t="shared" si="0"/>
        <v>6</v>
      </c>
      <c r="D25" s="14" t="s">
        <v>77</v>
      </c>
    </row>
    <row r="26" spans="1:5" ht="15" customHeight="1" x14ac:dyDescent="0.2">
      <c r="B26" s="14">
        <v>44716</v>
      </c>
      <c r="C26" s="49">
        <f t="shared" si="0"/>
        <v>7</v>
      </c>
      <c r="D26" s="14" t="s">
        <v>77</v>
      </c>
    </row>
    <row r="27" spans="1:5" ht="15" customHeight="1" x14ac:dyDescent="0.2">
      <c r="B27" s="14">
        <v>44717</v>
      </c>
      <c r="C27" s="49">
        <f t="shared" si="0"/>
        <v>1</v>
      </c>
      <c r="D27" s="14" t="s">
        <v>77</v>
      </c>
      <c r="E27" s="14"/>
    </row>
    <row r="28" spans="1:5" ht="15" customHeight="1" x14ac:dyDescent="0.2">
      <c r="A28" t="s">
        <v>54</v>
      </c>
      <c r="B28" s="14">
        <v>44814</v>
      </c>
      <c r="C28" s="49">
        <f t="shared" si="0"/>
        <v>7</v>
      </c>
      <c r="D28" s="14" t="s">
        <v>77</v>
      </c>
    </row>
    <row r="29" spans="1:5" ht="15" customHeight="1" x14ac:dyDescent="0.2">
      <c r="B29" s="14">
        <v>44815</v>
      </c>
      <c r="C29" s="49">
        <f t="shared" si="0"/>
        <v>1</v>
      </c>
      <c r="D29" s="14" t="s">
        <v>77</v>
      </c>
    </row>
    <row r="30" spans="1:5" ht="15" customHeight="1" x14ac:dyDescent="0.2">
      <c r="B30" s="14">
        <v>44816</v>
      </c>
      <c r="C30" s="49">
        <f t="shared" si="0"/>
        <v>2</v>
      </c>
      <c r="D30" s="14" t="s">
        <v>77</v>
      </c>
    </row>
    <row r="31" spans="1:5" ht="15" customHeight="1" x14ac:dyDescent="0.2">
      <c r="A31" t="s">
        <v>55</v>
      </c>
      <c r="B31" s="14">
        <v>44835</v>
      </c>
      <c r="C31" s="49">
        <f t="shared" si="0"/>
        <v>7</v>
      </c>
      <c r="D31" s="14" t="s">
        <v>77</v>
      </c>
    </row>
    <row r="32" spans="1:5" ht="15" customHeight="1" x14ac:dyDescent="0.2">
      <c r="B32" s="14">
        <v>44836</v>
      </c>
      <c r="C32" s="49">
        <f t="shared" si="0"/>
        <v>1</v>
      </c>
      <c r="D32" s="14" t="s">
        <v>77</v>
      </c>
    </row>
    <row r="33" spans="1:4" ht="15" customHeight="1" x14ac:dyDescent="0.2">
      <c r="B33" s="14">
        <v>44837</v>
      </c>
      <c r="C33" s="49">
        <f t="shared" si="0"/>
        <v>2</v>
      </c>
      <c r="D33" s="14" t="s">
        <v>77</v>
      </c>
    </row>
    <row r="34" spans="1:4" ht="15" customHeight="1" x14ac:dyDescent="0.2">
      <c r="B34" s="14">
        <v>44838</v>
      </c>
      <c r="C34" s="49">
        <f t="shared" si="0"/>
        <v>3</v>
      </c>
      <c r="D34" s="14" t="s">
        <v>77</v>
      </c>
    </row>
    <row r="35" spans="1:4" ht="15" customHeight="1" x14ac:dyDescent="0.2">
      <c r="B35" s="14">
        <v>44839</v>
      </c>
      <c r="C35" s="49">
        <f t="shared" si="0"/>
        <v>4</v>
      </c>
      <c r="D35" s="14" t="s">
        <v>77</v>
      </c>
    </row>
    <row r="36" spans="1:4" ht="15" customHeight="1" x14ac:dyDescent="0.2">
      <c r="B36" s="14">
        <v>44840</v>
      </c>
      <c r="C36" s="49">
        <f t="shared" si="0"/>
        <v>5</v>
      </c>
      <c r="D36" s="14" t="s">
        <v>77</v>
      </c>
    </row>
    <row r="37" spans="1:4" ht="15" customHeight="1" x14ac:dyDescent="0.2">
      <c r="A37" t="s">
        <v>74</v>
      </c>
      <c r="B37" s="14">
        <v>44841</v>
      </c>
      <c r="C37" s="49">
        <f t="shared" si="0"/>
        <v>6</v>
      </c>
      <c r="D37" s="14" t="s">
        <v>77</v>
      </c>
    </row>
    <row r="38" spans="1:4" x14ac:dyDescent="0.2">
      <c r="B38" s="14">
        <v>44842</v>
      </c>
      <c r="C38" s="49">
        <f t="shared" si="0"/>
        <v>7</v>
      </c>
      <c r="D38" t="s">
        <v>78</v>
      </c>
    </row>
    <row r="39" spans="1:4" x14ac:dyDescent="0.2">
      <c r="B39" s="14">
        <v>44843</v>
      </c>
      <c r="C39" s="49">
        <f t="shared" si="0"/>
        <v>1</v>
      </c>
      <c r="D39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考勤表</vt:lpstr>
      <vt:lpstr>计算工作日</vt:lpstr>
      <vt:lpstr>Sheet2</vt:lpstr>
      <vt:lpstr>计算工作日 (2)</vt:lpstr>
      <vt:lpstr>A</vt:lpstr>
      <vt:lpstr>考勤表!Print_Area</vt:lpstr>
      <vt:lpstr>调休上班</vt:lpstr>
      <vt:lpstr>节假日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2022-03-28T03:37:05Z</cp:lastPrinted>
  <dcterms:created xsi:type="dcterms:W3CDTF">2015-06-05T18:19:34Z</dcterms:created>
  <dcterms:modified xsi:type="dcterms:W3CDTF">2022-03-28T10:27:48Z</dcterms:modified>
</cp:coreProperties>
</file>