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TT_DuyTan_122017\"/>
    </mc:Choice>
  </mc:AlternateContent>
  <bookViews>
    <workbookView xWindow="0" yWindow="0" windowWidth="19200" windowHeight="11295" activeTab="1"/>
  </bookViews>
  <sheets>
    <sheet name="Lich hoc" sheetId="1" r:id="rId1"/>
    <sheet name="Danh sach" sheetId="2" r:id="rId2"/>
  </sheets>
  <externalReferences>
    <externalReference r:id="rId3"/>
    <externalReference r:id="rId4"/>
  </externalReferences>
  <definedNames>
    <definedName name="_xlnm._FilterDatabase" localSheetId="0" hidden="1">'Lich hoc'!$A$5:$J$91</definedName>
    <definedName name="Ref.TrainingContribution">[1]Reference!$AE$3:$AE$8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" l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A11" i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71" i="1" s="1"/>
  <c r="A69" i="1" s="1"/>
  <c r="A73" i="1" s="1"/>
  <c r="A75" i="1" s="1"/>
  <c r="A77" i="1" s="1"/>
  <c r="A79" i="1" s="1"/>
  <c r="A81" i="1" s="1"/>
  <c r="A83" i="1" s="1"/>
  <c r="A85" i="1" s="1"/>
  <c r="A87" i="1" s="1"/>
  <c r="A89" i="1" s="1"/>
  <c r="D6" i="1"/>
  <c r="C4" i="1"/>
  <c r="C3" i="1"/>
  <c r="G6" i="1" s="1"/>
  <c r="C2" i="1"/>
  <c r="D91" i="1" l="1"/>
  <c r="G11" i="1"/>
  <c r="G7" i="1"/>
  <c r="H7" i="1" s="1"/>
  <c r="G8" i="1" s="1"/>
  <c r="H8" i="1" s="1"/>
  <c r="G9" i="1" s="1"/>
  <c r="H9" i="1" s="1"/>
  <c r="G10" i="1" s="1"/>
  <c r="H10" i="1" s="1"/>
  <c r="G12" i="1" l="1"/>
  <c r="H12" i="1" s="1"/>
  <c r="G13" i="1"/>
  <c r="G15" i="1" l="1"/>
  <c r="G14" i="1"/>
  <c r="H14" i="1" s="1"/>
  <c r="G17" i="1" l="1"/>
  <c r="G16" i="1"/>
  <c r="H16" i="1" s="1"/>
  <c r="G19" i="1" l="1"/>
  <c r="G18" i="1"/>
  <c r="H18" i="1" s="1"/>
  <c r="G21" i="1" l="1"/>
  <c r="G20" i="1"/>
  <c r="H20" i="1" s="1"/>
  <c r="G23" i="1" l="1"/>
  <c r="G22" i="1"/>
  <c r="H22" i="1" s="1"/>
  <c r="G25" i="1" l="1"/>
  <c r="G24" i="1"/>
  <c r="H24" i="1" s="1"/>
  <c r="G27" i="1" l="1"/>
  <c r="G26" i="1"/>
  <c r="H26" i="1" s="1"/>
  <c r="G29" i="1" l="1"/>
  <c r="G28" i="1"/>
  <c r="H28" i="1" s="1"/>
  <c r="G31" i="1" l="1"/>
  <c r="G30" i="1"/>
  <c r="H30" i="1" s="1"/>
  <c r="G33" i="1" l="1"/>
  <c r="G32" i="1"/>
  <c r="H32" i="1" s="1"/>
  <c r="G35" i="1" l="1"/>
  <c r="G34" i="1"/>
  <c r="H34" i="1" s="1"/>
  <c r="G37" i="1" l="1"/>
  <c r="G36" i="1"/>
  <c r="H36" i="1" s="1"/>
  <c r="G39" i="1" l="1"/>
  <c r="G38" i="1"/>
  <c r="H38" i="1" s="1"/>
  <c r="G41" i="1" l="1"/>
  <c r="G40" i="1"/>
  <c r="H40" i="1" s="1"/>
  <c r="G43" i="1" l="1"/>
  <c r="G42" i="1"/>
  <c r="H42" i="1" s="1"/>
  <c r="G45" i="1" l="1"/>
  <c r="G44" i="1"/>
  <c r="H44" i="1" s="1"/>
  <c r="G47" i="1" l="1"/>
  <c r="G46" i="1"/>
  <c r="H46" i="1" s="1"/>
  <c r="G49" i="1" l="1"/>
  <c r="G48" i="1"/>
  <c r="H48" i="1" s="1"/>
  <c r="G51" i="1" l="1"/>
  <c r="G50" i="1"/>
  <c r="H50" i="1" s="1"/>
  <c r="G53" i="1" l="1"/>
  <c r="G52" i="1"/>
  <c r="H52" i="1" s="1"/>
  <c r="G55" i="1" l="1"/>
  <c r="G54" i="1"/>
  <c r="H54" i="1" s="1"/>
  <c r="G57" i="1" l="1"/>
  <c r="G56" i="1"/>
  <c r="H56" i="1" s="1"/>
  <c r="G59" i="1" l="1"/>
  <c r="G58" i="1"/>
  <c r="H58" i="1" s="1"/>
  <c r="G61" i="1" l="1"/>
  <c r="G60" i="1"/>
  <c r="H60" i="1" s="1"/>
  <c r="G63" i="1" l="1"/>
  <c r="G62" i="1"/>
  <c r="H62" i="1" s="1"/>
  <c r="G65" i="1" l="1"/>
  <c r="G64" i="1"/>
  <c r="H64" i="1" s="1"/>
  <c r="G67" i="1" l="1"/>
  <c r="G66" i="1"/>
  <c r="H66" i="1" s="1"/>
  <c r="G69" i="1" l="1"/>
  <c r="G68" i="1"/>
  <c r="H68" i="1" s="1"/>
  <c r="G71" i="1" l="1"/>
  <c r="G70" i="1"/>
  <c r="H70" i="1" s="1"/>
  <c r="G73" i="1" l="1"/>
  <c r="G72" i="1"/>
  <c r="H72" i="1" s="1"/>
  <c r="G75" i="1" l="1"/>
  <c r="G74" i="1"/>
  <c r="H74" i="1" s="1"/>
  <c r="G77" i="1" l="1"/>
  <c r="G76" i="1"/>
  <c r="H76" i="1" s="1"/>
  <c r="G79" i="1" l="1"/>
  <c r="G78" i="1"/>
  <c r="H78" i="1" s="1"/>
  <c r="G81" i="1" l="1"/>
  <c r="G80" i="1"/>
  <c r="H80" i="1" s="1"/>
  <c r="G83" i="1" l="1"/>
  <c r="G82" i="1"/>
  <c r="H82" i="1" s="1"/>
  <c r="G85" i="1" l="1"/>
  <c r="G84" i="1"/>
  <c r="H84" i="1" s="1"/>
  <c r="G87" i="1" l="1"/>
  <c r="G86" i="1"/>
  <c r="H86" i="1" s="1"/>
  <c r="G89" i="1" l="1"/>
  <c r="G90" i="1" s="1"/>
  <c r="H90" i="1" s="1"/>
  <c r="G88" i="1"/>
  <c r="H88" i="1" s="1"/>
</calcChain>
</file>

<file path=xl/comments1.xml><?xml version="1.0" encoding="utf-8"?>
<comments xmlns="http://schemas.openxmlformats.org/spreadsheetml/2006/main">
  <authors>
    <author>Nguyen Thi Minh Nguyet (CTC.TOD.DN)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Nguyen Thi Minh Nguyet (CTC.TOD.DN):</t>
        </r>
        <r>
          <rPr>
            <sz val="9"/>
            <color indexed="81"/>
            <rFont val="Tahoma"/>
            <family val="2"/>
          </rPr>
          <t xml:space="preserve">
dời lịch 1 tuần do SV bận thi</t>
        </r>
      </text>
    </comment>
  </commentList>
</comments>
</file>

<file path=xl/sharedStrings.xml><?xml version="1.0" encoding="utf-8"?>
<sst xmlns="http://schemas.openxmlformats.org/spreadsheetml/2006/main" count="233" uniqueCount="76">
  <si>
    <t>Course Code</t>
  </si>
  <si>
    <t>Start Date</t>
  </si>
  <si>
    <t>End Date</t>
  </si>
  <si>
    <t>#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</si>
  <si>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</si>
  <si>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</si>
  <si>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</si>
  <si>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</si>
  <si>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</si>
  <si>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</si>
  <si>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</si>
  <si>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Venue</t>
  </si>
  <si>
    <t>Notes</t>
  </si>
  <si>
    <t>Class Meeting</t>
  </si>
  <si>
    <t>Offline</t>
  </si>
  <si>
    <t>NguyetNTM1 /TamMT /HaiNT12</t>
  </si>
  <si>
    <t>Lecture</t>
  </si>
  <si>
    <t>FPT-Fsoft Introduction</t>
  </si>
  <si>
    <t>PhuongNT</t>
  </si>
  <si>
    <t>ISM for Newbie (ISM4N)</t>
  </si>
  <si>
    <t>DauNV</t>
  </si>
  <si>
    <t>Working &amp; Communication Environment</t>
  </si>
  <si>
    <t>PhongNH2</t>
  </si>
  <si>
    <t>Class Opening (CLOP)</t>
  </si>
  <si>
    <t>BSQL - Basic SQL - Day 1</t>
  </si>
  <si>
    <t>LiemNV</t>
  </si>
  <si>
    <t>BSQL - Basic SQL - Day 2</t>
  </si>
  <si>
    <t>BSQL - Basic SQL - Guideline Practices Day 1</t>
  </si>
  <si>
    <t>BSQL - Basic SQL - Guideline Practices Day 2</t>
  </si>
  <si>
    <t>Total learning time</t>
  </si>
  <si>
    <t>HuyNT2/ NguyetNTM1</t>
  </si>
  <si>
    <t>HuyNT2 / NguyetNTM1</t>
  </si>
  <si>
    <t>BTNB - Basic .Net Day 1 (Unit01_Basic C# Programming Techniques)</t>
  </si>
  <si>
    <t>BTNB - Basic .Net Day 2 (Unit02_OOP in C#)</t>
  </si>
  <si>
    <t>BTNB - Basic .Net Day 3 (Unit03_Advanced features in C#)</t>
  </si>
  <si>
    <t>BTNB - Basic .Net Day 4 (Unit04_Exception Handling &amp; Utility Classes )</t>
  </si>
  <si>
    <t>BTNB - Basic .Net Day 5 (Unit05_ADO.NET &amp; Code Reviewing)</t>
  </si>
  <si>
    <t>BTNB - Basic .Net Day 6 (Unit06_Application Debugging)</t>
  </si>
  <si>
    <t>BTNB - Basic .Net Day 7 - Final Test</t>
  </si>
  <si>
    <t>ATNB - Advanced Java Day 1+ 2 - Web Design (HTML, CSS + JavaScript, jQuery &amp; AJAX)</t>
  </si>
  <si>
    <t>ATNB - Advanced .Net Day 3 - ADO.Net</t>
  </si>
  <si>
    <t>ATNB - Advanced .Net Day 4 - ADO.Net (cont)</t>
  </si>
  <si>
    <t>ATNB - Advanced .Net Day 5 - ASP.Net - MVC 5</t>
  </si>
  <si>
    <t>ATNB - Advanced .Net Day 6 - ASP.Net -MVC 5 (cont)</t>
  </si>
  <si>
    <t>ATNB - Advanced .Net- Exam final</t>
  </si>
  <si>
    <t>Summary and closed</t>
  </si>
  <si>
    <t>Support/Guide</t>
  </si>
  <si>
    <t>Training Calendar_.Net</t>
  </si>
  <si>
    <t>HuyNT2</t>
  </si>
  <si>
    <t>BSQL - Basic SQL - Exam SQL Basic</t>
  </si>
  <si>
    <t>Tự học trước .Net</t>
  </si>
  <si>
    <t>NguyetNTM1</t>
  </si>
  <si>
    <t>HuyDP</t>
  </si>
  <si>
    <t>ThanhLV1</t>
  </si>
  <si>
    <t>HungNP</t>
  </si>
  <si>
    <t>BTNB - practices all topic</t>
  </si>
  <si>
    <t>ATNB - Practices Advanced .Net Day 3 - ADO.Net
Big Event</t>
  </si>
  <si>
    <t>Mock Project</t>
  </si>
  <si>
    <t>NguyetNTM1/ TamTTT3</t>
  </si>
  <si>
    <t>Full name</t>
  </si>
  <si>
    <t>Đỗ Phạm Hoàng Minh</t>
  </si>
  <si>
    <t>Nguyễn Như Văn Khoa</t>
  </si>
  <si>
    <t>Lê Kim Nghĩa</t>
  </si>
  <si>
    <t>Lê Phước Vũ</t>
  </si>
  <si>
    <t>Trần Thị Kim Tuyền</t>
  </si>
  <si>
    <t>Võ Thị Thanh Thảo</t>
  </si>
  <si>
    <t>Nguyễn Diệu Thảo</t>
  </si>
  <si>
    <t>Nguyễn Thanh Tài</t>
  </si>
  <si>
    <t>Đặng Ngọc Việt Anh</t>
  </si>
  <si>
    <t>Trần Đình Trung</t>
  </si>
  <si>
    <t>Đỗ Công Chính</t>
  </si>
  <si>
    <t>STT</t>
  </si>
  <si>
    <t>C++</t>
  </si>
  <si>
    <t>chiều</t>
  </si>
  <si>
    <t>Bigdata</t>
  </si>
  <si>
    <t>Nguyễn Phan Trường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</si>
</sst>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;@"/>
    <numFmt numFmtId="165" formatCode="[$-409]d\-mmm\-yy;@"/>
    <numFmt numFmtId="166" formatCode="&quot;Day &quot;#"/>
    <numFmt numFmtId="167" formatCode="0.0"/>
    <numFmt numFmtId="168" formatCode="[$-F800]dddd\,\ mmmm\ dd\,\ yyyy"/>
    <numFmt numFmtId="169" formatCode="d\-mmm\-yy\ h:mm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63"/>
    </font>
    <font>
      <sz val="10"/>
      <name val="Tahoma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1"/>
      <color rgb="FF1F497D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2">
    <xf numFmtId="0" fontId="0" fillId="0" borderId="0" xfId="0"/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left" vertical="center" wrapText="1"/>
    </xf>
    <xf numFmtId="0" fontId="1" fillId="2" borderId="0" xfId="0" applyFont="1" applyFill="1" applyAlignment="1" applyProtection="1">
      <alignment horizontal="left" vertical="center"/>
    </xf>
    <xf numFmtId="0" fontId="1" fillId="2" borderId="0" xfId="0" applyFont="1" applyFill="1" applyAlignment="1" applyProtection="1">
      <alignment vertical="center" wrapText="1"/>
    </xf>
    <xf numFmtId="164" fontId="1" fillId="2" borderId="0" xfId="0" applyNumberFormat="1" applyFont="1" applyFill="1" applyAlignment="1" applyProtection="1">
      <alignment vertical="center"/>
    </xf>
    <xf numFmtId="165" fontId="1" fillId="2" borderId="0" xfId="0" applyNumberFormat="1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  <protection locked="0"/>
    </xf>
    <xf numFmtId="165" fontId="1" fillId="2" borderId="0" xfId="0" applyNumberFormat="1" applyFont="1" applyFill="1" applyAlignment="1" applyProtection="1">
      <alignment horizontal="left" vertical="center" wrapText="1"/>
    </xf>
    <xf numFmtId="15" fontId="1" fillId="2" borderId="0" xfId="0" applyNumberFormat="1" applyFont="1" applyFill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165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66" fontId="2" fillId="3" borderId="2" xfId="0" applyNumberFormat="1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horizontal="left" vertical="center" wrapText="1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167" fontId="2" fillId="3" borderId="3" xfId="0" applyNumberFormat="1" applyFont="1" applyFill="1" applyBorder="1" applyAlignment="1" applyProtection="1">
      <alignment horizontal="left" vertical="center"/>
      <protection locked="0"/>
    </xf>
    <xf numFmtId="168" fontId="2" fillId="3" borderId="3" xfId="0" applyNumberFormat="1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7" fontId="1" fillId="0" borderId="1" xfId="0" applyNumberFormat="1" applyFont="1" applyFill="1" applyBorder="1" applyAlignment="1" applyProtection="1">
      <alignment horizontal="center" vertical="center"/>
      <protection locked="0"/>
    </xf>
    <xf numFmtId="169" fontId="1" fillId="4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4" fillId="0" borderId="1" xfId="1" applyFont="1" applyBorder="1" applyAlignment="1" applyProtection="1">
      <alignment vertical="top" wrapText="1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" fillId="5" borderId="1" xfId="0" applyFont="1" applyFill="1" applyBorder="1" applyAlignment="1" applyProtection="1">
      <alignment horizontal="left" vertical="center" wrapText="1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 applyProtection="1">
      <alignment horizontal="left" vertical="center" wrapText="1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67" fontId="1" fillId="6" borderId="1" xfId="0" applyNumberFormat="1" applyFont="1" applyFill="1" applyBorder="1" applyAlignment="1" applyProtection="1">
      <alignment horizontal="center" vertical="center"/>
      <protection locked="0"/>
    </xf>
    <xf numFmtId="169" fontId="1" fillId="6" borderId="1" xfId="0" applyNumberFormat="1" applyFont="1" applyFill="1" applyBorder="1" applyAlignment="1" applyProtection="1">
      <alignment horizontal="right" vertical="center"/>
      <protection locked="0"/>
    </xf>
    <xf numFmtId="0" fontId="7" fillId="3" borderId="3" xfId="2" applyFont="1" applyFill="1" applyBorder="1" applyAlignment="1" applyProtection="1">
      <alignment horizontal="left" vertical="center" wrapText="1"/>
      <protection locked="0"/>
    </xf>
    <xf numFmtId="0" fontId="7" fillId="3" borderId="3" xfId="2" applyFont="1" applyFill="1" applyBorder="1" applyAlignment="1" applyProtection="1">
      <alignment horizontal="left" vertical="center"/>
      <protection locked="0"/>
    </xf>
    <xf numFmtId="167" fontId="7" fillId="3" borderId="3" xfId="2" applyNumberFormat="1" applyFont="1" applyFill="1" applyBorder="1" applyAlignment="1" applyProtection="1">
      <alignment horizontal="left" vertical="center"/>
      <protection locked="0"/>
    </xf>
    <xf numFmtId="0" fontId="8" fillId="0" borderId="1" xfId="2" applyFont="1" applyFill="1" applyBorder="1" applyAlignment="1" applyProtection="1">
      <alignment vertical="center"/>
      <protection locked="0"/>
    </xf>
    <xf numFmtId="0" fontId="8" fillId="0" borderId="1" xfId="2" applyFont="1" applyFill="1" applyBorder="1" applyAlignment="1" applyProtection="1">
      <alignment horizontal="center" vertical="center"/>
      <protection locked="0"/>
    </xf>
    <xf numFmtId="167" fontId="8" fillId="0" borderId="1" xfId="2" applyNumberFormat="1" applyFont="1" applyFill="1" applyBorder="1" applyAlignment="1" applyProtection="1">
      <alignment horizontal="center" vertical="center"/>
      <protection locked="0"/>
    </xf>
    <xf numFmtId="0" fontId="8" fillId="0" borderId="3" xfId="2" applyFont="1" applyFill="1" applyBorder="1" applyAlignment="1" applyProtection="1">
      <alignment horizontal="left" vertical="center"/>
      <protection locked="0"/>
    </xf>
    <xf numFmtId="0" fontId="7" fillId="3" borderId="2" xfId="2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vertical="center" wrapText="1"/>
    </xf>
    <xf numFmtId="0" fontId="2" fillId="2" borderId="0" xfId="0" applyFont="1" applyFill="1" applyAlignment="1" applyProtection="1">
      <alignment vertical="center"/>
      <protection locked="0"/>
    </xf>
    <xf numFmtId="166" fontId="7" fillId="3" borderId="2" xfId="0" applyNumberFormat="1" applyFont="1" applyFill="1" applyBorder="1" applyAlignment="1" applyProtection="1">
      <alignment horizontal="left" vertical="center"/>
      <protection locked="0"/>
    </xf>
    <xf numFmtId="0" fontId="7" fillId="3" borderId="3" xfId="0" applyFont="1" applyFill="1" applyBorder="1" applyAlignment="1" applyProtection="1">
      <alignment horizontal="left" vertical="center" wrapText="1"/>
      <protection locked="0"/>
    </xf>
    <xf numFmtId="0" fontId="7" fillId="3" borderId="3" xfId="0" applyFont="1" applyFill="1" applyBorder="1" applyAlignment="1" applyProtection="1">
      <alignment horizontal="left" vertical="center"/>
      <protection locked="0"/>
    </xf>
    <xf numFmtId="167" fontId="7" fillId="3" borderId="3" xfId="0" applyNumberFormat="1" applyFont="1" applyFill="1" applyBorder="1" applyAlignment="1" applyProtection="1">
      <alignment horizontal="left" vertical="center"/>
      <protection locked="0"/>
    </xf>
    <xf numFmtId="168" fontId="7" fillId="3" borderId="3" xfId="0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67" fontId="8" fillId="0" borderId="1" xfId="0" applyNumberFormat="1" applyFont="1" applyFill="1" applyBorder="1" applyAlignment="1" applyProtection="1">
      <alignment horizontal="center" vertical="center"/>
      <protection locked="0"/>
    </xf>
    <xf numFmtId="169" fontId="8" fillId="4" borderId="1" xfId="0" applyNumberFormat="1" applyFont="1" applyFill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167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left" vertical="center" wrapText="1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167" fontId="8" fillId="7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vertical="center"/>
      <protection locked="0"/>
    </xf>
    <xf numFmtId="169" fontId="8" fillId="0" borderId="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1" xfId="0" applyBorder="1"/>
    <xf numFmtId="0" fontId="8" fillId="0" borderId="1" xfId="0" applyFont="1" applyFill="1" applyBorder="1" applyAlignment="1" applyProtection="1">
      <alignment horizontal="left" vertical="center"/>
      <protection locked="0"/>
    </xf>
    <xf numFmtId="0" fontId="7" fillId="3" borderId="4" xfId="0" applyFont="1" applyFill="1" applyBorder="1" applyAlignment="1" applyProtection="1">
      <alignment horizontal="left" vertical="center"/>
      <protection locked="0"/>
    </xf>
    <xf numFmtId="0" fontId="8" fillId="0" borderId="3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12" fillId="2" borderId="1" xfId="0" applyFont="1" applyFill="1" applyBorder="1" applyAlignment="1">
      <alignment horizontal="left"/>
    </xf>
    <xf numFmtId="0" fontId="0" fillId="0" borderId="1" xfId="0" applyFill="1" applyBorder="1"/>
  </cellXfs>
  <cellStyles count="3">
    <cellStyle name="Normal" xfId="0" builtinId="0"/>
    <cellStyle name="Normal 2 14" xfId="1"/>
    <cellStyle name="Normal 88" xfId="2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_DN17_20_Training%20delivery%20plan(SVTT_TN_DuyTan_CD_122017)_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_DN17_20_Training%20delivery%20plan(SVTT_TN_DuyTan_CD_122017)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Draft"/>
    </sheetNames>
    <sheetDataSet>
      <sheetData sheetId="0"/>
      <sheetData sheetId="1">
        <row r="6">
          <cell r="C6" t="str">
            <v>Intern_DN17_20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E3" t="str">
            <v>Lecture</v>
          </cell>
        </row>
        <row r="4">
          <cell r="AE4" t="str">
            <v>Create/Update coursewares</v>
          </cell>
        </row>
        <row r="5">
          <cell r="AE5" t="str">
            <v>Review course wares</v>
          </cell>
        </row>
        <row r="6">
          <cell r="AE6" t="str">
            <v>Mark</v>
          </cell>
        </row>
        <row r="7">
          <cell r="AE7" t="str">
            <v>Support/Guide</v>
          </cell>
        </row>
        <row r="8">
          <cell r="AE8" t="str">
            <v>Interview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Draft"/>
    </sheetNames>
    <sheetDataSet>
      <sheetData sheetId="0"/>
      <sheetData sheetId="1">
        <row r="6">
          <cell r="C6" t="str">
            <v>Intern_DN17_20</v>
          </cell>
        </row>
        <row r="12">
          <cell r="C12">
            <v>43094</v>
          </cell>
          <cell r="F12">
            <v>43175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workbookViewId="0">
      <selection activeCell="K86" sqref="K86"/>
    </sheetView>
  </sheetViews>
  <sheetFormatPr defaultRowHeight="15" x14ac:dyDescent="0.25"/>
  <cols>
    <col min="1" max="1" width="7.85546875" customWidth="1"/>
    <col min="2" max="2" width="42.42578125" customWidth="1"/>
    <col min="3" max="3" width="14.28515625" bestFit="1" customWidth="1"/>
    <col min="5" max="5" width="13.85546875" customWidth="1"/>
    <col min="6" max="6" width="8.7109375" bestFit="1" customWidth="1"/>
    <col min="7" max="7" width="31.140625" customWidth="1"/>
    <col min="8" max="8" width="14.7109375" bestFit="1" customWidth="1"/>
    <col min="9" max="9" width="8.140625" bestFit="1" customWidth="1"/>
    <col min="10" max="10" width="6" bestFit="1" customWidth="1"/>
  </cols>
  <sheetData>
    <row r="1" spans="1:10" x14ac:dyDescent="0.25">
      <c r="A1" s="41" t="s">
        <v>47</v>
      </c>
      <c r="B1" s="42"/>
      <c r="C1" s="41"/>
      <c r="D1" s="41"/>
      <c r="E1" s="42"/>
      <c r="F1" s="41"/>
      <c r="G1" s="41"/>
      <c r="H1" s="41"/>
      <c r="I1" s="41"/>
      <c r="J1" s="43"/>
    </row>
    <row r="2" spans="1:10" x14ac:dyDescent="0.25">
      <c r="A2" s="1"/>
      <c r="B2" s="2" t="s">
        <v>0</v>
      </c>
      <c r="C2" s="3" t="str">
        <f>'[2]Overall plan'!C6</f>
        <v>Intern_DN17_20</v>
      </c>
      <c r="D2" s="3"/>
      <c r="E2" s="4"/>
      <c r="F2" s="1"/>
      <c r="G2" s="1"/>
      <c r="H2" s="5"/>
      <c r="I2" s="6"/>
      <c r="J2" s="7"/>
    </row>
    <row r="3" spans="1:10" x14ac:dyDescent="0.25">
      <c r="A3" s="1"/>
      <c r="B3" s="8" t="s">
        <v>1</v>
      </c>
      <c r="C3" s="9">
        <f>'[2]Overall plan'!C12</f>
        <v>43094</v>
      </c>
      <c r="D3" s="9"/>
      <c r="E3" s="4"/>
      <c r="F3" s="1"/>
      <c r="G3" s="1"/>
      <c r="H3" s="5"/>
      <c r="I3" s="6"/>
      <c r="J3" s="7"/>
    </row>
    <row r="4" spans="1:10" x14ac:dyDescent="0.25">
      <c r="A4" s="1"/>
      <c r="B4" s="8" t="s">
        <v>2</v>
      </c>
      <c r="C4" s="9">
        <f>'[2]Overall plan'!F12</f>
        <v>43175</v>
      </c>
      <c r="D4" s="9"/>
      <c r="E4" s="4"/>
      <c r="F4" s="1"/>
      <c r="G4" s="1"/>
      <c r="H4" s="5"/>
      <c r="I4" s="6"/>
      <c r="J4" s="7"/>
    </row>
    <row r="5" spans="1:10" ht="5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0" t="s">
        <v>10</v>
      </c>
      <c r="I5" s="10" t="s">
        <v>11</v>
      </c>
      <c r="J5" s="12" t="s">
        <v>12</v>
      </c>
    </row>
    <row r="6" spans="1:10" x14ac:dyDescent="0.25">
      <c r="A6" s="13">
        <v>1</v>
      </c>
      <c r="B6" s="14"/>
      <c r="C6" s="15"/>
      <c r="D6" s="16">
        <f>SUM(D7:D10)</f>
        <v>8</v>
      </c>
      <c r="E6" s="14"/>
      <c r="F6" s="15"/>
      <c r="G6" s="17">
        <f>C3</f>
        <v>43094</v>
      </c>
      <c r="H6" s="15"/>
      <c r="I6" s="15"/>
      <c r="J6" s="18"/>
    </row>
    <row r="7" spans="1:10" ht="38.25" x14ac:dyDescent="0.25">
      <c r="A7" s="19">
        <v>1</v>
      </c>
      <c r="B7" s="20" t="s">
        <v>13</v>
      </c>
      <c r="C7" s="21" t="s">
        <v>14</v>
      </c>
      <c r="D7" s="22">
        <v>2</v>
      </c>
      <c r="E7" s="20" t="s">
        <v>15</v>
      </c>
      <c r="F7" s="21" t="s">
        <v>16</v>
      </c>
      <c r="G7" s="23">
        <f>G6 + TIME(8,0,0)</f>
        <v>43094.333333333336</v>
      </c>
      <c r="H7" s="23">
        <f>G7+TIME(ROUNDDOWN(D7,0),(D7-ROUNDDOWN(D7,0))*60,0)</f>
        <v>43094.416666666672</v>
      </c>
      <c r="I7" s="24"/>
      <c r="J7" s="24"/>
    </row>
    <row r="8" spans="1:10" x14ac:dyDescent="0.25">
      <c r="A8" s="19">
        <v>2</v>
      </c>
      <c r="B8" s="20" t="s">
        <v>17</v>
      </c>
      <c r="C8" s="21" t="s">
        <v>14</v>
      </c>
      <c r="D8" s="22">
        <v>2</v>
      </c>
      <c r="E8" s="25" t="s">
        <v>18</v>
      </c>
      <c r="F8" s="21" t="s">
        <v>16</v>
      </c>
      <c r="G8" s="23">
        <f>H7</f>
        <v>43094.416666666672</v>
      </c>
      <c r="H8" s="23">
        <f>G8+TIME(ROUNDDOWN(D8,0),(D8-ROUNDDOWN(D8,0))*60,0)</f>
        <v>43094.500000000007</v>
      </c>
      <c r="I8" s="24"/>
      <c r="J8" s="24"/>
    </row>
    <row r="9" spans="1:10" x14ac:dyDescent="0.25">
      <c r="A9" s="19">
        <v>3</v>
      </c>
      <c r="B9" s="20" t="s">
        <v>19</v>
      </c>
      <c r="C9" s="21" t="s">
        <v>14</v>
      </c>
      <c r="D9" s="22">
        <v>2</v>
      </c>
      <c r="E9" s="25" t="s">
        <v>20</v>
      </c>
      <c r="F9" s="21" t="s">
        <v>16</v>
      </c>
      <c r="G9" s="23">
        <f>H8+ TIME(1,0,0)</f>
        <v>43094.541666666672</v>
      </c>
      <c r="H9" s="23">
        <f>G9+TIME(ROUNDDOWN(D9,0),(D9-ROUNDDOWN(D9,0))*60,0)</f>
        <v>43094.625000000007</v>
      </c>
      <c r="I9" s="24"/>
      <c r="J9" s="24"/>
    </row>
    <row r="10" spans="1:10" x14ac:dyDescent="0.25">
      <c r="A10" s="19">
        <v>4</v>
      </c>
      <c r="B10" s="20" t="s">
        <v>21</v>
      </c>
      <c r="C10" s="21" t="s">
        <v>14</v>
      </c>
      <c r="D10" s="22">
        <v>2</v>
      </c>
      <c r="E10" s="25" t="s">
        <v>22</v>
      </c>
      <c r="F10" s="21" t="s">
        <v>16</v>
      </c>
      <c r="G10" s="23">
        <f>H9</f>
        <v>43094.625000000007</v>
      </c>
      <c r="H10" s="23">
        <f>G10+TIME(ROUNDDOWN(D10,0),(D10-ROUNDDOWN(D10,0))*60,0)</f>
        <v>43094.708333333343</v>
      </c>
      <c r="I10" s="24"/>
      <c r="J10" s="24"/>
    </row>
    <row r="11" spans="1:10" x14ac:dyDescent="0.25">
      <c r="A11" s="13">
        <f>A6 + 1</f>
        <v>2</v>
      </c>
      <c r="B11" s="14"/>
      <c r="C11" s="15"/>
      <c r="D11" s="16">
        <f>SUM(D12:D12)</f>
        <v>2</v>
      </c>
      <c r="E11" s="14"/>
      <c r="F11" s="15"/>
      <c r="G11" s="17">
        <f>IF(WEEKDAY(G6)=6,G6+3,G6+1)</f>
        <v>43095</v>
      </c>
      <c r="H11" s="15"/>
      <c r="I11" s="15"/>
      <c r="J11" s="18"/>
    </row>
    <row r="12" spans="1:10" ht="38.25" x14ac:dyDescent="0.25">
      <c r="A12" s="19">
        <v>1</v>
      </c>
      <c r="B12" s="20" t="s">
        <v>23</v>
      </c>
      <c r="C12" s="21" t="s">
        <v>14</v>
      </c>
      <c r="D12" s="22">
        <v>2</v>
      </c>
      <c r="E12" s="20" t="s">
        <v>15</v>
      </c>
      <c r="F12" s="21" t="s">
        <v>16</v>
      </c>
      <c r="G12" s="23">
        <f>G11 + TIME(8,0,0)</f>
        <v>43095.333333333336</v>
      </c>
      <c r="H12" s="23">
        <f>G12+TIME(ROUNDDOWN(D12,0),(D12-ROUNDDOWN(D12,0))*60,0)</f>
        <v>43095.416666666672</v>
      </c>
      <c r="I12" s="24"/>
      <c r="J12" s="24"/>
    </row>
    <row r="13" spans="1:10" x14ac:dyDescent="0.25">
      <c r="A13" s="13">
        <f>A11 + 1</f>
        <v>3</v>
      </c>
      <c r="B13" s="14"/>
      <c r="C13" s="15"/>
      <c r="D13" s="16">
        <f>SUM(D14:D14)</f>
        <v>8</v>
      </c>
      <c r="E13" s="14"/>
      <c r="F13" s="15"/>
      <c r="G13" s="17">
        <f>IF(WEEKDAY(G11)=6,G11+3,G11+1)+6</f>
        <v>43102</v>
      </c>
      <c r="H13" s="15"/>
      <c r="I13" s="15"/>
      <c r="J13" s="18"/>
    </row>
    <row r="14" spans="1:10" x14ac:dyDescent="0.25">
      <c r="A14" s="19">
        <v>2</v>
      </c>
      <c r="B14" s="26" t="s">
        <v>24</v>
      </c>
      <c r="C14" s="21" t="s">
        <v>14</v>
      </c>
      <c r="D14" s="22">
        <v>8</v>
      </c>
      <c r="E14" s="25" t="s">
        <v>25</v>
      </c>
      <c r="F14" s="21" t="s">
        <v>16</v>
      </c>
      <c r="G14" s="23">
        <f>G13 + TIME(8,0,0)</f>
        <v>43102.333333333336</v>
      </c>
      <c r="H14" s="23">
        <f>G14+TIME(ROUNDDOWN(D14,0),(D14-ROUNDDOWN(D14,0))*60,0) + TIME(1,0,0)</f>
        <v>43102.708333333336</v>
      </c>
      <c r="I14" s="24"/>
      <c r="J14" s="24"/>
    </row>
    <row r="15" spans="1:10" x14ac:dyDescent="0.25">
      <c r="A15" s="13">
        <f>A13 + 1</f>
        <v>4</v>
      </c>
      <c r="B15" s="14"/>
      <c r="C15" s="15"/>
      <c r="D15" s="16">
        <f>SUM(D16:D16)</f>
        <v>8</v>
      </c>
      <c r="E15" s="14"/>
      <c r="F15" s="15"/>
      <c r="G15" s="17">
        <f>IF(WEEKDAY(G13)=6,G13+3,G13+1)</f>
        <v>43103</v>
      </c>
      <c r="H15" s="15"/>
      <c r="I15" s="15"/>
      <c r="J15" s="18"/>
    </row>
    <row r="16" spans="1:10" ht="25.5" x14ac:dyDescent="0.25">
      <c r="A16" s="19">
        <v>1</v>
      </c>
      <c r="B16" s="20" t="s">
        <v>27</v>
      </c>
      <c r="C16" s="21" t="s">
        <v>14</v>
      </c>
      <c r="D16" s="22">
        <v>8</v>
      </c>
      <c r="E16" s="20" t="s">
        <v>30</v>
      </c>
      <c r="F16" s="21" t="s">
        <v>16</v>
      </c>
      <c r="G16" s="23">
        <f>G15 + TIME(8,0,0)</f>
        <v>43103.333333333336</v>
      </c>
      <c r="H16" s="23">
        <f>G16+TIME(ROUNDDOWN(D16,0),(D16-ROUNDDOWN(D16,0))*60,0) + TIME(1,0,0)</f>
        <v>43103.708333333336</v>
      </c>
      <c r="I16" s="24"/>
      <c r="J16" s="24"/>
    </row>
    <row r="17" spans="1:10" x14ac:dyDescent="0.25">
      <c r="A17" s="13">
        <f>A15 + 1</f>
        <v>5</v>
      </c>
      <c r="B17" s="14"/>
      <c r="C17" s="15"/>
      <c r="D17" s="16">
        <f>SUM(D18:D18)</f>
        <v>8</v>
      </c>
      <c r="E17" s="14"/>
      <c r="F17" s="15"/>
      <c r="G17" s="17">
        <f>IF(WEEKDAY(G15)=6,G15+3,G15+1)</f>
        <v>43104</v>
      </c>
      <c r="H17" s="15"/>
      <c r="I17" s="15"/>
      <c r="J17" s="18"/>
    </row>
    <row r="18" spans="1:10" x14ac:dyDescent="0.25">
      <c r="A18" s="19">
        <v>1</v>
      </c>
      <c r="B18" s="20" t="s">
        <v>26</v>
      </c>
      <c r="C18" s="21" t="s">
        <v>14</v>
      </c>
      <c r="D18" s="22">
        <v>8</v>
      </c>
      <c r="E18" s="27" t="s">
        <v>48</v>
      </c>
      <c r="F18" s="21" t="s">
        <v>16</v>
      </c>
      <c r="G18" s="23">
        <f>G17 + TIME(8,0,0)</f>
        <v>43104.333333333336</v>
      </c>
      <c r="H18" s="23">
        <f>G18+TIME(ROUNDDOWN(D18,0),(D18-ROUNDDOWN(D18,0))*60,0) + TIME(1,0,0)</f>
        <v>43104.708333333336</v>
      </c>
      <c r="I18" s="24"/>
      <c r="J18" s="28"/>
    </row>
    <row r="19" spans="1:10" x14ac:dyDescent="0.25">
      <c r="A19" s="13">
        <f>A17 + 1</f>
        <v>6</v>
      </c>
      <c r="B19" s="14"/>
      <c r="C19" s="15"/>
      <c r="D19" s="16">
        <f>SUM(D20:D20)</f>
        <v>8</v>
      </c>
      <c r="E19" s="14"/>
      <c r="F19" s="15"/>
      <c r="G19" s="17">
        <f>IF(WEEKDAY(G17)=6,G17+3,G17+1)</f>
        <v>43105</v>
      </c>
      <c r="H19" s="15"/>
      <c r="I19" s="15"/>
      <c r="J19" s="18"/>
    </row>
    <row r="20" spans="1:10" ht="25.5" x14ac:dyDescent="0.25">
      <c r="A20" s="19"/>
      <c r="B20" s="20" t="s">
        <v>28</v>
      </c>
      <c r="C20" s="21" t="s">
        <v>14</v>
      </c>
      <c r="D20" s="22">
        <v>8</v>
      </c>
      <c r="E20" s="20" t="s">
        <v>31</v>
      </c>
      <c r="F20" s="21" t="s">
        <v>16</v>
      </c>
      <c r="G20" s="23">
        <f>G19 + TIME(8,0,0)</f>
        <v>43105.333333333336</v>
      </c>
      <c r="H20" s="23">
        <f>G20+TIME(ROUNDDOWN(D20,0),(D20-ROUNDDOWN(D20,0))*60,0) + TIME(1,0,0)</f>
        <v>43105.708333333336</v>
      </c>
      <c r="I20" s="24"/>
      <c r="J20" s="24"/>
    </row>
    <row r="21" spans="1:10" x14ac:dyDescent="0.25">
      <c r="A21" s="13">
        <f>A19 + 1</f>
        <v>7</v>
      </c>
      <c r="B21" s="14"/>
      <c r="C21" s="15"/>
      <c r="D21" s="16">
        <f>SUM(D22:D22)</f>
        <v>8</v>
      </c>
      <c r="E21" s="14"/>
      <c r="F21" s="15"/>
      <c r="G21" s="17">
        <f>IF(WEEKDAY(G19)=6,G19+3,G19+1)</f>
        <v>43108</v>
      </c>
      <c r="H21" s="15"/>
      <c r="I21" s="15"/>
      <c r="J21" s="18"/>
    </row>
    <row r="22" spans="1:10" ht="38.25" x14ac:dyDescent="0.25">
      <c r="A22" s="19"/>
      <c r="B22" s="29" t="s">
        <v>49</v>
      </c>
      <c r="C22" s="30" t="s">
        <v>14</v>
      </c>
      <c r="D22" s="31">
        <v>8</v>
      </c>
      <c r="E22" s="29" t="s">
        <v>15</v>
      </c>
      <c r="F22" s="30" t="s">
        <v>16</v>
      </c>
      <c r="G22" s="32">
        <f>G21 + TIME(8,0,0)</f>
        <v>43108.333333333336</v>
      </c>
      <c r="H22" s="32">
        <f>G22+TIME(ROUNDDOWN(D22,0),(D22-ROUNDDOWN(D22,0))*60,0) + TIME(1,0,0)</f>
        <v>43108.708333333336</v>
      </c>
      <c r="I22" s="24"/>
      <c r="J22" s="24"/>
    </row>
    <row r="23" spans="1:10" x14ac:dyDescent="0.25">
      <c r="A23" s="13">
        <f>A21 + 1</f>
        <v>8</v>
      </c>
      <c r="B23" s="14"/>
      <c r="C23" s="15"/>
      <c r="D23" s="16">
        <f>SUM(D24:D24)</f>
        <v>8</v>
      </c>
      <c r="E23" s="14"/>
      <c r="F23" s="15"/>
      <c r="G23" s="17">
        <f>IF(WEEKDAY(G21)=6,G21+3,G21+1)</f>
        <v>43109</v>
      </c>
      <c r="H23" s="15"/>
      <c r="I23" s="24"/>
      <c r="J23" s="24"/>
    </row>
    <row r="24" spans="1:10" x14ac:dyDescent="0.25">
      <c r="A24" s="19">
        <v>1</v>
      </c>
      <c r="B24" s="20" t="s">
        <v>50</v>
      </c>
      <c r="C24" s="21" t="s">
        <v>14</v>
      </c>
      <c r="D24" s="22">
        <v>8</v>
      </c>
      <c r="E24" s="20" t="s">
        <v>51</v>
      </c>
      <c r="F24" s="21" t="s">
        <v>16</v>
      </c>
      <c r="G24" s="23">
        <f>G23 + TIME(8,0,0)</f>
        <v>43109.333333333336</v>
      </c>
      <c r="H24" s="23">
        <f>G24+TIME(ROUNDDOWN(D24,0),(D24-ROUNDDOWN(D24,0))*60,0) + TIME(1,0,0)</f>
        <v>43109.708333333336</v>
      </c>
      <c r="I24" s="24"/>
      <c r="J24" s="24"/>
    </row>
    <row r="25" spans="1:10" x14ac:dyDescent="0.25">
      <c r="A25" s="13">
        <f>A23 + 1</f>
        <v>9</v>
      </c>
      <c r="B25" s="14"/>
      <c r="C25" s="15"/>
      <c r="D25" s="16">
        <f>SUM(D26:D26)</f>
        <v>8</v>
      </c>
      <c r="E25" s="15"/>
      <c r="F25" s="15"/>
      <c r="G25" s="17">
        <f>IF(WEEKDAY(G23)=6,G23+3,G23+1)</f>
        <v>43110</v>
      </c>
      <c r="H25" s="15"/>
      <c r="I25" s="15"/>
      <c r="J25" s="18"/>
    </row>
    <row r="26" spans="1:10" x14ac:dyDescent="0.25">
      <c r="A26" s="19">
        <v>1</v>
      </c>
      <c r="B26" s="20" t="s">
        <v>50</v>
      </c>
      <c r="C26" s="21" t="s">
        <v>14</v>
      </c>
      <c r="D26" s="22">
        <v>8</v>
      </c>
      <c r="E26" s="20" t="s">
        <v>51</v>
      </c>
      <c r="F26" s="21" t="s">
        <v>16</v>
      </c>
      <c r="G26" s="23">
        <f>G25 + TIME(8,0,0)</f>
        <v>43110.333333333336</v>
      </c>
      <c r="H26" s="23">
        <f>G26+TIME(ROUNDDOWN(D26,0),(D26-ROUNDDOWN(D26,0))*60,0) + TIME(1,0,0)</f>
        <v>43110.708333333336</v>
      </c>
      <c r="I26" s="24"/>
      <c r="J26" s="24"/>
    </row>
    <row r="27" spans="1:10" x14ac:dyDescent="0.25">
      <c r="A27" s="13">
        <f>A25 + 1</f>
        <v>10</v>
      </c>
      <c r="B27" s="14"/>
      <c r="C27" s="15"/>
      <c r="D27" s="16">
        <f>SUM(D28:D28)</f>
        <v>8</v>
      </c>
      <c r="E27" s="14"/>
      <c r="F27" s="15"/>
      <c r="G27" s="17">
        <f>IF(WEEKDAY(G25)=6,G25+3,G25+1)</f>
        <v>43111</v>
      </c>
      <c r="H27" s="15"/>
      <c r="I27" s="24"/>
      <c r="J27" s="24"/>
    </row>
    <row r="28" spans="1:10" x14ac:dyDescent="0.25">
      <c r="A28" s="19">
        <v>1</v>
      </c>
      <c r="B28" s="20" t="s">
        <v>50</v>
      </c>
      <c r="C28" s="21" t="s">
        <v>14</v>
      </c>
      <c r="D28" s="22">
        <v>8</v>
      </c>
      <c r="E28" s="20" t="s">
        <v>51</v>
      </c>
      <c r="F28" s="21" t="s">
        <v>16</v>
      </c>
      <c r="G28" s="23">
        <f>G27 + TIME(8,0,0)</f>
        <v>43111.333333333336</v>
      </c>
      <c r="H28" s="23">
        <f>G28+TIME(ROUNDDOWN(D28,0),(D28-ROUNDDOWN(D28,0))*60,0) + TIME(1,0,0)</f>
        <v>43111.708333333336</v>
      </c>
      <c r="I28" s="15"/>
      <c r="J28" s="18"/>
    </row>
    <row r="29" spans="1:10" x14ac:dyDescent="0.25">
      <c r="A29" s="44">
        <f>A27 + 1</f>
        <v>11</v>
      </c>
      <c r="B29" s="45"/>
      <c r="C29" s="46"/>
      <c r="D29" s="47">
        <f>SUM(D30:D30)</f>
        <v>8</v>
      </c>
      <c r="E29" s="45"/>
      <c r="F29" s="46"/>
      <c r="G29" s="48">
        <f>IF(WEEKDAY(G27)=6,G27+3,G27+1)</f>
        <v>43112</v>
      </c>
      <c r="H29" s="46"/>
      <c r="I29" s="34"/>
      <c r="J29" s="24"/>
    </row>
    <row r="30" spans="1:10" ht="25.5" x14ac:dyDescent="0.25">
      <c r="A30" s="49">
        <v>1</v>
      </c>
      <c r="B30" s="50" t="s">
        <v>32</v>
      </c>
      <c r="C30" s="51" t="s">
        <v>14</v>
      </c>
      <c r="D30" s="52">
        <v>8</v>
      </c>
      <c r="E30" s="50" t="s">
        <v>52</v>
      </c>
      <c r="F30" s="51" t="s">
        <v>16</v>
      </c>
      <c r="G30" s="53">
        <f>G29 + TIME(8,0,0)</f>
        <v>43112.333333333336</v>
      </c>
      <c r="H30" s="53">
        <f>G30+TIME(ROUNDDOWN(D30,0),(D30-ROUNDDOWN(D30,0))*60,0) + TIME(1,0,0)</f>
        <v>43112.708333333336</v>
      </c>
      <c r="I30" s="66" t="s">
        <v>72</v>
      </c>
      <c r="J30" s="66" t="s">
        <v>73</v>
      </c>
    </row>
    <row r="31" spans="1:10" x14ac:dyDescent="0.25">
      <c r="A31" s="44">
        <f>A29 + 1</f>
        <v>12</v>
      </c>
      <c r="B31" s="45"/>
      <c r="C31" s="46"/>
      <c r="D31" s="47">
        <f>SUM(D32:D32)</f>
        <v>8</v>
      </c>
      <c r="E31" s="45"/>
      <c r="F31" s="46"/>
      <c r="G31" s="48">
        <f>IF(WEEKDAY(G29)=6,G29+3,G29+1)</f>
        <v>43115</v>
      </c>
      <c r="H31" s="46"/>
      <c r="I31" s="46"/>
      <c r="J31" s="67"/>
    </row>
    <row r="32" spans="1:10" x14ac:dyDescent="0.25">
      <c r="A32" s="49">
        <v>1</v>
      </c>
      <c r="B32" s="50" t="s">
        <v>33</v>
      </c>
      <c r="C32" s="51" t="s">
        <v>14</v>
      </c>
      <c r="D32" s="52">
        <v>8</v>
      </c>
      <c r="E32" s="50" t="s">
        <v>52</v>
      </c>
      <c r="F32" s="51" t="s">
        <v>16</v>
      </c>
      <c r="G32" s="53">
        <f>G31 + TIME(8,0,0)</f>
        <v>43115.333333333336</v>
      </c>
      <c r="H32" s="53">
        <f>G32+TIME(ROUNDDOWN(D32,0),(D32-ROUNDDOWN(D32,0))*60,0) + TIME(1,0,0)</f>
        <v>43115.708333333336</v>
      </c>
      <c r="I32" s="66" t="s">
        <v>72</v>
      </c>
      <c r="J32" s="66" t="s">
        <v>73</v>
      </c>
    </row>
    <row r="33" spans="1:10" x14ac:dyDescent="0.25">
      <c r="A33" s="44">
        <f>A31 + 1</f>
        <v>13</v>
      </c>
      <c r="B33" s="45"/>
      <c r="C33" s="46"/>
      <c r="D33" s="47">
        <f>SUM(D34:D34)</f>
        <v>8</v>
      </c>
      <c r="E33" s="45"/>
      <c r="F33" s="46"/>
      <c r="G33" s="48">
        <f>IF(WEEKDAY(G31)=6,G31+3,G31+1)</f>
        <v>43116</v>
      </c>
      <c r="H33" s="46"/>
      <c r="I33" s="46"/>
      <c r="J33" s="67"/>
    </row>
    <row r="34" spans="1:10" ht="25.5" x14ac:dyDescent="0.25">
      <c r="A34" s="49">
        <v>1</v>
      </c>
      <c r="B34" s="50" t="s">
        <v>34</v>
      </c>
      <c r="C34" s="51" t="s">
        <v>14</v>
      </c>
      <c r="D34" s="52">
        <v>8</v>
      </c>
      <c r="E34" s="50" t="s">
        <v>52</v>
      </c>
      <c r="F34" s="51" t="s">
        <v>16</v>
      </c>
      <c r="G34" s="53">
        <f>G33 + TIME(8,0,0)</f>
        <v>43116.333333333336</v>
      </c>
      <c r="H34" s="53">
        <f>G34+TIME(ROUNDDOWN(D34,0),(D34-ROUNDDOWN(D34,0))*60,0) + TIME(1,0,0)</f>
        <v>43116.708333333336</v>
      </c>
      <c r="I34" s="66" t="s">
        <v>72</v>
      </c>
      <c r="J34" s="66" t="s">
        <v>73</v>
      </c>
    </row>
    <row r="35" spans="1:10" x14ac:dyDescent="0.25">
      <c r="A35" s="44">
        <f>A33 + 1</f>
        <v>14</v>
      </c>
      <c r="B35" s="45"/>
      <c r="C35" s="46"/>
      <c r="D35" s="47">
        <f>SUM(D36:D36)</f>
        <v>8</v>
      </c>
      <c r="E35" s="45"/>
      <c r="F35" s="46"/>
      <c r="G35" s="48">
        <f>IF(WEEKDAY(G33)=6,G33+3,G33+1)</f>
        <v>43117</v>
      </c>
      <c r="H35" s="46"/>
      <c r="I35" s="46"/>
      <c r="J35" s="67"/>
    </row>
    <row r="36" spans="1:10" ht="25.5" x14ac:dyDescent="0.25">
      <c r="A36" s="49">
        <v>1</v>
      </c>
      <c r="B36" s="50" t="s">
        <v>35</v>
      </c>
      <c r="C36" s="51" t="s">
        <v>14</v>
      </c>
      <c r="D36" s="52">
        <v>8</v>
      </c>
      <c r="E36" s="50" t="s">
        <v>53</v>
      </c>
      <c r="F36" s="51" t="s">
        <v>16</v>
      </c>
      <c r="G36" s="53">
        <f>G35 + TIME(8,0,0)</f>
        <v>43117.333333333336</v>
      </c>
      <c r="H36" s="53">
        <f>G36+TIME(ROUNDDOWN(D36,0),(D36-ROUNDDOWN(D36,0))*60,0) + TIME(1,0,0)</f>
        <v>43117.708333333336</v>
      </c>
      <c r="I36" s="66" t="s">
        <v>72</v>
      </c>
      <c r="J36" s="66" t="s">
        <v>73</v>
      </c>
    </row>
    <row r="37" spans="1:10" x14ac:dyDescent="0.25">
      <c r="A37" s="44">
        <f>A35 + 1</f>
        <v>15</v>
      </c>
      <c r="B37" s="45"/>
      <c r="C37" s="46"/>
      <c r="D37" s="47">
        <f>SUM(D38:D38)</f>
        <v>8</v>
      </c>
      <c r="E37" s="45"/>
      <c r="F37" s="46"/>
      <c r="G37" s="48">
        <f>IF(WEEKDAY(G35)=6,G35+3,G35+1)</f>
        <v>43118</v>
      </c>
      <c r="H37" s="46"/>
      <c r="I37" s="46"/>
      <c r="J37" s="67"/>
    </row>
    <row r="38" spans="1:10" ht="25.5" x14ac:dyDescent="0.25">
      <c r="A38" s="49">
        <v>1</v>
      </c>
      <c r="B38" s="50" t="s">
        <v>36</v>
      </c>
      <c r="C38" s="51" t="s">
        <v>14</v>
      </c>
      <c r="D38" s="52">
        <v>8</v>
      </c>
      <c r="E38" s="50" t="s">
        <v>54</v>
      </c>
      <c r="F38" s="51" t="s">
        <v>16</v>
      </c>
      <c r="G38" s="53">
        <f>G37 + TIME(8,0,0)</f>
        <v>43118.333333333336</v>
      </c>
      <c r="H38" s="53">
        <f>G38+TIME(ROUNDDOWN(D38,0),(D38-ROUNDDOWN(D38,0))*60,0) + TIME(1,0,0)</f>
        <v>43118.708333333336</v>
      </c>
      <c r="I38" s="66" t="s">
        <v>72</v>
      </c>
      <c r="J38" s="66" t="s">
        <v>73</v>
      </c>
    </row>
    <row r="39" spans="1:10" x14ac:dyDescent="0.25">
      <c r="A39" s="44">
        <f>A37 + 1</f>
        <v>16</v>
      </c>
      <c r="B39" s="45"/>
      <c r="C39" s="46"/>
      <c r="D39" s="47">
        <f>SUM(D40:D40)</f>
        <v>8</v>
      </c>
      <c r="E39" s="45"/>
      <c r="F39" s="46"/>
      <c r="G39" s="48">
        <f>IF(WEEKDAY(G37)=6,G37+3,G37+1)</f>
        <v>43119</v>
      </c>
      <c r="H39" s="46"/>
      <c r="I39" s="46"/>
      <c r="J39" s="67"/>
    </row>
    <row r="40" spans="1:10" ht="25.5" x14ac:dyDescent="0.25">
      <c r="A40" s="49">
        <v>1</v>
      </c>
      <c r="B40" s="50" t="s">
        <v>37</v>
      </c>
      <c r="C40" s="51" t="s">
        <v>14</v>
      </c>
      <c r="D40" s="52">
        <v>8</v>
      </c>
      <c r="E40" s="50" t="s">
        <v>52</v>
      </c>
      <c r="F40" s="51" t="s">
        <v>16</v>
      </c>
      <c r="G40" s="53">
        <f>G39 + TIME(8,0,0)</f>
        <v>43119.333333333336</v>
      </c>
      <c r="H40" s="53">
        <f>G40+TIME(ROUNDDOWN(D40,0),(D40-ROUNDDOWN(D40,0))*60,0) + TIME(1,0,0)</f>
        <v>43119.708333333336</v>
      </c>
      <c r="I40" s="66" t="s">
        <v>72</v>
      </c>
      <c r="J40" s="66" t="s">
        <v>73</v>
      </c>
    </row>
    <row r="41" spans="1:10" x14ac:dyDescent="0.25">
      <c r="A41" s="44">
        <f>A39 + 1</f>
        <v>17</v>
      </c>
      <c r="B41" s="45"/>
      <c r="C41" s="46"/>
      <c r="D41" s="47">
        <f>SUM(D42:D42)</f>
        <v>8</v>
      </c>
      <c r="E41" s="45"/>
      <c r="F41" s="46"/>
      <c r="G41" s="48">
        <f>IF(WEEKDAY(G39)=6,G39+3,G39+1)</f>
        <v>43122</v>
      </c>
      <c r="H41" s="46"/>
      <c r="I41" s="46"/>
      <c r="J41" s="67"/>
    </row>
    <row r="42" spans="1:10" ht="38.25" x14ac:dyDescent="0.25">
      <c r="A42" s="49">
        <v>1</v>
      </c>
      <c r="B42" s="50" t="s">
        <v>55</v>
      </c>
      <c r="C42" s="51" t="s">
        <v>14</v>
      </c>
      <c r="D42" s="52">
        <v>8</v>
      </c>
      <c r="E42" s="50" t="s">
        <v>15</v>
      </c>
      <c r="F42" s="51" t="s">
        <v>16</v>
      </c>
      <c r="G42" s="53">
        <f>G41 + TIME(8,0,0)</f>
        <v>43122.333333333336</v>
      </c>
      <c r="H42" s="53">
        <f>G42+TIME(ROUNDDOWN(D42,0),(D42-ROUNDDOWN(D42,0))*60,0) + TIME(1,0,0)</f>
        <v>43122.708333333336</v>
      </c>
      <c r="I42" s="66" t="s">
        <v>74</v>
      </c>
      <c r="J42" s="66"/>
    </row>
    <row r="43" spans="1:10" x14ac:dyDescent="0.25">
      <c r="A43" s="44">
        <f>A41 + 1</f>
        <v>18</v>
      </c>
      <c r="B43" s="45"/>
      <c r="C43" s="46"/>
      <c r="D43" s="47">
        <f>SUM(D44:D44)</f>
        <v>8</v>
      </c>
      <c r="E43" s="45"/>
      <c r="F43" s="46"/>
      <c r="G43" s="48">
        <f>IF(WEEKDAY(G41)=6,G41+3,G41+1)</f>
        <v>43123</v>
      </c>
      <c r="H43" s="46"/>
      <c r="I43" s="46"/>
      <c r="J43" s="67"/>
    </row>
    <row r="44" spans="1:10" ht="38.25" x14ac:dyDescent="0.25">
      <c r="A44" s="49"/>
      <c r="B44" s="50" t="s">
        <v>55</v>
      </c>
      <c r="C44" s="51" t="s">
        <v>14</v>
      </c>
      <c r="D44" s="52">
        <v>8</v>
      </c>
      <c r="E44" s="50" t="s">
        <v>15</v>
      </c>
      <c r="F44" s="51" t="s">
        <v>16</v>
      </c>
      <c r="G44" s="53">
        <f>G43 + TIME(8,0,0)</f>
        <v>43123.333333333336</v>
      </c>
      <c r="H44" s="53">
        <f>G44+TIME(ROUNDDOWN(D44,0),(D44-ROUNDDOWN(D44,0))*60,0) + TIME(1,0,0)</f>
        <v>43123.708333333336</v>
      </c>
      <c r="I44" s="66" t="s">
        <v>74</v>
      </c>
      <c r="J44" s="66"/>
    </row>
    <row r="45" spans="1:10" x14ac:dyDescent="0.25">
      <c r="A45" s="44">
        <f>A43 + 1</f>
        <v>19</v>
      </c>
      <c r="B45" s="45"/>
      <c r="C45" s="46"/>
      <c r="D45" s="47">
        <f>SUM(D46:D46)</f>
        <v>8</v>
      </c>
      <c r="E45" s="45"/>
      <c r="F45" s="46"/>
      <c r="G45" s="48">
        <f>IF(WEEKDAY(G43)=6,G43+3,G43+1)</f>
        <v>43124</v>
      </c>
      <c r="H45" s="46"/>
      <c r="I45" s="46"/>
      <c r="J45" s="67"/>
    </row>
    <row r="46" spans="1:10" ht="25.5" x14ac:dyDescent="0.25">
      <c r="A46" s="49"/>
      <c r="B46" s="50" t="s">
        <v>39</v>
      </c>
      <c r="C46" s="51" t="s">
        <v>14</v>
      </c>
      <c r="D46" s="52">
        <v>8</v>
      </c>
      <c r="E46" s="50" t="s">
        <v>53</v>
      </c>
      <c r="F46" s="51" t="s">
        <v>16</v>
      </c>
      <c r="G46" s="53">
        <f>G45 + TIME(8,0,0)</f>
        <v>43124.333333333336</v>
      </c>
      <c r="H46" s="53">
        <f>G46+TIME(ROUNDDOWN(D46,0),(D46-ROUNDDOWN(D46,0))*60,0) + TIME(1,0,0)</f>
        <v>43124.708333333336</v>
      </c>
      <c r="I46" s="66" t="s">
        <v>72</v>
      </c>
      <c r="J46" s="66" t="s">
        <v>73</v>
      </c>
    </row>
    <row r="47" spans="1:10" x14ac:dyDescent="0.25">
      <c r="A47" s="44">
        <f>A45 + 1</f>
        <v>20</v>
      </c>
      <c r="B47" s="45"/>
      <c r="C47" s="46"/>
      <c r="D47" s="47">
        <f>SUM(D48:D48)</f>
        <v>8</v>
      </c>
      <c r="E47" s="45"/>
      <c r="F47" s="46"/>
      <c r="G47" s="48">
        <f>IF(WEEKDAY(G45)=6,G45+3,G45+1)</f>
        <v>43125</v>
      </c>
      <c r="H47" s="46"/>
      <c r="I47" s="46"/>
      <c r="J47" s="67"/>
    </row>
    <row r="48" spans="1:10" x14ac:dyDescent="0.25">
      <c r="A48" s="49"/>
      <c r="B48" s="50" t="s">
        <v>40</v>
      </c>
      <c r="C48" s="51" t="s">
        <v>14</v>
      </c>
      <c r="D48" s="52">
        <v>8</v>
      </c>
      <c r="E48" s="50" t="s">
        <v>54</v>
      </c>
      <c r="F48" s="51" t="s">
        <v>16</v>
      </c>
      <c r="G48" s="53">
        <f>G47 + TIME(8,0,0)</f>
        <v>43125.333333333336</v>
      </c>
      <c r="H48" s="53">
        <f>G48+TIME(ROUNDDOWN(D48,0),(D48-ROUNDDOWN(D48,0))*60,0) + TIME(1,0,0)</f>
        <v>43125.708333333336</v>
      </c>
      <c r="I48" s="66" t="s">
        <v>72</v>
      </c>
      <c r="J48" s="66" t="s">
        <v>73</v>
      </c>
    </row>
    <row r="49" spans="1:10" x14ac:dyDescent="0.25">
      <c r="A49" s="44">
        <f>A47 + 1</f>
        <v>21</v>
      </c>
      <c r="B49" s="45"/>
      <c r="C49" s="46"/>
      <c r="D49" s="47">
        <f>SUM(D50:D50)</f>
        <v>8</v>
      </c>
      <c r="E49" s="45"/>
      <c r="F49" s="46"/>
      <c r="G49" s="48">
        <f>IF(WEEKDAY(G47)=6,G47+3,G47+1)</f>
        <v>43126</v>
      </c>
      <c r="H49" s="46"/>
      <c r="I49" s="46"/>
      <c r="J49" s="67"/>
    </row>
    <row r="50" spans="1:10" ht="38.25" x14ac:dyDescent="0.25">
      <c r="A50" s="49"/>
      <c r="B50" s="54" t="s">
        <v>56</v>
      </c>
      <c r="C50" s="55" t="s">
        <v>14</v>
      </c>
      <c r="D50" s="56">
        <v>8</v>
      </c>
      <c r="E50" s="54" t="s">
        <v>15</v>
      </c>
      <c r="F50" s="55" t="s">
        <v>16</v>
      </c>
      <c r="G50" s="53">
        <f>G49 + TIME(8,0,0)</f>
        <v>43126.333333333336</v>
      </c>
      <c r="H50" s="53">
        <f>G50+TIME(ROUNDDOWN(D50,0),(D50-ROUNDDOWN(D50,0))*60,0) + TIME(1,0,0)</f>
        <v>43126.708333333336</v>
      </c>
      <c r="I50" s="66" t="s">
        <v>74</v>
      </c>
      <c r="J50" s="66"/>
    </row>
    <row r="51" spans="1:10" x14ac:dyDescent="0.25">
      <c r="A51" s="44">
        <f>A49 + 1</f>
        <v>22</v>
      </c>
      <c r="B51" s="45"/>
      <c r="C51" s="46"/>
      <c r="D51" s="47">
        <f>SUM(D52:D52)</f>
        <v>8</v>
      </c>
      <c r="E51" s="45"/>
      <c r="F51" s="46"/>
      <c r="G51" s="48">
        <f>IF(WEEKDAY(G49)=6,G49+3,G49+1)</f>
        <v>43129</v>
      </c>
      <c r="H51" s="46"/>
      <c r="I51" s="46"/>
      <c r="J51" s="67"/>
    </row>
    <row r="52" spans="1:10" x14ac:dyDescent="0.25">
      <c r="A52" s="49"/>
      <c r="B52" s="50" t="s">
        <v>41</v>
      </c>
      <c r="C52" s="51" t="s">
        <v>14</v>
      </c>
      <c r="D52" s="52">
        <v>8</v>
      </c>
      <c r="E52" s="50" t="s">
        <v>54</v>
      </c>
      <c r="F52" s="51" t="s">
        <v>16</v>
      </c>
      <c r="G52" s="53">
        <f>G51 + TIME(8,0,0)</f>
        <v>43129.333333333336</v>
      </c>
      <c r="H52" s="53">
        <f>G52+TIME(ROUNDDOWN(D52,0),(D52-ROUNDDOWN(D52,0))*60,0) + TIME(1,0,0)</f>
        <v>43129.708333333336</v>
      </c>
      <c r="I52" s="66" t="s">
        <v>72</v>
      </c>
      <c r="J52" s="66" t="s">
        <v>73</v>
      </c>
    </row>
    <row r="53" spans="1:10" x14ac:dyDescent="0.25">
      <c r="A53" s="44">
        <f>A51 + 1</f>
        <v>23</v>
      </c>
      <c r="B53" s="45"/>
      <c r="C53" s="46"/>
      <c r="D53" s="47">
        <f>SUM(D54:D54)</f>
        <v>8</v>
      </c>
      <c r="E53" s="45"/>
      <c r="F53" s="46"/>
      <c r="G53" s="48">
        <f>IF(WEEKDAY(G51)=6,G51+3,G51+1)</f>
        <v>43130</v>
      </c>
      <c r="H53" s="46"/>
      <c r="I53" s="46"/>
      <c r="J53" s="67"/>
    </row>
    <row r="54" spans="1:10" x14ac:dyDescent="0.25">
      <c r="A54" s="49"/>
      <c r="B54" s="50" t="s">
        <v>42</v>
      </c>
      <c r="C54" s="51" t="s">
        <v>14</v>
      </c>
      <c r="D54" s="52">
        <v>8</v>
      </c>
      <c r="E54" s="50" t="s">
        <v>53</v>
      </c>
      <c r="F54" s="51" t="s">
        <v>16</v>
      </c>
      <c r="G54" s="53">
        <f>G53 + TIME(8,0,0)</f>
        <v>43130.333333333336</v>
      </c>
      <c r="H54" s="53">
        <f>G54+TIME(ROUNDDOWN(D54,0),(D54-ROUNDDOWN(D54,0))*60,0) + TIME(1,0,0)</f>
        <v>43130.708333333336</v>
      </c>
      <c r="I54" s="66" t="s">
        <v>72</v>
      </c>
      <c r="J54" s="66" t="s">
        <v>73</v>
      </c>
    </row>
    <row r="55" spans="1:10" x14ac:dyDescent="0.25">
      <c r="A55" s="44">
        <f>A53 + 1</f>
        <v>24</v>
      </c>
      <c r="B55" s="45"/>
      <c r="C55" s="46"/>
      <c r="D55" s="47">
        <f>SUM(D56:D56)</f>
        <v>8</v>
      </c>
      <c r="E55" s="45"/>
      <c r="F55" s="46"/>
      <c r="G55" s="48">
        <f>IF(WEEKDAY(G53)=6,G53+3,G53+1)</f>
        <v>43131</v>
      </c>
      <c r="H55" s="46"/>
      <c r="I55" s="46"/>
      <c r="J55" s="67"/>
    </row>
    <row r="56" spans="1:10" ht="25.5" x14ac:dyDescent="0.25">
      <c r="A56" s="49"/>
      <c r="B56" s="50" t="s">
        <v>43</v>
      </c>
      <c r="C56" s="51" t="s">
        <v>14</v>
      </c>
      <c r="D56" s="52">
        <v>8</v>
      </c>
      <c r="E56" s="50" t="s">
        <v>53</v>
      </c>
      <c r="F56" s="51" t="s">
        <v>16</v>
      </c>
      <c r="G56" s="53">
        <f>G55 + TIME(8,0,0)</f>
        <v>43131.333333333336</v>
      </c>
      <c r="H56" s="53">
        <f>G56+TIME(ROUNDDOWN(D56,0),(D56-ROUNDDOWN(D56,0))*60,0) + TIME(1,0,0)</f>
        <v>43131.708333333336</v>
      </c>
      <c r="I56" s="66" t="s">
        <v>72</v>
      </c>
      <c r="J56" s="66" t="s">
        <v>73</v>
      </c>
    </row>
    <row r="57" spans="1:10" x14ac:dyDescent="0.25">
      <c r="A57" s="44">
        <f>A55 + 1</f>
        <v>25</v>
      </c>
      <c r="B57" s="45"/>
      <c r="C57" s="46"/>
      <c r="D57" s="47">
        <f>SUM(D58:D58)</f>
        <v>8</v>
      </c>
      <c r="E57" s="45"/>
      <c r="F57" s="46"/>
      <c r="G57" s="48">
        <f>IF(WEEKDAY(G55)=6,G55+3,G55+1)</f>
        <v>43132</v>
      </c>
      <c r="H57" s="46"/>
      <c r="I57" s="46"/>
      <c r="J57" s="67"/>
    </row>
    <row r="58" spans="1:10" ht="38.25" x14ac:dyDescent="0.25">
      <c r="A58" s="49"/>
      <c r="B58" s="57" t="s">
        <v>38</v>
      </c>
      <c r="C58" s="58" t="s">
        <v>14</v>
      </c>
      <c r="D58" s="59">
        <v>8</v>
      </c>
      <c r="E58" s="29" t="s">
        <v>15</v>
      </c>
      <c r="F58" s="58" t="s">
        <v>16</v>
      </c>
      <c r="G58" s="53">
        <f>G57 + TIME(8,0,0)</f>
        <v>43132.333333333336</v>
      </c>
      <c r="H58" s="53">
        <f>G58+TIME(ROUNDDOWN(D58,0),(D58-ROUNDDOWN(D58,0))*60,0) + TIME(1,0,0)</f>
        <v>43132.708333333336</v>
      </c>
      <c r="I58" s="66" t="s">
        <v>74</v>
      </c>
      <c r="J58" s="66"/>
    </row>
    <row r="59" spans="1:10" x14ac:dyDescent="0.25">
      <c r="A59" s="44">
        <f>A57 + 1</f>
        <v>26</v>
      </c>
      <c r="B59" s="45"/>
      <c r="C59" s="46"/>
      <c r="D59" s="47">
        <f>SUM(D60:D60)</f>
        <v>8</v>
      </c>
      <c r="E59" s="45"/>
      <c r="F59" s="46"/>
      <c r="G59" s="48">
        <f>IF(WEEKDAY(G57)=6,G57+3,G57+1)</f>
        <v>43133</v>
      </c>
      <c r="H59" s="46"/>
      <c r="I59" s="46"/>
      <c r="J59" s="67"/>
    </row>
    <row r="60" spans="1:10" ht="25.5" x14ac:dyDescent="0.25">
      <c r="A60" s="49"/>
      <c r="B60" s="60" t="s">
        <v>57</v>
      </c>
      <c r="C60" s="51" t="s">
        <v>14</v>
      </c>
      <c r="D60" s="52">
        <v>8</v>
      </c>
      <c r="E60" s="50" t="s">
        <v>58</v>
      </c>
      <c r="F60" s="51" t="s">
        <v>16</v>
      </c>
      <c r="G60" s="53">
        <f>G59 + TIME(8,0,0)</f>
        <v>43133.333333333336</v>
      </c>
      <c r="H60" s="53">
        <f>G60+TIME(ROUNDDOWN(D60,0),(D60-ROUNDDOWN(D60,0))*60,0) + TIME(1,0,0)</f>
        <v>43133.708333333336</v>
      </c>
      <c r="I60" s="66"/>
      <c r="J60" s="66"/>
    </row>
    <row r="61" spans="1:10" x14ac:dyDescent="0.25">
      <c r="A61" s="44">
        <f>A59 + 1</f>
        <v>27</v>
      </c>
      <c r="B61" s="45"/>
      <c r="C61" s="46"/>
      <c r="D61" s="47">
        <f>SUM(D62:D62)</f>
        <v>8</v>
      </c>
      <c r="E61" s="45"/>
      <c r="F61" s="46"/>
      <c r="G61" s="48">
        <f>IF(WEEKDAY(G59)=6,G59+3,G59+1)+21</f>
        <v>43157</v>
      </c>
      <c r="H61" s="46"/>
      <c r="I61" s="46"/>
      <c r="J61" s="67"/>
    </row>
    <row r="62" spans="1:10" ht="25.5" x14ac:dyDescent="0.25">
      <c r="A62" s="49"/>
      <c r="B62" s="60" t="s">
        <v>57</v>
      </c>
      <c r="C62" s="51" t="s">
        <v>14</v>
      </c>
      <c r="D62" s="52">
        <v>8</v>
      </c>
      <c r="E62" s="50" t="s">
        <v>58</v>
      </c>
      <c r="F62" s="51" t="s">
        <v>16</v>
      </c>
      <c r="G62" s="53">
        <f>G61 + TIME(8,0,0)</f>
        <v>43157.333333333336</v>
      </c>
      <c r="H62" s="53">
        <f>G62+TIME(ROUNDDOWN(D62,0),(D62-ROUNDDOWN(D62,0))*60,0) + TIME(1,0,0)</f>
        <v>43157.708333333336</v>
      </c>
      <c r="I62" s="66"/>
      <c r="J62" s="66"/>
    </row>
    <row r="63" spans="1:10" x14ac:dyDescent="0.25">
      <c r="A63" s="44">
        <f>A61 + 1</f>
        <v>28</v>
      </c>
      <c r="B63" s="45"/>
      <c r="C63" s="46"/>
      <c r="D63" s="47">
        <f>SUM(D64:D64)</f>
        <v>8</v>
      </c>
      <c r="E63" s="45"/>
      <c r="F63" s="46"/>
      <c r="G63" s="48">
        <f>IF(WEEKDAY(G61)=6,G61+3,G61+1)</f>
        <v>43158</v>
      </c>
      <c r="H63" s="46"/>
      <c r="I63" s="46"/>
      <c r="J63" s="67"/>
    </row>
    <row r="64" spans="1:10" ht="25.5" x14ac:dyDescent="0.25">
      <c r="A64" s="49"/>
      <c r="B64" s="60" t="s">
        <v>57</v>
      </c>
      <c r="C64" s="51" t="s">
        <v>14</v>
      </c>
      <c r="D64" s="52">
        <v>8</v>
      </c>
      <c r="E64" s="50" t="s">
        <v>58</v>
      </c>
      <c r="F64" s="51" t="s">
        <v>16</v>
      </c>
      <c r="G64" s="53">
        <f>G63 + TIME(8,0,0)</f>
        <v>43158.333333333336</v>
      </c>
      <c r="H64" s="53">
        <f>G64+TIME(ROUNDDOWN(D64,0),(D64-ROUNDDOWN(D64,0))*60,0) + TIME(1,0,0)</f>
        <v>43158.708333333336</v>
      </c>
      <c r="I64" s="66"/>
      <c r="J64" s="66"/>
    </row>
    <row r="65" spans="1:10" x14ac:dyDescent="0.25">
      <c r="A65" s="44">
        <f>A63 + 1</f>
        <v>29</v>
      </c>
      <c r="B65" s="45"/>
      <c r="C65" s="46"/>
      <c r="D65" s="47">
        <f>SUM(D66:D66)</f>
        <v>8</v>
      </c>
      <c r="E65" s="45"/>
      <c r="F65" s="46"/>
      <c r="G65" s="48">
        <f>IF(WEEKDAY(G63)=6,G63+3,G63+1)</f>
        <v>43159</v>
      </c>
      <c r="H65" s="46"/>
      <c r="I65" s="46"/>
      <c r="J65" s="67"/>
    </row>
    <row r="66" spans="1:10" ht="25.5" x14ac:dyDescent="0.25">
      <c r="A66" s="49"/>
      <c r="B66" s="60" t="s">
        <v>57</v>
      </c>
      <c r="C66" s="51" t="s">
        <v>14</v>
      </c>
      <c r="D66" s="52">
        <v>8</v>
      </c>
      <c r="E66" s="50" t="s">
        <v>58</v>
      </c>
      <c r="F66" s="51" t="s">
        <v>16</v>
      </c>
      <c r="G66" s="53">
        <f>G65 + TIME(8,0,0)</f>
        <v>43159.333333333336</v>
      </c>
      <c r="H66" s="53">
        <f>G66+TIME(ROUNDDOWN(D66,0),(D66-ROUNDDOWN(D66,0))*60,0) + TIME(1,0,0)</f>
        <v>43159.708333333336</v>
      </c>
      <c r="I66" s="66"/>
      <c r="J66" s="66"/>
    </row>
    <row r="67" spans="1:10" x14ac:dyDescent="0.25">
      <c r="A67" s="44">
        <f>A65 + 1</f>
        <v>30</v>
      </c>
      <c r="B67" s="45"/>
      <c r="C67" s="46"/>
      <c r="D67" s="47">
        <f>SUM(D68:D68)</f>
        <v>8</v>
      </c>
      <c r="E67" s="45"/>
      <c r="F67" s="46"/>
      <c r="G67" s="48">
        <f>IF(WEEKDAY(G65)=6,G65+3,G65+1)</f>
        <v>43160</v>
      </c>
      <c r="H67" s="46"/>
      <c r="I67" s="46"/>
      <c r="J67" s="67"/>
    </row>
    <row r="68" spans="1:10" ht="25.5" x14ac:dyDescent="0.25">
      <c r="A68" s="49"/>
      <c r="B68" s="60" t="s">
        <v>57</v>
      </c>
      <c r="C68" s="51" t="s">
        <v>14</v>
      </c>
      <c r="D68" s="52">
        <v>8</v>
      </c>
      <c r="E68" s="50" t="s">
        <v>58</v>
      </c>
      <c r="F68" s="51" t="s">
        <v>16</v>
      </c>
      <c r="G68" s="53">
        <f>G67 + TIME(8,0,0)</f>
        <v>43160.333333333336</v>
      </c>
      <c r="H68" s="53">
        <f>G68+TIME(ROUNDDOWN(D68,0),(D68-ROUNDDOWN(D68,0))*60,0) + TIME(1,0,0)</f>
        <v>43160.708333333336</v>
      </c>
      <c r="I68" s="66"/>
      <c r="J68" s="66"/>
    </row>
    <row r="69" spans="1:10" x14ac:dyDescent="0.25">
      <c r="A69" s="44">
        <f>A71 + 1</f>
        <v>32</v>
      </c>
      <c r="B69" s="45"/>
      <c r="C69" s="46"/>
      <c r="D69" s="47">
        <f>SUM(D70:D70)</f>
        <v>8</v>
      </c>
      <c r="E69" s="45"/>
      <c r="F69" s="46"/>
      <c r="G69" s="48">
        <f>IF(WEEKDAY(G67)=6,G67+3,G67+1)</f>
        <v>43161</v>
      </c>
      <c r="H69" s="46"/>
      <c r="I69" s="46"/>
      <c r="J69" s="67"/>
    </row>
    <row r="70" spans="1:10" ht="38.25" x14ac:dyDescent="0.25">
      <c r="A70" s="49"/>
      <c r="B70" s="57" t="s">
        <v>44</v>
      </c>
      <c r="C70" s="58" t="s">
        <v>14</v>
      </c>
      <c r="D70" s="59">
        <v>8</v>
      </c>
      <c r="E70" s="29" t="s">
        <v>15</v>
      </c>
      <c r="F70" s="58" t="s">
        <v>16</v>
      </c>
      <c r="G70" s="53">
        <f>G69 + TIME(8,0,0)</f>
        <v>43161.333333333336</v>
      </c>
      <c r="H70" s="53">
        <f>G70+TIME(ROUNDDOWN(D70,0),(D70-ROUNDDOWN(D70,0))*60,0) + TIME(1,0,0)</f>
        <v>43161.708333333336</v>
      </c>
      <c r="I70" s="66" t="s">
        <v>72</v>
      </c>
      <c r="J70" s="66" t="s">
        <v>73</v>
      </c>
    </row>
    <row r="71" spans="1:10" x14ac:dyDescent="0.25">
      <c r="A71" s="44">
        <f>A67+1</f>
        <v>31</v>
      </c>
      <c r="B71" s="45"/>
      <c r="C71" s="46"/>
      <c r="D71" s="47">
        <f>SUM(D72:D72)</f>
        <v>8</v>
      </c>
      <c r="E71" s="45"/>
      <c r="F71" s="46"/>
      <c r="G71" s="48">
        <f>IF(WEEKDAY(G69)=6,G69+3,G69+1)</f>
        <v>43164</v>
      </c>
      <c r="H71" s="46"/>
      <c r="I71" s="46"/>
      <c r="J71" s="67"/>
    </row>
    <row r="72" spans="1:10" ht="25.5" x14ac:dyDescent="0.25">
      <c r="A72" s="49"/>
      <c r="B72" s="60" t="s">
        <v>57</v>
      </c>
      <c r="C72" s="51" t="s">
        <v>14</v>
      </c>
      <c r="D72" s="52">
        <v>8</v>
      </c>
      <c r="E72" s="50" t="s">
        <v>58</v>
      </c>
      <c r="F72" s="51" t="s">
        <v>16</v>
      </c>
      <c r="G72" s="53">
        <f>G71 + TIME(8,0,0)</f>
        <v>43164.333333333336</v>
      </c>
      <c r="H72" s="53">
        <f>G72+TIME(ROUNDDOWN(D72,0),(D72-ROUNDDOWN(D72,0))*60,0) + TIME(1,0,0)</f>
        <v>43164.708333333336</v>
      </c>
      <c r="I72" s="66"/>
      <c r="J72" s="66"/>
    </row>
    <row r="73" spans="1:10" x14ac:dyDescent="0.25">
      <c r="A73" s="44">
        <f>A69 + 1</f>
        <v>33</v>
      </c>
      <c r="B73" s="45"/>
      <c r="C73" s="46"/>
      <c r="D73" s="47">
        <f>SUM(D74:D74)</f>
        <v>8</v>
      </c>
      <c r="E73" s="45"/>
      <c r="F73" s="46"/>
      <c r="G73" s="48">
        <f>IF(WEEKDAY(G71)=6,G71+3,G71+1)</f>
        <v>43165</v>
      </c>
      <c r="H73" s="46"/>
      <c r="I73" s="46"/>
      <c r="J73" s="67"/>
    </row>
    <row r="74" spans="1:10" ht="25.5" x14ac:dyDescent="0.25">
      <c r="A74" s="49"/>
      <c r="B74" s="60" t="s">
        <v>57</v>
      </c>
      <c r="C74" s="51" t="s">
        <v>14</v>
      </c>
      <c r="D74" s="52">
        <v>8</v>
      </c>
      <c r="E74" s="50" t="s">
        <v>58</v>
      </c>
      <c r="F74" s="51" t="s">
        <v>16</v>
      </c>
      <c r="G74" s="53">
        <f>G73 + TIME(8,0,0)</f>
        <v>43165.333333333336</v>
      </c>
      <c r="H74" s="53">
        <f>G74+TIME(ROUNDDOWN(D74,0),(D74-ROUNDDOWN(D74,0))*60,0) + TIME(1,0,0)</f>
        <v>43165.708333333336</v>
      </c>
      <c r="I74" s="66"/>
      <c r="J74" s="66"/>
    </row>
    <row r="75" spans="1:10" x14ac:dyDescent="0.25">
      <c r="A75" s="44">
        <f>A73 + 1</f>
        <v>34</v>
      </c>
      <c r="B75" s="45"/>
      <c r="C75" s="46"/>
      <c r="D75" s="47">
        <f>SUM(D76:D76)</f>
        <v>8</v>
      </c>
      <c r="E75" s="45"/>
      <c r="F75" s="46"/>
      <c r="G75" s="48">
        <f>IF(WEEKDAY(G73)=6,G73+3,G73+1)</f>
        <v>43166</v>
      </c>
      <c r="H75" s="46"/>
      <c r="I75" s="46"/>
      <c r="J75" s="67"/>
    </row>
    <row r="76" spans="1:10" ht="25.5" x14ac:dyDescent="0.25">
      <c r="A76" s="49"/>
      <c r="B76" s="60" t="s">
        <v>57</v>
      </c>
      <c r="C76" s="51" t="s">
        <v>14</v>
      </c>
      <c r="D76" s="52">
        <v>8</v>
      </c>
      <c r="E76" s="50" t="s">
        <v>58</v>
      </c>
      <c r="F76" s="51" t="s">
        <v>16</v>
      </c>
      <c r="G76" s="53">
        <f>G75 + TIME(8,0,0)</f>
        <v>43166.333333333336</v>
      </c>
      <c r="H76" s="53">
        <f>G76+TIME(ROUNDDOWN(D76,0),(D76-ROUNDDOWN(D76,0))*60,0) + TIME(1,0,0)</f>
        <v>43166.708333333336</v>
      </c>
      <c r="I76" s="66"/>
      <c r="J76" s="66"/>
    </row>
    <row r="77" spans="1:10" x14ac:dyDescent="0.25">
      <c r="A77" s="44">
        <f>A75 + 1</f>
        <v>35</v>
      </c>
      <c r="B77" s="45"/>
      <c r="C77" s="46"/>
      <c r="D77" s="47">
        <f>SUM(D82:D82)</f>
        <v>8</v>
      </c>
      <c r="E77" s="45"/>
      <c r="F77" s="46"/>
      <c r="G77" s="48">
        <f>IF(WEEKDAY(G75)=6,G75+3,G75+1)</f>
        <v>43167</v>
      </c>
      <c r="H77" s="46"/>
      <c r="I77" s="46"/>
      <c r="J77" s="67"/>
    </row>
    <row r="78" spans="1:10" ht="25.5" x14ac:dyDescent="0.25">
      <c r="A78" s="49"/>
      <c r="B78" s="60" t="s">
        <v>57</v>
      </c>
      <c r="C78" s="51" t="s">
        <v>14</v>
      </c>
      <c r="D78" s="52">
        <v>8</v>
      </c>
      <c r="E78" s="50" t="s">
        <v>58</v>
      </c>
      <c r="F78" s="51" t="s">
        <v>16</v>
      </c>
      <c r="G78" s="61">
        <f>G77 + TIME(8,0,0)</f>
        <v>43167.333333333336</v>
      </c>
      <c r="H78" s="61">
        <f>G78+TIME(ROUNDDOWN(D78,0),(D78-ROUNDDOWN(D78,0))*60,0) + TIME(1,0,0)</f>
        <v>43167.708333333336</v>
      </c>
      <c r="I78" s="66"/>
      <c r="J78" s="66"/>
    </row>
    <row r="79" spans="1:10" x14ac:dyDescent="0.25">
      <c r="A79" s="44">
        <f>A77+1</f>
        <v>36</v>
      </c>
      <c r="B79" s="45"/>
      <c r="C79" s="46"/>
      <c r="D79" s="47">
        <f>SUM(D80:D80)</f>
        <v>8</v>
      </c>
      <c r="E79" s="45"/>
      <c r="F79" s="46"/>
      <c r="G79" s="48">
        <f>IF(WEEKDAY(G77)=6,G77+3,G77+1)</f>
        <v>43168</v>
      </c>
      <c r="H79" s="46"/>
      <c r="I79" s="46"/>
      <c r="J79" s="67"/>
    </row>
    <row r="80" spans="1:10" ht="25.5" x14ac:dyDescent="0.25">
      <c r="A80" s="49"/>
      <c r="B80" s="60" t="s">
        <v>57</v>
      </c>
      <c r="C80" s="51" t="s">
        <v>14</v>
      </c>
      <c r="D80" s="52">
        <v>8</v>
      </c>
      <c r="E80" s="50" t="s">
        <v>58</v>
      </c>
      <c r="F80" s="51" t="s">
        <v>16</v>
      </c>
      <c r="G80" s="53">
        <f>G79 + TIME(8,0,0)</f>
        <v>43168.333333333336</v>
      </c>
      <c r="H80" s="53">
        <f>G80+TIME(ROUNDDOWN(D80,0),(D80-ROUNDDOWN(D80,0))*60,0) + TIME(1,0,0)</f>
        <v>43168.708333333336</v>
      </c>
      <c r="I80" s="66"/>
      <c r="J80" s="66"/>
    </row>
    <row r="81" spans="1:10" x14ac:dyDescent="0.25">
      <c r="A81" s="44">
        <f>A79+1</f>
        <v>37</v>
      </c>
      <c r="B81" s="45"/>
      <c r="C81" s="46"/>
      <c r="D81" s="47">
        <f>SUM(D82:D82)</f>
        <v>8</v>
      </c>
      <c r="E81" s="45"/>
      <c r="F81" s="46"/>
      <c r="G81" s="48">
        <f>IF(WEEKDAY(G79)=6,G79+3,G79+1)</f>
        <v>43171</v>
      </c>
      <c r="H81" s="46"/>
      <c r="I81" s="46"/>
      <c r="J81" s="67"/>
    </row>
    <row r="82" spans="1:10" ht="25.5" x14ac:dyDescent="0.25">
      <c r="A82" s="49"/>
      <c r="B82" s="60" t="s">
        <v>57</v>
      </c>
      <c r="C82" s="51" t="s">
        <v>14</v>
      </c>
      <c r="D82" s="52">
        <v>8</v>
      </c>
      <c r="E82" s="50" t="s">
        <v>58</v>
      </c>
      <c r="F82" s="51" t="s">
        <v>16</v>
      </c>
      <c r="G82" s="61">
        <f>G81 + TIME(8,0,0)</f>
        <v>43171.333333333336</v>
      </c>
      <c r="H82" s="61">
        <f>G82+TIME(ROUNDDOWN(D82,0),(D82-ROUNDDOWN(D82,0))*60,0) + TIME(1,0,0)</f>
        <v>43171.708333333336</v>
      </c>
      <c r="I82" s="66"/>
      <c r="J82" s="66"/>
    </row>
    <row r="83" spans="1:10" x14ac:dyDescent="0.25">
      <c r="A83" s="44">
        <f>A81+1</f>
        <v>38</v>
      </c>
      <c r="B83" s="45"/>
      <c r="C83" s="46"/>
      <c r="D83" s="47">
        <f>SUM(D84:D84)</f>
        <v>8</v>
      </c>
      <c r="E83" s="45"/>
      <c r="F83" s="46"/>
      <c r="G83" s="48">
        <f>IF(WEEKDAY(G81)=6,G81+3,G81+1)</f>
        <v>43172</v>
      </c>
      <c r="H83" s="46"/>
      <c r="I83" s="46"/>
      <c r="J83" s="67"/>
    </row>
    <row r="84" spans="1:10" ht="25.5" x14ac:dyDescent="0.25">
      <c r="A84" s="49"/>
      <c r="B84" s="60" t="s">
        <v>57</v>
      </c>
      <c r="C84" s="51" t="s">
        <v>14</v>
      </c>
      <c r="D84" s="52">
        <v>8</v>
      </c>
      <c r="E84" s="50" t="s">
        <v>58</v>
      </c>
      <c r="F84" s="51" t="s">
        <v>16</v>
      </c>
      <c r="G84" s="53">
        <f>G83 + TIME(8,0,0)</f>
        <v>43172.333333333336</v>
      </c>
      <c r="H84" s="53">
        <f>G84+TIME(ROUNDDOWN(D84,0),(D84-ROUNDDOWN(D84,0))*60,0) + TIME(1,0,0)</f>
        <v>43172.708333333336</v>
      </c>
      <c r="I84" s="66"/>
      <c r="J84" s="66"/>
    </row>
    <row r="85" spans="1:10" x14ac:dyDescent="0.25">
      <c r="A85" s="44">
        <f>A83 + 1</f>
        <v>39</v>
      </c>
      <c r="B85" s="45"/>
      <c r="C85" s="46"/>
      <c r="D85" s="47">
        <f>SUM(D86:D86)</f>
        <v>8</v>
      </c>
      <c r="E85" s="45"/>
      <c r="F85" s="46"/>
      <c r="G85" s="48">
        <f>IF(WEEKDAY(G83)=6,G83+3,G83+1)</f>
        <v>43173</v>
      </c>
      <c r="H85" s="46"/>
      <c r="I85" s="46"/>
      <c r="J85" s="67"/>
    </row>
    <row r="86" spans="1:10" ht="25.5" x14ac:dyDescent="0.25">
      <c r="A86" s="49"/>
      <c r="B86" s="60" t="s">
        <v>57</v>
      </c>
      <c r="C86" s="51" t="s">
        <v>14</v>
      </c>
      <c r="D86" s="52">
        <v>8</v>
      </c>
      <c r="E86" s="50" t="s">
        <v>58</v>
      </c>
      <c r="F86" s="51" t="s">
        <v>46</v>
      </c>
      <c r="G86" s="53">
        <f>G85 + TIME(8,0,0)</f>
        <v>43173.333333333336</v>
      </c>
      <c r="H86" s="53">
        <f>G86+TIME(ROUNDDOWN(D86,0),(D86-ROUNDDOWN(D86,0))*60,0) + TIME(1,0,0)</f>
        <v>43173.708333333336</v>
      </c>
      <c r="I86" s="66"/>
      <c r="J86" s="66"/>
    </row>
    <row r="87" spans="1:10" x14ac:dyDescent="0.25">
      <c r="A87" s="44">
        <f>A85+1</f>
        <v>40</v>
      </c>
      <c r="B87" s="45"/>
      <c r="C87" s="46"/>
      <c r="D87" s="47">
        <f>SUM(D88)</f>
        <v>8</v>
      </c>
      <c r="E87" s="45"/>
      <c r="F87" s="46"/>
      <c r="G87" s="48">
        <f>IF(WEEKDAY(G85)=6,G85+3,G85+1)</f>
        <v>43174</v>
      </c>
      <c r="H87" s="46"/>
      <c r="I87" s="46"/>
      <c r="J87" s="67"/>
    </row>
    <row r="88" spans="1:10" ht="25.5" x14ac:dyDescent="0.25">
      <c r="A88" s="49"/>
      <c r="B88" s="50" t="s">
        <v>57</v>
      </c>
      <c r="C88" s="51" t="s">
        <v>14</v>
      </c>
      <c r="D88" s="52">
        <v>8</v>
      </c>
      <c r="E88" s="50" t="s">
        <v>58</v>
      </c>
      <c r="F88" s="51" t="s">
        <v>46</v>
      </c>
      <c r="G88" s="53">
        <f>G87+TIME(8,0,0)</f>
        <v>43174.333333333336</v>
      </c>
      <c r="H88" s="53">
        <f>G88+TIME(ROUNDDOWN(D88,0),(D88-ROUNDDOWN(D88,0))*60,0) + TIME(1,0,0)</f>
        <v>43174.708333333336</v>
      </c>
      <c r="I88" s="68"/>
      <c r="J88" s="69"/>
    </row>
    <row r="89" spans="1:10" x14ac:dyDescent="0.25">
      <c r="A89" s="44">
        <f>A87+1</f>
        <v>41</v>
      </c>
      <c r="B89" s="45"/>
      <c r="C89" s="46"/>
      <c r="D89" s="47">
        <f>SUM(D90)</f>
        <v>8</v>
      </c>
      <c r="E89" s="45"/>
      <c r="F89" s="46"/>
      <c r="G89" s="48">
        <f>IF(WEEKDAY(G87)=6,G87+3,G87+1)</f>
        <v>43175</v>
      </c>
      <c r="H89" s="46"/>
      <c r="I89" s="46"/>
      <c r="J89" s="67"/>
    </row>
    <row r="90" spans="1:10" ht="38.25" x14ac:dyDescent="0.25">
      <c r="A90" s="36"/>
      <c r="B90" s="50" t="s">
        <v>45</v>
      </c>
      <c r="C90" s="37" t="s">
        <v>14</v>
      </c>
      <c r="D90" s="38">
        <v>8</v>
      </c>
      <c r="E90" s="50" t="s">
        <v>15</v>
      </c>
      <c r="F90" s="37" t="s">
        <v>46</v>
      </c>
      <c r="G90" s="23">
        <f>G89 + TIME(8,0,0)</f>
        <v>43175.333333333336</v>
      </c>
      <c r="H90" s="23">
        <f>G90+TIME(ROUNDDOWN(D90,0),(D90-ROUNDDOWN(D90,0))*60,0) + TIME(1,0,0)</f>
        <v>43175.708333333336</v>
      </c>
      <c r="I90" s="39"/>
      <c r="J90" s="24"/>
    </row>
    <row r="91" spans="1:10" x14ac:dyDescent="0.25">
      <c r="A91" s="40" t="s">
        <v>29</v>
      </c>
      <c r="B91" s="33"/>
      <c r="C91" s="34"/>
      <c r="D91" s="35">
        <f>SUM(D6:D90)/2</f>
        <v>322</v>
      </c>
      <c r="E91" s="33"/>
      <c r="F91" s="34"/>
      <c r="G91" s="34"/>
      <c r="H91" s="34"/>
      <c r="I91" s="34"/>
      <c r="J91" s="18"/>
    </row>
  </sheetData>
  <autoFilter ref="A5:J91"/>
  <conditionalFormatting sqref="G83">
    <cfRule type="expression" dxfId="49" priority="13" stopIfTrue="1">
      <formula>WEEKDAY(G83)=7</formula>
    </cfRule>
    <cfRule type="expression" dxfId="48" priority="14" stopIfTrue="1">
      <formula>WEEKDAY(G83)=1</formula>
    </cfRule>
  </conditionalFormatting>
  <conditionalFormatting sqref="G89:H89">
    <cfRule type="expression" dxfId="47" priority="1" stopIfTrue="1">
      <formula>WEEKDAY(G89)=7</formula>
    </cfRule>
    <cfRule type="expression" dxfId="46" priority="2" stopIfTrue="1">
      <formula>WEEKDAY(G89)=1</formula>
    </cfRule>
  </conditionalFormatting>
  <conditionalFormatting sqref="G87:H87">
    <cfRule type="expression" dxfId="45" priority="3" stopIfTrue="1">
      <formula>WEEKDAY(G87)=7</formula>
    </cfRule>
    <cfRule type="expression" dxfId="44" priority="4" stopIfTrue="1">
      <formula>WEEKDAY(G87)=1</formula>
    </cfRule>
  </conditionalFormatting>
  <conditionalFormatting sqref="G71">
    <cfRule type="expression" dxfId="43" priority="7" stopIfTrue="1">
      <formula>WEEKDAY(G71)=7</formula>
    </cfRule>
    <cfRule type="expression" dxfId="42" priority="8" stopIfTrue="1">
      <formula>WEEKDAY(G71)=1</formula>
    </cfRule>
  </conditionalFormatting>
  <conditionalFormatting sqref="G16:H22">
    <cfRule type="expression" dxfId="41" priority="43" stopIfTrue="1">
      <formula>WEEKDAY(G16)=7</formula>
    </cfRule>
    <cfRule type="expression" dxfId="40" priority="44" stopIfTrue="1">
      <formula>WEEKDAY(G16)=1</formula>
    </cfRule>
  </conditionalFormatting>
  <conditionalFormatting sqref="G7:H10">
    <cfRule type="expression" dxfId="39" priority="41" stopIfTrue="1">
      <formula>WEEKDAY(G7)=7</formula>
    </cfRule>
    <cfRule type="expression" dxfId="38" priority="42" stopIfTrue="1">
      <formula>WEEKDAY(G7)=1</formula>
    </cfRule>
  </conditionalFormatting>
  <conditionalFormatting sqref="G12:H12">
    <cfRule type="expression" dxfId="37" priority="39" stopIfTrue="1">
      <formula>WEEKDAY(G12)=7</formula>
    </cfRule>
    <cfRule type="expression" dxfId="36" priority="40" stopIfTrue="1">
      <formula>WEEKDAY(G12)=1</formula>
    </cfRule>
  </conditionalFormatting>
  <conditionalFormatting sqref="G13:H14">
    <cfRule type="expression" dxfId="35" priority="37" stopIfTrue="1">
      <formula>WEEKDAY(G13)=7</formula>
    </cfRule>
    <cfRule type="expression" dxfId="34" priority="38" stopIfTrue="1">
      <formula>WEEKDAY(G13)=1</formula>
    </cfRule>
  </conditionalFormatting>
  <conditionalFormatting sqref="G15">
    <cfRule type="expression" dxfId="33" priority="35" stopIfTrue="1">
      <formula>WEEKDAY(G15)=7</formula>
    </cfRule>
    <cfRule type="expression" dxfId="32" priority="36" stopIfTrue="1">
      <formula>WEEKDAY(G15)=1</formula>
    </cfRule>
  </conditionalFormatting>
  <conditionalFormatting sqref="G23:H28">
    <cfRule type="expression" dxfId="31" priority="33" stopIfTrue="1">
      <formula>WEEKDAY(G23)=7</formula>
    </cfRule>
    <cfRule type="expression" dxfId="30" priority="34" stopIfTrue="1">
      <formula>WEEKDAY(G23)=1</formula>
    </cfRule>
  </conditionalFormatting>
  <conditionalFormatting sqref="G90">
    <cfRule type="expression" dxfId="29" priority="31" stopIfTrue="1">
      <formula>WEEKDAY(G90)=7</formula>
    </cfRule>
    <cfRule type="expression" dxfId="28" priority="32" stopIfTrue="1">
      <formula>WEEKDAY(G90)=1</formula>
    </cfRule>
  </conditionalFormatting>
  <conditionalFormatting sqref="H90">
    <cfRule type="expression" dxfId="27" priority="29" stopIfTrue="1">
      <formula>WEEKDAY(H90)=7</formula>
    </cfRule>
    <cfRule type="expression" dxfId="26" priority="30" stopIfTrue="1">
      <formula>WEEKDAY(H90)=1</formula>
    </cfRule>
  </conditionalFormatting>
  <conditionalFormatting sqref="H71 G79:H82 G70:H70 G72:H72 H69 G74:H77 H73 G29:H62">
    <cfRule type="expression" dxfId="25" priority="27" stopIfTrue="1">
      <formula>WEEKDAY(G29)=7</formula>
    </cfRule>
    <cfRule type="expression" dxfId="24" priority="28" stopIfTrue="1">
      <formula>WEEKDAY(G29)=1</formula>
    </cfRule>
  </conditionalFormatting>
  <conditionalFormatting sqref="G63:H64">
    <cfRule type="expression" dxfId="23" priority="25" stopIfTrue="1">
      <formula>WEEKDAY(G63)=7</formula>
    </cfRule>
    <cfRule type="expression" dxfId="22" priority="26" stopIfTrue="1">
      <formula>WEEKDAY(G63)=1</formula>
    </cfRule>
  </conditionalFormatting>
  <conditionalFormatting sqref="G65:H66">
    <cfRule type="expression" dxfId="21" priority="23" stopIfTrue="1">
      <formula>WEEKDAY(G65)=7</formula>
    </cfRule>
    <cfRule type="expression" dxfId="20" priority="24" stopIfTrue="1">
      <formula>WEEKDAY(G65)=1</formula>
    </cfRule>
  </conditionalFormatting>
  <conditionalFormatting sqref="G67:H68">
    <cfRule type="expression" dxfId="19" priority="21" stopIfTrue="1">
      <formula>WEEKDAY(G67)=7</formula>
    </cfRule>
    <cfRule type="expression" dxfId="18" priority="22" stopIfTrue="1">
      <formula>WEEKDAY(G67)=1</formula>
    </cfRule>
  </conditionalFormatting>
  <conditionalFormatting sqref="G72:H72 H71">
    <cfRule type="expression" dxfId="17" priority="19" stopIfTrue="1">
      <formula>WEEKDAY(G71)=7</formula>
    </cfRule>
    <cfRule type="expression" dxfId="16" priority="20" stopIfTrue="1">
      <formula>WEEKDAY(G71)=1</formula>
    </cfRule>
  </conditionalFormatting>
  <conditionalFormatting sqref="G84:H84 H83">
    <cfRule type="expression" dxfId="15" priority="17" stopIfTrue="1">
      <formula>WEEKDAY(G83)=7</formula>
    </cfRule>
    <cfRule type="expression" dxfId="14" priority="18" stopIfTrue="1">
      <formula>WEEKDAY(G83)=1</formula>
    </cfRule>
  </conditionalFormatting>
  <conditionalFormatting sqref="G85:H86 G88:H88">
    <cfRule type="expression" dxfId="13" priority="15" stopIfTrue="1">
      <formula>WEEKDAY(G85)=7</formula>
    </cfRule>
    <cfRule type="expression" dxfId="12" priority="16" stopIfTrue="1">
      <formula>WEEKDAY(G85)=1</formula>
    </cfRule>
  </conditionalFormatting>
  <conditionalFormatting sqref="G78:H78">
    <cfRule type="expression" dxfId="11" priority="11" stopIfTrue="1">
      <formula>WEEKDAY(G78)=7</formula>
    </cfRule>
    <cfRule type="expression" dxfId="10" priority="12" stopIfTrue="1">
      <formula>WEEKDAY(G78)=1</formula>
    </cfRule>
  </conditionalFormatting>
  <conditionalFormatting sqref="G69">
    <cfRule type="expression" dxfId="9" priority="9" stopIfTrue="1">
      <formula>WEEKDAY(G69)=7</formula>
    </cfRule>
    <cfRule type="expression" dxfId="8" priority="10" stopIfTrue="1">
      <formula>WEEKDAY(G69)=1</formula>
    </cfRule>
  </conditionalFormatting>
  <conditionalFormatting sqref="G73">
    <cfRule type="expression" dxfId="7" priority="5" stopIfTrue="1">
      <formula>WEEKDAY(G73)=7</formula>
    </cfRule>
    <cfRule type="expression" dxfId="6" priority="6" stopIfTrue="1">
      <formula>WEEKDAY(G73)=1</formula>
    </cfRule>
  </conditionalFormatting>
  <dataValidations count="1">
    <dataValidation type="list" allowBlank="1" showInputMessage="1" showErrorMessage="1" sqref="F20 F7:F10 F28 F12 F22 F18 F26 F16 F14 F24 F42 F40 F38 F36 F34 F32 F30 F62 F64 F66 F68 F60 F70 F56 F54 F52 F50 F48 F46 F58 F86:F90 F72 F80 F76 F74 F78 F84 F82 F44">
      <formula1 xml:space="preserve"> Ref.TrainingContribution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5" stopIfTrue="1" id="{D1AA5B28-A7A3-4691-BB09-BDFF60173CFE}">
            <xm:f>WEEKDAY('[Intern_DN17_20_Training delivery plan(SVTT_TN_DuyTan_CD_122017)_v1.5.xlsx]Training Calendar'!#REF!)=7</xm:f>
            <x14:dxf>
              <font>
                <b/>
                <i val="0"/>
                <condense val="0"/>
                <extend val="0"/>
                <color indexed="12"/>
              </font>
            </x14:dxf>
          </x14:cfRule>
          <x14:cfRule type="expression" priority="46" stopIfTrue="1" id="{57C41CC7-7A91-4CD8-8874-ABDE604DC578}">
            <xm:f>WEEKDAY('[Intern_DN17_20_Training delivery plan(SVTT_TN_DuyTan_CD_122017)_v1.5.xlsx]Training Calendar'!#REF!)=1</xm:f>
            <x14:dxf>
              <font>
                <b/>
                <i val="0"/>
                <condense val="0"/>
                <extend val="0"/>
                <color indexed="10"/>
              </font>
            </x14:dxf>
          </x14:cfRule>
          <xm:sqref>G91:H91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abSelected="1" workbookViewId="0">
      <selection activeCell="H11" sqref="H11"/>
    </sheetView>
  </sheetViews>
  <sheetFormatPr defaultRowHeight="15" x14ac:dyDescent="0.25"/>
  <cols>
    <col min="3" max="3" width="23.5703125" bestFit="1" customWidth="1"/>
  </cols>
  <sheetData>
    <row r="2" spans="2:3" x14ac:dyDescent="0.25">
      <c r="C2" s="62"/>
    </row>
    <row r="3" spans="2:3" x14ac:dyDescent="0.25">
      <c r="B3" s="63" t="s">
        <v>71</v>
      </c>
      <c r="C3" s="63" t="s">
        <v>59</v>
      </c>
    </row>
    <row r="4" spans="2:3" x14ac:dyDescent="0.25">
      <c r="B4" s="65">
        <v>1</v>
      </c>
      <c r="C4" s="64" t="s">
        <v>60</v>
      </c>
    </row>
    <row r="5" spans="2:3" x14ac:dyDescent="0.25">
      <c r="B5" s="65">
        <v>2</v>
      </c>
      <c r="C5" s="64" t="s">
        <v>61</v>
      </c>
    </row>
    <row r="6" spans="2:3" x14ac:dyDescent="0.25">
      <c r="B6" s="65">
        <v>3</v>
      </c>
      <c r="C6" s="64" t="s">
        <v>62</v>
      </c>
    </row>
    <row r="7" spans="2:3" x14ac:dyDescent="0.25">
      <c r="B7" s="65">
        <v>4</v>
      </c>
      <c r="C7" s="64" t="s">
        <v>63</v>
      </c>
    </row>
    <row r="8" spans="2:3" x14ac:dyDescent="0.25">
      <c r="B8" s="65">
        <v>5</v>
      </c>
      <c r="C8" s="64" t="s">
        <v>64</v>
      </c>
    </row>
    <row r="9" spans="2:3" x14ac:dyDescent="0.25">
      <c r="B9" s="65">
        <v>6</v>
      </c>
      <c r="C9" s="64" t="s">
        <v>65</v>
      </c>
    </row>
    <row r="10" spans="2:3" x14ac:dyDescent="0.25">
      <c r="B10" s="65">
        <v>7</v>
      </c>
      <c r="C10" s="64" t="s">
        <v>66</v>
      </c>
    </row>
    <row r="11" spans="2:3" x14ac:dyDescent="0.25">
      <c r="B11" s="65">
        <v>8</v>
      </c>
      <c r="C11" s="64" t="s">
        <v>67</v>
      </c>
    </row>
    <row r="12" spans="2:3" x14ac:dyDescent="0.25">
      <c r="B12" s="65">
        <v>9</v>
      </c>
      <c r="C12" s="64" t="s">
        <v>68</v>
      </c>
    </row>
    <row r="13" spans="2:3" x14ac:dyDescent="0.25">
      <c r="B13" s="65">
        <v>10</v>
      </c>
      <c r="C13" s="64" t="s">
        <v>69</v>
      </c>
    </row>
    <row r="14" spans="2:3" x14ac:dyDescent="0.25">
      <c r="B14" s="65">
        <v>11</v>
      </c>
      <c r="C14" s="64" t="s">
        <v>70</v>
      </c>
    </row>
    <row r="15" spans="2:3" x14ac:dyDescent="0.25">
      <c r="B15" s="71">
        <v>12</v>
      </c>
      <c r="C15" s="70" t="s">
        <v>75</v>
      </c>
    </row>
  </sheetData>
  <conditionalFormatting sqref="C15">
    <cfRule type="duplicateValues" dxfId="3" priority="1"/>
  </conditionalFormatting>
  <conditionalFormatting sqref="C15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Lich hoc</vt:lpstr>
      <vt:lpstr>Danh sach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Minh Nguyet (CTC.TOD.DN)</dc:creator>
  <cp:lastModifiedBy>Nguyen Thi Minh Nguyet (CTC.TOD.DN)</cp:lastModifiedBy>
  <dcterms:created xsi:type="dcterms:W3CDTF">2018-01-02T06:31:35Z</dcterms:created>
  <dcterms:modified xsi:type="dcterms:W3CDTF">2018-01-11T07:51:28Z</dcterms:modified>
</cp:coreProperties>
</file>