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3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4" i="7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4" i="4"/>
  <c r="U4" i="3"/>
  <c r="U5" i="3"/>
  <c r="U8" i="3"/>
  <c r="U14" i="3"/>
  <c r="U10" i="3"/>
  <c r="U9" i="3"/>
  <c r="U7" i="3"/>
  <c r="U6" i="3"/>
  <c r="U11" i="3"/>
  <c r="U15" i="3"/>
  <c r="U13" i="3"/>
  <c r="U16" i="3"/>
  <c r="U12" i="3"/>
  <c r="T4" i="3"/>
  <c r="T5" i="3"/>
  <c r="T8" i="3"/>
  <c r="T14" i="3"/>
  <c r="T10" i="3"/>
  <c r="T9" i="3"/>
  <c r="T7" i="3"/>
  <c r="T6" i="3"/>
  <c r="T11" i="3"/>
  <c r="T15" i="3"/>
  <c r="T13" i="3"/>
  <c r="T16" i="3"/>
  <c r="T12" i="3"/>
  <c r="D4" i="2"/>
  <c r="C4" i="2"/>
  <c r="D6" i="2"/>
  <c r="C6" i="2"/>
  <c r="D5" i="2"/>
  <c r="C5" i="2"/>
  <c r="I3" i="6"/>
  <c r="H3" i="6"/>
  <c r="G3" i="6"/>
</calcChain>
</file>

<file path=xl/sharedStrings.xml><?xml version="1.0" encoding="utf-8"?>
<sst xmlns="http://schemas.openxmlformats.org/spreadsheetml/2006/main" count="2571" uniqueCount="903">
  <si>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</si>
  <si>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</si>
  <si>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</si>
  <si>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</si>
  <si>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</si>
  <si>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</si>
  <si>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</si>
  <si>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</si>
  <si>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</si>
  <si>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</si>
  <si>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</si>
  <si>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</si>
  <si>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</si>
  <si>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</si>
  <si>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</si>
  <si>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</si>
  <si>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</si>
  <si>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</si>
  <si>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</si>
  <si>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</si>
  <si>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</si>
  <si>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</si>
  <si>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</si>
  <si>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</si>
  <si>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</si>
  <si>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</si>
  <si>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</si>
  <si>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</si>
  <si>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</si>
  <si>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</si>
  <si>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</si>
  <si>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</si>
  <si>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</si>
  <si>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</si>
  <si>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</si>
  <si>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</si>
  <si>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</si>
  <si>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</si>
  <si>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</si>
  <si>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</si>
  <si>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</si>
  <si>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</si>
  <si>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</si>
  <si>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</si>
  <si>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</si>
  <si>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</si>
  <si>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</si>
  <si>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</si>
  <si>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</si>
  <si>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</si>
  <si>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</si>
  <si>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</si>
  <si>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</si>
  <si>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</si>
  <si>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</si>
  <si>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</si>
  <si>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</si>
  <si>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</si>
  <si>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</si>
  <si>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</si>
  <si>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</si>
  <si>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</si>
  <si>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</si>
  <si>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</si>
  <si>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</si>
  <si>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</si>
  <si>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</si>
  <si>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</si>
  <si>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</si>
  <si>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</si>
  <si>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</si>
  <si>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</si>
  <si>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</si>
  <si>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</si>
  <si>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</si>
  <si>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</si>
  <si>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</si>
  <si>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</si>
  <si>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</si>
  <si>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</si>
  <si>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</si>
  <si>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</si>
  <si>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</si>
  <si>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</si>
  <si>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</si>
  <si>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</si>
  <si>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</si>
  <si>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</si>
  <si>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</si>
  <si>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</si>
  <si>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</si>
  <si>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</si>
  <si>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</si>
  <si>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</si>
  <si>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</si>
  <si>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</si>
  <si>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</si>
  <si>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</si>
  <si>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</si>
  <si>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</si>
  <si>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</si>
  <si>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</si>
  <si>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</si>
  <si>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</si>
  <si>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</si>
  <si>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</si>
  <si>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</si>
  <si>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</si>
  <si>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</si>
  <si>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</si>
  <si>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</si>
  <si>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</si>
  <si>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</si>
  <si>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</si>
  <si>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</si>
  <si>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</si>
  <si>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</si>
  <si>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</si>
  <si>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</si>
  <si>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</si>
  <si>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</si>
  <si>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</si>
  <si>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</si>
  <si>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</si>
  <si>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</si>
  <si>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</si>
  <si>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</si>
  <si>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</si>
  <si>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</si>
  <si>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</si>
  <si>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</si>
  <si>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</si>
  <si>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</si>
  <si>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</si>
  <si>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</si>
  <si>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</si>
  <si>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</si>
  <si>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</si>
  <si>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</si>
  <si>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</si>
  <si>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</si>
  <si>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</si>
  <si>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</si>
  <si>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</si>
  <si>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</si>
  <si>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</si>
  <si>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</si>
  <si>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</si>
  <si>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</si>
  <si>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</si>
  <si>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</si>
  <si>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</si>
  <si>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</si>
  <si>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</si>
  <si>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</si>
  <si>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</si>
  <si>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</si>
  <si>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</si>
  <si>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</si>
  <si>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</si>
  <si>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</si>
  <si>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</si>
  <si>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</si>
  <si>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</si>
  <si>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</si>
  <si>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</si>
  <si>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</si>
  <si>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</si>
  <si>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</si>
  <si>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</si>
  <si>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</si>
  <si>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</si>
  <si>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</si>
  <si>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</si>
  <si>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</si>
  <si>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</si>
  <si>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</si>
  <si>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</si>
  <si>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</si>
  <si>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</si>
  <si>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</si>
  <si>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</si>
  <si>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</si>
  <si>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</si>
  <si>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</si>
  <si>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</si>
  <si>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</si>
  <si>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</si>
  <si>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</si>
  <si>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</si>
  <si>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</si>
  <si>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</si>
  <si>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</si>
  <si>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</si>
  <si>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</si>
  <si>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</si>
  <si>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</si>
  <si>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</si>
  <si>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</si>
  <si>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</si>
  <si>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</si>
  <si>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</si>
  <si>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</si>
  <si>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</si>
  <si>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</si>
  <si>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</si>
  <si>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</si>
  <si>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</si>
  <si>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</si>
  <si>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</si>
  <si>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</si>
  <si>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</si>
  <si>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</si>
  <si>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</si>
  <si>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</si>
  <si>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</si>
  <si>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</si>
  <si>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</si>
  <si>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</si>
  <si>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</si>
  <si>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</si>
  <si>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</si>
  <si>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</si>
  <si>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</si>
  <si>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</si>
  <si>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</si>
  <si>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</si>
  <si>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</si>
  <si>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</si>
  <si>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</si>
  <si>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</si>
  <si>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</si>
  <si>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</si>
  <si>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</si>
  <si>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</si>
  <si>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</si>
  <si>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</si>
  <si>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</si>
  <si>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</si>
  <si>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</si>
  <si>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</si>
  <si>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</si>
  <si>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</si>
  <si>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</si>
  <si>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</si>
  <si>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</si>
  <si>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</si>
  <si>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</si>
  <si>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</si>
  <si>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</si>
  <si>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</si>
  <si>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</si>
  <si>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</si>
  <si>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</si>
  <si>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</si>
  <si>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</si>
  <si>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</si>
  <si>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</si>
  <si>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</si>
  <si>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</si>
  <si>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</si>
  <si>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</si>
  <si>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</si>
  <si>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</si>
  <si>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</si>
  <si>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</si>
  <si>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</si>
  <si>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</si>
  <si>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</si>
  <si>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</si>
  <si>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</si>
  <si>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</si>
  <si>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</si>
  <si>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</si>
  <si>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</si>
  <si>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</si>
  <si>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</si>
  <si>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</si>
  <si>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</si>
  <si>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</si>
  <si>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</si>
  <si>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</si>
  <si>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</si>
  <si>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</si>
  <si>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</si>
  <si>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</si>
  <si>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</si>
  <si>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</si>
  <si>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</si>
  <si>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</si>
  <si>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</si>
  <si>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</si>
  <si>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</si>
  <si>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</si>
  <si>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</si>
  <si>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</si>
  <si>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</si>
  <si>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</si>
  <si>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</si>
  <si>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</si>
  <si>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</si>
  <si>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</si>
  <si>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</si>
  <si>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</si>
  <si>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</si>
  <si>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</si>
  <si>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</si>
  <si>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</si>
  <si>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</si>
  <si>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</si>
  <si>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</si>
  <si>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</si>
  <si>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</si>
  <si>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</si>
  <si>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</si>
  <si>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</si>
  <si>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</si>
  <si>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</si>
  <si>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</si>
  <si>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</si>
  <si>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</si>
  <si>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</si>
  <si>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</si>
  <si>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</si>
  <si>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</si>
  <si>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</si>
  <si>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</si>
  <si>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</si>
  <si>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</si>
  <si>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</si>
  <si>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</si>
  <si>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</si>
  <si>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</si>
  <si>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</si>
  <si>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</si>
  <si>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</si>
  <si>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</si>
  <si>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</si>
  <si>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</si>
  <si>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</si>
  <si>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</si>
  <si>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</si>
  <si>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</si>
  <si>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</si>
  <si>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</si>
  <si>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</si>
  <si>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</si>
  <si>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</si>
  <si>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</si>
  <si>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</si>
  <si>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</si>
  <si>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</si>
  <si>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</si>
  <si>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</si>
  <si>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</si>
  <si>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</si>
  <si>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</si>
  <si>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</si>
  <si>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</si>
  <si>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</si>
  <si>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</si>
  <si>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</si>
  <si>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</si>
  <si>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</si>
  <si>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</si>
  <si>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</si>
  <si>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</si>
  <si>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</si>
  <si>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</si>
  <si>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</si>
  <si>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</si>
  <si>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</si>
  <si>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</si>
  <si>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</si>
  <si>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</si>
  <si>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</si>
  <si>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</si>
  <si>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</si>
  <si>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</si>
  <si>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</si>
  <si>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</si>
  <si>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</si>
  <si>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</si>
  <si>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</si>
  <si>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</si>
  <si>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</si>
  <si>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</si>
  <si>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</si>
  <si>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</si>
  <si>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</si>
  <si>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</si>
  <si>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</si>
  <si>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</si>
  <si>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</si>
  <si>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</si>
  <si>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</si>
  <si>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</si>
  <si>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</si>
  <si>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</si>
  <si>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</si>
  <si>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</si>
  <si>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</si>
  <si>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</si>
  <si>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</si>
  <si>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</si>
  <si>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</si>
  <si>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</si>
  <si>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</si>
  <si>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</si>
  <si>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</si>
  <si>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</si>
  <si>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</si>
  <si>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</si>
  <si>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</si>
  <si>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</si>
  <si>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</si>
  <si>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</si>
  <si>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</si>
  <si>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</si>
  <si>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</si>
  <si>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</si>
  <si>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</si>
  <si>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</si>
  <si>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</si>
  <si>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</si>
  <si>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</si>
  <si>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</si>
  <si>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</si>
  <si>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</si>
  <si>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</si>
  <si>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</si>
  <si>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</si>
  <si>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</si>
  <si>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</si>
  <si>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</si>
  <si>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</si>
  <si>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</si>
  <si>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</si>
  <si>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</si>
  <si>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</si>
  <si>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</si>
  <si>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</si>
  <si>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</si>
  <si>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</si>
  <si>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</si>
  <si>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</si>
  <si>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</si>
  <si>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</si>
  <si>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</si>
  <si>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</si>
  <si>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</si>
  <si>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</si>
  <si>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</si>
  <si>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</si>
  <si>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</si>
  <si>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</si>
  <si>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</si>
  <si>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</si>
  <si>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</si>
  <si>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</si>
  <si>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</si>
  <si>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</si>
  <si>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</si>
  <si>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</si>
  <si>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</si>
  <si>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</si>
  <si>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</si>
  <si>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</si>
  <si>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</si>
  <si>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</si>
  <si>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</si>
  <si>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</si>
  <si>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</si>
  <si>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</si>
  <si>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</si>
  <si>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</si>
  <si>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</si>
  <si>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</si>
  <si>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</si>
  <si>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</si>
  <si>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</si>
  <si>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</si>
  <si>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</si>
  <si>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</si>
  <si>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</si>
  <si>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</si>
  <si>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</si>
  <si>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</si>
  <si>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</si>
  <si>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</si>
  <si>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</si>
  <si>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</si>
  <si>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</si>
  <si>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</si>
  <si>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</si>
  <si>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</si>
  <si>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</si>
  <si>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</si>
  <si>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</si>
  <si>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</si>
  <si>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</si>
  <si>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</si>
  <si>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</si>
  <si>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</si>
  <si>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</si>
  <si>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</si>
  <si>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</si>
  <si>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</si>
  <si>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</si>
  <si>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</si>
  <si>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</si>
  <si>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</si>
  <si>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</si>
  <si>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</si>
  <si>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</si>
  <si>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</si>
  <si>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</si>
  <si>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</si>
  <si>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</si>
  <si>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</si>
  <si>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</si>
  <si>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</si>
  <si>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</si>
  <si>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</si>
  <si>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</si>
  <si>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</si>
  <si>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</si>
  <si>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</si>
  <si>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</si>
  <si>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</si>
  <si>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</si>
  <si>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</si>
  <si>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</si>
  <si>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</si>
  <si>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</si>
  <si>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</si>
  <si>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</si>
  <si>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</si>
  <si>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</si>
  <si>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</si>
  <si>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</si>
  <si>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</si>
  <si>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</si>
  <si>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</si>
  <si>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</si>
  <si>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</si>
  <si>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</si>
  <si>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</si>
  <si>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</si>
  <si>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</si>
  <si>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</si>
  <si>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</si>
  <si>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</si>
  <si>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</si>
  <si>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</si>
  <si>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</si>
  <si>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</si>
  <si>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</si>
  <si>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</si>
  <si>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</si>
  <si>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</si>
  <si>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</si>
  <si>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</si>
  <si>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</si>
  <si>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</si>
  <si>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</si>
  <si>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</si>
  <si>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</si>
  <si>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</si>
  <si>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</si>
  <si>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</si>
  <si>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</si>
  <si>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</si>
  <si>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</si>
  <si>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</si>
  <si>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</si>
  <si>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</si>
  <si>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</si>
  <si>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</si>
  <si>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</si>
  <si>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</si>
  <si>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</si>
  <si>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</si>
  <si>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</si>
  <si>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</si>
  <si>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</si>
  <si>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</si>
  <si>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</si>
  <si>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</si>
  <si>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</si>
  <si>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</si>
  <si>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</si>
  <si>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</si>
  <si>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</si>
  <si>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</si>
  <si>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</si>
  <si>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</si>
  <si>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</si>
  <si>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</si>
  <si>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</si>
  <si>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</si>
  <si>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</si>
  <si>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</si>
  <si>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</si>
  <si>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</si>
  <si>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</si>
  <si>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</si>
  <si>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</si>
  <si>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</si>
  <si>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</si>
  <si>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</si>
  <si>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</si>
  <si>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</si>
  <si>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</si>
  <si>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</si>
  <si>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</si>
  <si>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</si>
  <si>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</si>
  <si>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</si>
  <si>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</si>
  <si>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</si>
  <si>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</si>
  <si>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</si>
  <si>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</si>
  <si>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</si>
  <si>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</si>
  <si>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</si>
  <si>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</si>
  <si>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</si>
  <si>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</si>
  <si>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</si>
  <si>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</si>
  <si>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</si>
  <si>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</si>
  <si>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</si>
  <si>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</si>
  <si>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</si>
  <si>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</si>
  <si>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</si>
  <si>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</si>
  <si>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</si>
  <si>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</si>
  <si>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</si>
  <si>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</si>
  <si>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</si>
  <si>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</si>
  <si>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</si>
  <si>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</si>
  <si>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</si>
  <si>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</si>
  <si>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</si>
  <si>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</si>
  <si>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</si>
  <si>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</si>
  <si>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</si>
  <si>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</si>
  <si>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</si>
  <si>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</si>
  <si>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</si>
  <si>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</si>
  <si>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</si>
  <si>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</si>
  <si>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</si>
  <si>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</si>
  <si>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</si>
  <si>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</si>
  <si>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</si>
  <si>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</si>
  <si>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</si>
  <si>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</si>
  <si>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</si>
  <si>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</si>
  <si>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</si>
  <si>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</si>
  <si>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</si>
  <si>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</si>
  <si>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</si>
  <si>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</si>
  <si>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</si>
  <si>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</si>
  <si>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</si>
  <si>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</si>
  <si>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</si>
  <si>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</si>
  <si>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</si>
  <si>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</si>
  <si>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</si>
  <si>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</si>
  <si>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</si>
  <si>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</si>
  <si>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</si>
  <si>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</si>
  <si>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</si>
  <si>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</si>
  <si>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</si>
  <si>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</si>
  <si>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</si>
  <si>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</si>
  <si>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</si>
  <si>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</si>
  <si>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</si>
  <si>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</si>
  <si>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</si>
  <si>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</si>
  <si>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</si>
  <si>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</si>
  <si>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</si>
  <si>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</si>
  <si>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</si>
  <si>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</si>
  <si>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</si>
  <si>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</si>
  <si>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</si>
  <si>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</si>
  <si>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</si>
  <si>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</si>
  <si>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</si>
  <si>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</si>
  <si>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</si>
  <si>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</si>
  <si>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</si>
  <si>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</si>
  <si>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</si>
  <si>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</si>
  <si>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</si>
  <si>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</si>
  <si>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</si>
  <si>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</si>
  <si>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</si>
  <si>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</si>
  <si>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</si>
  <si>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</si>
  <si>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</si>
  <si>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</si>
  <si>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</si>
  <si>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</si>
  <si>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</si>
  <si>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</si>
  <si>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</si>
  <si>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</si>
  <si>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</si>
  <si>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</si>
  <si>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</si>
  <si>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</si>
  <si>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</si>
  <si>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</si>
  <si>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</si>
  <si>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</si>
  <si>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</si>
  <si>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</si>
  <si>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</si>
  <si>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</si>
  <si>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</si>
  <si>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</si>
  <si>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</si>
  <si>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</si>
  <si>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</si>
  <si>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</si>
  <si>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</si>
  <si>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</si>
  <si>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</si>
  <si>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</si>
  <si>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</si>
  <si>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</si>
  <si>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</si>
  <si>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</si>
  <si>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</si>
  <si>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</si>
  <si>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</si>
  <si>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</si>
  <si>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</si>
  <si>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</si>
  <si>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</si>
  <si>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</si>
  <si>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</si>
  <si>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</si>
  <si>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</si>
  <si>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</si>
  <si>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</si>
  <si>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</si>
  <si>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</si>
  <si>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</si>
  <si>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</si>
  <si>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</si>
  <si>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</si>
  <si>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</si>
  <si>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</si>
  <si>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</si>
  <si>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</si>
  <si>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</si>
  <si>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</si>
  <si>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</si>
  <si>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</si>
  <si>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</si>
  <si>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</si>
  <si>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</si>
  <si>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</si>
  <si>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</si>
  <si>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</si>
  <si>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</si>
  <si>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</si>
  <si>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</si>
  <si>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</si>
  <si>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</si>
  <si>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</si>
  <si>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</si>
  <si>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</si>
  <si>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</si>
  <si>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</si>
  <si>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</si>
  <si>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</si>
  <si>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</si>
  <si>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</si>
  <si>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</si>
  <si>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</si>
  <si>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</si>
  <si>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</si>
  <si>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</si>
  <si>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</si>
  <si>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</si>
  <si>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</si>
  <si>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10.1126/science.aad4273</t>
  </si>
  <si>
    <t>ISRaD</t>
  </si>
  <si>
    <t>2018</t>
  </si>
  <si>
    <t>09</t>
  </si>
  <si>
    <t>Harden_1999</t>
  </si>
  <si>
    <t>Yujie He</t>
  </si>
  <si>
    <t>info.israd@gmail.com</t>
  </si>
  <si>
    <t>18</t>
  </si>
  <si>
    <t>israd</t>
  </si>
  <si>
    <t>Stable url: https://pubs.usgs.gov/of/1999/of99-319/</t>
  </si>
  <si>
    <t>J. Harden</t>
  </si>
  <si>
    <t>82soiljen@gmail.com</t>
  </si>
  <si>
    <t xml:space="preserve">Harden, JW, Fries, TL, Huntington, TG, 1999, Mississippi Basin Carbon Project: Upland Soil Database for Sites in Yazoo Basin, Northwestern Mississippi, U.S. Geological Survey Open-File Report 99-319
Version 1.0 </t>
  </si>
  <si>
    <t>Goodwin Creek</t>
  </si>
  <si>
    <t>Nelson Farm</t>
  </si>
  <si>
    <t>Coffeeville</t>
  </si>
  <si>
    <t>BCPR</t>
  </si>
  <si>
    <t>CVPR</t>
  </si>
  <si>
    <t>GCPR</t>
  </si>
  <si>
    <t>NFPR</t>
  </si>
  <si>
    <t>GCPU*</t>
  </si>
  <si>
    <t>GCPU</t>
  </si>
  <si>
    <t>GCPL*</t>
  </si>
  <si>
    <t>GCPL</t>
  </si>
  <si>
    <t>GCPV*</t>
  </si>
  <si>
    <t>NFPU</t>
  </si>
  <si>
    <t>NFPL</t>
  </si>
  <si>
    <t>NFPV*</t>
  </si>
  <si>
    <t>NFNF*</t>
  </si>
  <si>
    <t>UCIT3071</t>
  </si>
  <si>
    <t>UCIT3072</t>
  </si>
  <si>
    <t>UCIT3073</t>
  </si>
  <si>
    <t>UCIT3074</t>
  </si>
  <si>
    <t>UCIT3075</t>
  </si>
  <si>
    <t>UCIT3076</t>
  </si>
  <si>
    <t>UCIT3064</t>
  </si>
  <si>
    <t>UCIT3065</t>
  </si>
  <si>
    <t>UCIT3066</t>
  </si>
  <si>
    <t>UCIT3067</t>
  </si>
  <si>
    <t>UCIT3068</t>
  </si>
  <si>
    <t>UCIT3069</t>
  </si>
  <si>
    <t>UCIT3070</t>
  </si>
  <si>
    <t>UCIT3059</t>
  </si>
  <si>
    <t>UCIT3060</t>
  </si>
  <si>
    <t>UCIT3061</t>
  </si>
  <si>
    <t>UCIT3062</t>
  </si>
  <si>
    <t>UCIT3063</t>
  </si>
  <si>
    <t>UCIT/J001</t>
  </si>
  <si>
    <t>UCIT/J002</t>
  </si>
  <si>
    <t>UCIT/J003</t>
  </si>
  <si>
    <t>UCIT/J004</t>
  </si>
  <si>
    <t>UCIT/J005</t>
  </si>
  <si>
    <t>UCIT/J006</t>
  </si>
  <si>
    <t>UCIT/J007</t>
  </si>
  <si>
    <t>UCIT/J008</t>
  </si>
  <si>
    <t/>
  </si>
  <si>
    <t>UCI</t>
  </si>
  <si>
    <t>GCPR_inc</t>
  </si>
  <si>
    <t>GCPU_inc</t>
  </si>
  <si>
    <t>GCPL_inc</t>
  </si>
  <si>
    <t>BCPR_inc</t>
  </si>
  <si>
    <t>NFPR_inc</t>
  </si>
  <si>
    <t>NFPU_inc</t>
  </si>
  <si>
    <t>NFPL_inc</t>
  </si>
  <si>
    <t>cemetary</t>
  </si>
  <si>
    <t>mixed hardwood</t>
  </si>
  <si>
    <t>Z. mays, G. max</t>
  </si>
  <si>
    <t>GCPR_inc_20</t>
  </si>
  <si>
    <t>GCPR_inc_40</t>
  </si>
  <si>
    <t>GCPU_inc_20</t>
  </si>
  <si>
    <t>GCPU_inc_40</t>
  </si>
  <si>
    <t>GCPL_inc_20</t>
  </si>
  <si>
    <t>GCPL_inc_40</t>
  </si>
  <si>
    <t>BCPR_inc_20</t>
  </si>
  <si>
    <t>BCPR_inc_40</t>
  </si>
  <si>
    <t>NFPR_inc_20</t>
  </si>
  <si>
    <t>NFPR_inc_40</t>
  </si>
  <si>
    <t>NFPU_inc_20</t>
  </si>
  <si>
    <t>NFPU_inc_40</t>
  </si>
  <si>
    <t>NFPL_inc_20</t>
  </si>
  <si>
    <t>NFPL_inc_40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</si>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</sst>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4" fillId="0" borderId="1" xfId="0" applyFont="1" applyBorder="1" applyAlignment="1">
      <alignment horizontal="left" readingOrder="1"/>
    </xf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</cellXfs>
  <cellStyles count="28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23.5" style="5" bestFit="1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819</v>
      </c>
    </row>
    <row r="2" spans="1:16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14">
      <c r="A4" s="20" t="s">
        <v>825</v>
      </c>
      <c r="B4" s="20" t="s">
        <v>829</v>
      </c>
      <c r="C4" s="20" t="s">
        <v>821</v>
      </c>
      <c r="D4" s="5" t="s">
        <v>826</v>
      </c>
      <c r="E4" s="5" t="s">
        <v>822</v>
      </c>
      <c r="F4" s="5" t="s">
        <v>827</v>
      </c>
      <c r="G4" s="139" t="s">
        <v>823</v>
      </c>
      <c r="H4" s="129" t="s">
        <v>824</v>
      </c>
      <c r="I4" s="129" t="s">
        <v>828</v>
      </c>
      <c r="J4" s="5" t="s">
        <v>831</v>
      </c>
      <c r="K4" t="s">
        <v>832</v>
      </c>
      <c r="L4" s="20"/>
      <c r="M4" s="147" t="s">
        <v>833</v>
      </c>
      <c r="N4" s="147" t="s">
        <v>830</v>
      </c>
      <c r="P4" s="146" t="s">
        <v>820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B6" sqref="B6"/>
    </sheetView>
  </sheetViews>
  <sheetFormatPr baseColWidth="10" defaultColWidth="15.1640625" defaultRowHeight="15" customHeight="1" x14ac:dyDescent="0"/>
  <cols>
    <col min="1" max="1" width="14.6640625" style="5" customWidth="1"/>
    <col min="2" max="2" width="20.83203125" style="15" bestFit="1" customWidth="1"/>
    <col min="3" max="3" width="10.1640625" style="15" bestFit="1" customWidth="1"/>
    <col min="4" max="4" width="10.664062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825</v>
      </c>
      <c r="B4" s="10" t="s">
        <v>834</v>
      </c>
      <c r="C4" s="5">
        <f>34+15/60+45/360</f>
        <v>34.375</v>
      </c>
      <c r="D4" s="5">
        <f>(89+50/60+27/360)*-1</f>
        <v>-89.908333333333331</v>
      </c>
      <c r="E4" s="7"/>
      <c r="F4" s="19">
        <v>110</v>
      </c>
      <c r="G4" s="19"/>
    </row>
    <row r="5" spans="1:7" ht="14">
      <c r="A5" s="20" t="s">
        <v>825</v>
      </c>
      <c r="B5" s="10" t="s">
        <v>835</v>
      </c>
      <c r="C5" s="5">
        <f>34+33/60+50/360</f>
        <v>34.688888888888883</v>
      </c>
      <c r="D5" s="5">
        <f>(89+57/60+30/360)*-1</f>
        <v>-90.033333333333331</v>
      </c>
      <c r="E5" s="19"/>
      <c r="F5" s="19">
        <v>98</v>
      </c>
      <c r="G5" s="19"/>
    </row>
    <row r="6" spans="1:7" ht="14">
      <c r="A6" s="20" t="s">
        <v>825</v>
      </c>
      <c r="B6" s="10" t="s">
        <v>836</v>
      </c>
      <c r="C6" s="5">
        <f>33+59/60+48/360</f>
        <v>34.116666666666667</v>
      </c>
      <c r="D6" s="5">
        <f>(89+46/60+43/360)*-1</f>
        <v>-89.886111111111106</v>
      </c>
      <c r="E6" s="19"/>
      <c r="F6" s="19">
        <v>134</v>
      </c>
      <c r="G6" s="19"/>
    </row>
    <row r="7" spans="1:7" ht="14">
      <c r="A7" s="14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2"/>
      <c r="C27" s="12"/>
      <c r="D27" s="12"/>
      <c r="E27" s="14"/>
      <c r="F27" s="14"/>
      <c r="G27" s="14"/>
    </row>
    <row r="28" spans="1:7" ht="14">
      <c r="A28" s="14"/>
      <c r="B28" s="12"/>
      <c r="C28" s="12"/>
      <c r="D28" s="12"/>
      <c r="E28" s="14"/>
      <c r="F28" s="14"/>
      <c r="G28" s="14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B985" s="12"/>
      <c r="C985" s="12"/>
      <c r="D985" s="12"/>
      <c r="E985" s="14"/>
      <c r="F985" s="14"/>
      <c r="G985" s="14"/>
    </row>
    <row r="986" spans="1:7" ht="14"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4"/>
  <sheetViews>
    <sheetView showZero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7" sqref="D17:D2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6.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677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673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679</v>
      </c>
      <c r="O2" s="40" t="s">
        <v>680</v>
      </c>
      <c r="P2" s="40" t="s">
        <v>678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683</v>
      </c>
      <c r="O3" s="41"/>
      <c r="P3" s="41" t="s">
        <v>807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825</v>
      </c>
      <c r="B4" s="10" t="s">
        <v>834</v>
      </c>
      <c r="C4" s="10"/>
      <c r="D4" s="10" t="s">
        <v>837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5" t="str">
        <f t="shared" ref="T4:T16" si="0">IF(LEFT(D4,2)="BC","rangeland/grassland",IF(OR(LEFT(D4,2)="CV",LEFT(D4,2)="GC"),"forest","cultivated"))</f>
        <v>rangeland/grassland</v>
      </c>
      <c r="U4" s="19" t="str">
        <f t="shared" ref="U4:U16" si="1">IF(LEFT(D4,2)="BC","cemetary",IF(LEFT(D4,2)="CV","pine",IF(LEFT(D4,2)="GC","mixed hardwood","Z. mays, G. max")))</f>
        <v>cemetary</v>
      </c>
      <c r="V4" s="19"/>
      <c r="Y4" s="5" t="s">
        <v>815</v>
      </c>
      <c r="AB4" s="19" t="s">
        <v>174</v>
      </c>
      <c r="AC4" s="19"/>
      <c r="AD4" s="19"/>
      <c r="AE4" s="19"/>
      <c r="AF4" s="19"/>
    </row>
    <row r="5" spans="1:36" ht="14">
      <c r="A5" s="20" t="s">
        <v>825</v>
      </c>
      <c r="B5" s="10" t="s">
        <v>836</v>
      </c>
      <c r="C5" s="10"/>
      <c r="D5" s="10" t="s">
        <v>838</v>
      </c>
      <c r="E5" s="19"/>
      <c r="F5" s="19"/>
      <c r="G5" s="19"/>
      <c r="H5" s="19" t="s">
        <v>324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5" t="str">
        <f t="shared" si="0"/>
        <v>forest</v>
      </c>
      <c r="U5" s="19" t="str">
        <f t="shared" si="1"/>
        <v>pine</v>
      </c>
      <c r="V5" s="19"/>
      <c r="Y5" s="5" t="s">
        <v>815</v>
      </c>
      <c r="AB5" s="19" t="s">
        <v>174</v>
      </c>
      <c r="AC5" s="19"/>
      <c r="AD5" s="19"/>
      <c r="AE5" s="19"/>
      <c r="AF5" s="19"/>
    </row>
    <row r="6" spans="1:36" ht="14">
      <c r="A6" s="20" t="s">
        <v>825</v>
      </c>
      <c r="B6" s="12" t="s">
        <v>834</v>
      </c>
      <c r="C6" s="12"/>
      <c r="D6" s="12" t="s">
        <v>844</v>
      </c>
      <c r="E6" s="14"/>
      <c r="F6" s="14"/>
      <c r="G6" s="14"/>
      <c r="H6" s="19" t="s">
        <v>324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5" t="str">
        <f t="shared" si="0"/>
        <v>forest</v>
      </c>
      <c r="U6" s="19" t="str">
        <f t="shared" si="1"/>
        <v>mixed hardwood</v>
      </c>
      <c r="V6" s="14"/>
      <c r="Y6" s="5" t="s">
        <v>815</v>
      </c>
      <c r="AB6" s="14" t="s">
        <v>204</v>
      </c>
      <c r="AC6" s="14"/>
      <c r="AD6" s="14"/>
      <c r="AE6" s="14"/>
      <c r="AF6" s="14"/>
    </row>
    <row r="7" spans="1:36" ht="14">
      <c r="A7" s="20" t="s">
        <v>825</v>
      </c>
      <c r="B7" s="12" t="s">
        <v>834</v>
      </c>
      <c r="C7" s="12"/>
      <c r="D7" s="12" t="s">
        <v>843</v>
      </c>
      <c r="E7" s="14"/>
      <c r="F7" s="14"/>
      <c r="G7" s="14"/>
      <c r="H7" s="19" t="s">
        <v>324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5" t="str">
        <f t="shared" si="0"/>
        <v>forest</v>
      </c>
      <c r="U7" s="19" t="str">
        <f t="shared" si="1"/>
        <v>mixed hardwood</v>
      </c>
      <c r="V7" s="14"/>
      <c r="Y7" s="5" t="s">
        <v>815</v>
      </c>
      <c r="AB7" s="14" t="s">
        <v>204</v>
      </c>
      <c r="AC7" s="14"/>
      <c r="AD7" s="14"/>
      <c r="AE7" s="14"/>
      <c r="AF7" s="14"/>
    </row>
    <row r="8" spans="1:36" ht="14">
      <c r="A8" s="20" t="s">
        <v>825</v>
      </c>
      <c r="B8" s="12" t="s">
        <v>834</v>
      </c>
      <c r="C8" s="12"/>
      <c r="D8" s="12" t="s">
        <v>839</v>
      </c>
      <c r="E8" s="14"/>
      <c r="F8" s="14"/>
      <c r="G8" s="14"/>
      <c r="H8" s="19" t="s">
        <v>324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5" t="str">
        <f t="shared" si="0"/>
        <v>forest</v>
      </c>
      <c r="U8" s="19" t="str">
        <f t="shared" si="1"/>
        <v>mixed hardwood</v>
      </c>
      <c r="V8" s="14"/>
      <c r="Y8" s="5" t="s">
        <v>815</v>
      </c>
      <c r="AB8" s="19" t="s">
        <v>174</v>
      </c>
      <c r="AC8" s="14"/>
      <c r="AD8" s="14"/>
      <c r="AE8" s="14"/>
      <c r="AF8" s="14"/>
    </row>
    <row r="9" spans="1:36" ht="14">
      <c r="A9" s="20" t="s">
        <v>825</v>
      </c>
      <c r="B9" s="12" t="s">
        <v>834</v>
      </c>
      <c r="C9" s="12"/>
      <c r="D9" s="12" t="s">
        <v>842</v>
      </c>
      <c r="E9" s="14"/>
      <c r="F9" s="14"/>
      <c r="G9" s="14"/>
      <c r="H9" s="19" t="s">
        <v>324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5" t="str">
        <f t="shared" si="0"/>
        <v>forest</v>
      </c>
      <c r="U9" s="19" t="str">
        <f t="shared" si="1"/>
        <v>mixed hardwood</v>
      </c>
      <c r="V9" s="14"/>
      <c r="Y9" s="5" t="s">
        <v>815</v>
      </c>
      <c r="AB9" s="14" t="s">
        <v>194</v>
      </c>
      <c r="AC9" s="14"/>
      <c r="AD9" s="14"/>
      <c r="AE9" s="14"/>
      <c r="AF9" s="14"/>
    </row>
    <row r="10" spans="1:36" ht="14">
      <c r="A10" s="20" t="s">
        <v>825</v>
      </c>
      <c r="B10" s="12" t="s">
        <v>834</v>
      </c>
      <c r="C10" s="12"/>
      <c r="D10" s="12" t="s">
        <v>841</v>
      </c>
      <c r="E10" s="14"/>
      <c r="F10" s="14"/>
      <c r="G10" s="14"/>
      <c r="H10" s="19" t="s">
        <v>324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5" t="str">
        <f t="shared" si="0"/>
        <v>forest</v>
      </c>
      <c r="U10" s="19" t="str">
        <f t="shared" si="1"/>
        <v>mixed hardwood</v>
      </c>
      <c r="V10" s="14"/>
      <c r="Y10" s="5" t="s">
        <v>815</v>
      </c>
      <c r="AB10" s="14" t="s">
        <v>194</v>
      </c>
      <c r="AC10" s="14"/>
      <c r="AD10" s="14"/>
      <c r="AE10" s="14"/>
      <c r="AF10" s="14"/>
    </row>
    <row r="11" spans="1:36" ht="14">
      <c r="A11" s="20" t="s">
        <v>825</v>
      </c>
      <c r="B11" s="12" t="s">
        <v>834</v>
      </c>
      <c r="C11" s="12"/>
      <c r="D11" s="12" t="s">
        <v>845</v>
      </c>
      <c r="E11" s="14"/>
      <c r="F11" s="14"/>
      <c r="G11" s="14"/>
      <c r="H11" s="19" t="s">
        <v>324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5" t="str">
        <f t="shared" si="0"/>
        <v>forest</v>
      </c>
      <c r="U11" s="19" t="str">
        <f t="shared" si="1"/>
        <v>mixed hardwood</v>
      </c>
      <c r="V11" s="14"/>
      <c r="Y11" s="5" t="s">
        <v>815</v>
      </c>
      <c r="AB11" s="14" t="s">
        <v>212</v>
      </c>
      <c r="AC11" s="14"/>
      <c r="AD11" s="14"/>
      <c r="AE11" s="14"/>
      <c r="AF11" s="14"/>
    </row>
    <row r="12" spans="1:36" ht="14">
      <c r="A12" s="20" t="s">
        <v>825</v>
      </c>
      <c r="B12" s="12" t="s">
        <v>835</v>
      </c>
      <c r="C12" s="12"/>
      <c r="D12" s="12" t="s">
        <v>849</v>
      </c>
      <c r="E12" s="14"/>
      <c r="F12" s="14"/>
      <c r="G12" s="14"/>
      <c r="H12" s="19" t="s">
        <v>324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5" t="str">
        <f t="shared" si="0"/>
        <v>cultivated</v>
      </c>
      <c r="U12" s="19" t="str">
        <f t="shared" si="1"/>
        <v>Z. mays, G. max</v>
      </c>
      <c r="V12" s="14"/>
      <c r="Y12" s="5" t="s">
        <v>815</v>
      </c>
      <c r="AB12" s="14"/>
      <c r="AC12" s="14"/>
      <c r="AD12" s="14"/>
      <c r="AE12" s="14"/>
      <c r="AF12" s="14"/>
    </row>
    <row r="13" spans="1:36" ht="14">
      <c r="A13" s="20" t="s">
        <v>825</v>
      </c>
      <c r="B13" s="12" t="s">
        <v>835</v>
      </c>
      <c r="C13" s="12"/>
      <c r="D13" s="12" t="s">
        <v>847</v>
      </c>
      <c r="E13" s="14"/>
      <c r="F13" s="14"/>
      <c r="G13" s="14"/>
      <c r="H13" s="19" t="s">
        <v>324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5" t="str">
        <f t="shared" si="0"/>
        <v>cultivated</v>
      </c>
      <c r="U13" s="19" t="str">
        <f t="shared" si="1"/>
        <v>Z. mays, G. max</v>
      </c>
      <c r="V13" s="14"/>
      <c r="Y13" s="5" t="s">
        <v>815</v>
      </c>
      <c r="AB13" s="14" t="s">
        <v>204</v>
      </c>
      <c r="AC13" s="14"/>
      <c r="AD13" s="14"/>
      <c r="AE13" s="14"/>
      <c r="AF13" s="14"/>
    </row>
    <row r="14" spans="1:36" ht="14">
      <c r="A14" s="20" t="s">
        <v>825</v>
      </c>
      <c r="B14" s="12" t="s">
        <v>835</v>
      </c>
      <c r="C14" s="12"/>
      <c r="D14" s="12" t="s">
        <v>840</v>
      </c>
      <c r="E14" s="14"/>
      <c r="F14" s="14"/>
      <c r="G14" s="14"/>
      <c r="H14" s="19" t="s">
        <v>324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" t="str">
        <f t="shared" si="0"/>
        <v>cultivated</v>
      </c>
      <c r="U14" s="19" t="str">
        <f t="shared" si="1"/>
        <v>Z. mays, G. max</v>
      </c>
      <c r="V14" s="14"/>
      <c r="Y14" s="5" t="s">
        <v>815</v>
      </c>
      <c r="AB14" s="19" t="s">
        <v>174</v>
      </c>
      <c r="AC14" s="14"/>
      <c r="AD14" s="14"/>
      <c r="AE14" s="14"/>
      <c r="AF14" s="14"/>
    </row>
    <row r="15" spans="1:36" ht="14">
      <c r="A15" s="20" t="s">
        <v>825</v>
      </c>
      <c r="B15" s="12" t="s">
        <v>835</v>
      </c>
      <c r="C15" s="12"/>
      <c r="D15" s="12" t="s">
        <v>846</v>
      </c>
      <c r="E15" s="14"/>
      <c r="F15" s="14"/>
      <c r="G15" s="14"/>
      <c r="H15" s="19" t="s">
        <v>324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5" t="str">
        <f t="shared" si="0"/>
        <v>cultivated</v>
      </c>
      <c r="U15" s="19" t="str">
        <f t="shared" si="1"/>
        <v>Z. mays, G. max</v>
      </c>
      <c r="V15" s="14"/>
      <c r="Y15" s="5" t="s">
        <v>815</v>
      </c>
      <c r="AB15" s="14" t="s">
        <v>194</v>
      </c>
      <c r="AC15" s="14"/>
      <c r="AD15" s="14"/>
      <c r="AE15" s="14"/>
      <c r="AF15" s="14"/>
    </row>
    <row r="16" spans="1:36" ht="14">
      <c r="A16" s="20" t="s">
        <v>825</v>
      </c>
      <c r="B16" s="12" t="s">
        <v>835</v>
      </c>
      <c r="C16" s="12"/>
      <c r="D16" s="12" t="s">
        <v>848</v>
      </c>
      <c r="E16" s="14"/>
      <c r="F16" s="14"/>
      <c r="G16" s="14"/>
      <c r="H16" s="19" t="s">
        <v>324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5" t="str">
        <f t="shared" si="0"/>
        <v>cultivated</v>
      </c>
      <c r="U16" s="19" t="str">
        <f t="shared" si="1"/>
        <v>Z. mays, G. max</v>
      </c>
      <c r="V16" s="14"/>
      <c r="Y16" s="5" t="s">
        <v>815</v>
      </c>
      <c r="AB16" s="14" t="s">
        <v>212</v>
      </c>
      <c r="AC16" s="14"/>
      <c r="AD16" s="14"/>
      <c r="AE16" s="14"/>
      <c r="AF16" s="14"/>
    </row>
    <row r="17" spans="1:32" ht="14">
      <c r="A17" s="20" t="s">
        <v>825</v>
      </c>
      <c r="B17" s="12" t="s">
        <v>834</v>
      </c>
      <c r="C17" s="12"/>
      <c r="D17" s="12" t="s">
        <v>878</v>
      </c>
      <c r="E17" s="14"/>
      <c r="F17" s="14"/>
      <c r="G17" s="14"/>
      <c r="H17" s="19" t="s">
        <v>324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5" t="s">
        <v>190</v>
      </c>
      <c r="U17" s="14" t="s">
        <v>886</v>
      </c>
      <c r="V17" s="14"/>
      <c r="Y17" s="5" t="s">
        <v>815</v>
      </c>
      <c r="AB17" s="19" t="s">
        <v>174</v>
      </c>
      <c r="AC17" s="14"/>
      <c r="AD17" s="14"/>
      <c r="AE17" s="14"/>
      <c r="AF17" s="14"/>
    </row>
    <row r="18" spans="1:32" ht="14">
      <c r="A18" s="20" t="s">
        <v>825</v>
      </c>
      <c r="B18" s="12" t="s">
        <v>834</v>
      </c>
      <c r="C18" s="12"/>
      <c r="D18" s="12" t="s">
        <v>879</v>
      </c>
      <c r="E18" s="14"/>
      <c r="F18" s="14"/>
      <c r="G18" s="14"/>
      <c r="H18" s="19" t="s">
        <v>324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" t="s">
        <v>190</v>
      </c>
      <c r="U18" s="14" t="s">
        <v>886</v>
      </c>
      <c r="V18" s="14"/>
      <c r="Y18" s="5" t="s">
        <v>815</v>
      </c>
      <c r="AB18" s="14" t="s">
        <v>194</v>
      </c>
      <c r="AC18" s="14"/>
      <c r="AD18" s="14"/>
      <c r="AE18" s="14"/>
      <c r="AF18" s="14"/>
    </row>
    <row r="19" spans="1:32" ht="14">
      <c r="A19" s="20" t="s">
        <v>825</v>
      </c>
      <c r="B19" s="12" t="s">
        <v>834</v>
      </c>
      <c r="C19" s="12"/>
      <c r="D19" s="12" t="s">
        <v>880</v>
      </c>
      <c r="E19" s="14"/>
      <c r="F19" s="14"/>
      <c r="G19" s="14"/>
      <c r="H19" s="19" t="s">
        <v>324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5" t="s">
        <v>190</v>
      </c>
      <c r="U19" s="14" t="s">
        <v>886</v>
      </c>
      <c r="V19" s="14"/>
      <c r="Y19" s="5" t="s">
        <v>815</v>
      </c>
      <c r="AB19" s="14" t="s">
        <v>204</v>
      </c>
      <c r="AC19" s="14"/>
      <c r="AD19" s="14"/>
      <c r="AE19" s="14"/>
      <c r="AF19" s="14"/>
    </row>
    <row r="20" spans="1:32" ht="14">
      <c r="A20" s="20" t="s">
        <v>825</v>
      </c>
      <c r="B20" s="12" t="s">
        <v>835</v>
      </c>
      <c r="C20" s="12"/>
      <c r="D20" s="12" t="s">
        <v>881</v>
      </c>
      <c r="E20" s="14"/>
      <c r="F20" s="14"/>
      <c r="G20" s="14"/>
      <c r="H20" s="19" t="s">
        <v>324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" t="s">
        <v>201</v>
      </c>
      <c r="U20" s="14" t="s">
        <v>885</v>
      </c>
      <c r="V20" s="14"/>
      <c r="Y20" s="5" t="s">
        <v>815</v>
      </c>
      <c r="AB20" s="19" t="s">
        <v>174</v>
      </c>
      <c r="AC20" s="14"/>
      <c r="AD20" s="14"/>
      <c r="AE20" s="14"/>
      <c r="AF20" s="14"/>
    </row>
    <row r="21" spans="1:32" ht="14">
      <c r="A21" s="20" t="s">
        <v>825</v>
      </c>
      <c r="B21" s="12" t="s">
        <v>835</v>
      </c>
      <c r="C21" s="12"/>
      <c r="D21" s="12" t="s">
        <v>882</v>
      </c>
      <c r="E21" s="14"/>
      <c r="F21" s="14"/>
      <c r="G21" s="14"/>
      <c r="H21" s="19" t="s">
        <v>324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" t="s">
        <v>180</v>
      </c>
      <c r="U21" s="14" t="s">
        <v>887</v>
      </c>
      <c r="V21" s="14"/>
      <c r="Y21" s="5" t="s">
        <v>815</v>
      </c>
      <c r="AB21" s="19" t="s">
        <v>174</v>
      </c>
      <c r="AC21" s="14"/>
      <c r="AD21" s="14"/>
      <c r="AE21" s="14"/>
      <c r="AF21" s="14"/>
    </row>
    <row r="22" spans="1:32" ht="14">
      <c r="A22" s="20" t="s">
        <v>825</v>
      </c>
      <c r="B22" s="12" t="s">
        <v>835</v>
      </c>
      <c r="C22" s="12"/>
      <c r="D22" s="12" t="s">
        <v>883</v>
      </c>
      <c r="E22" s="14"/>
      <c r="F22" s="14"/>
      <c r="G22" s="14"/>
      <c r="H22" s="19" t="s">
        <v>324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5" t="s">
        <v>180</v>
      </c>
      <c r="U22" s="14" t="s">
        <v>887</v>
      </c>
      <c r="V22" s="14"/>
      <c r="Y22" s="5" t="s">
        <v>815</v>
      </c>
      <c r="AB22" s="14" t="s">
        <v>194</v>
      </c>
      <c r="AC22" s="14"/>
      <c r="AD22" s="14"/>
      <c r="AE22" s="14"/>
      <c r="AF22" s="14"/>
    </row>
    <row r="23" spans="1:32" ht="14">
      <c r="A23" s="20" t="s">
        <v>825</v>
      </c>
      <c r="B23" s="12" t="s">
        <v>835</v>
      </c>
      <c r="C23" s="12"/>
      <c r="D23" s="12" t="s">
        <v>884</v>
      </c>
      <c r="E23" s="14"/>
      <c r="F23" s="14"/>
      <c r="G23" s="14"/>
      <c r="H23" s="19" t="s">
        <v>324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5" t="s">
        <v>180</v>
      </c>
      <c r="U23" s="14" t="s">
        <v>887</v>
      </c>
      <c r="V23" s="14"/>
      <c r="Y23" s="5" t="s">
        <v>815</v>
      </c>
      <c r="AB23" s="14" t="s">
        <v>204</v>
      </c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B828" s="12"/>
      <c r="C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B829" s="12"/>
      <c r="C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B830" s="12"/>
      <c r="C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B831" s="12"/>
      <c r="C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B832" s="12"/>
      <c r="C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2:32" ht="14">
      <c r="B833" s="12"/>
      <c r="C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2:32" ht="14">
      <c r="B834" s="12"/>
      <c r="C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</sheetData>
  <sortState ref="A4:AJ16">
    <sortCondition ref="D4:D16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abSelected="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672</v>
      </c>
      <c r="B1" s="27" t="s">
        <v>14</v>
      </c>
      <c r="C1" s="115" t="s">
        <v>628</v>
      </c>
      <c r="D1" s="120" t="s">
        <v>459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661</v>
      </c>
      <c r="O1" s="106" t="s">
        <v>690</v>
      </c>
      <c r="P1" s="116" t="s">
        <v>652</v>
      </c>
      <c r="Q1" s="106" t="s">
        <v>440</v>
      </c>
      <c r="R1" s="106" t="s">
        <v>693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730</v>
      </c>
      <c r="AB1" s="107" t="s">
        <v>731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673</v>
      </c>
      <c r="B2" s="35" t="s">
        <v>16</v>
      </c>
      <c r="C2" s="35" t="s">
        <v>372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160" workbookViewId="0">
      <selection activeCell="D27" sqref="D2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459</v>
      </c>
      <c r="D1" s="27" t="s">
        <v>490</v>
      </c>
      <c r="E1" s="133" t="s">
        <v>747</v>
      </c>
      <c r="F1" s="126" t="s">
        <v>748</v>
      </c>
      <c r="G1" s="126" t="s">
        <v>749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773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774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775</v>
      </c>
      <c r="BJ1" s="50" t="s">
        <v>776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777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673</v>
      </c>
      <c r="B2" s="35" t="s">
        <v>16</v>
      </c>
      <c r="C2" s="35" t="s">
        <v>330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825</v>
      </c>
      <c r="B4" s="10" t="s">
        <v>834</v>
      </c>
      <c r="C4" s="11" t="s">
        <v>837</v>
      </c>
      <c r="D4" s="11" t="str">
        <f>C4&amp;"_"&amp;J4</f>
        <v>BCPR_5</v>
      </c>
      <c r="E4" s="148">
        <v>1997</v>
      </c>
      <c r="F4" s="148">
        <v>11</v>
      </c>
      <c r="G4" s="148">
        <v>13</v>
      </c>
      <c r="H4" s="23"/>
      <c r="I4" s="11">
        <v>0</v>
      </c>
      <c r="J4" s="11">
        <v>5</v>
      </c>
      <c r="K4" s="8"/>
      <c r="L4" s="8"/>
      <c r="M4" s="8"/>
      <c r="N4" s="8"/>
      <c r="O4" s="8"/>
      <c r="P4" s="8"/>
      <c r="Q4" s="8">
        <v>0.5315882592068838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8.0906231999999996</v>
      </c>
      <c r="AP4" s="17"/>
      <c r="AQ4" s="17"/>
      <c r="AR4" s="8">
        <v>0.54600000000000004</v>
      </c>
      <c r="AS4" s="8"/>
      <c r="AT4" s="8"/>
      <c r="AU4" s="8">
        <v>-1.9350000000000001</v>
      </c>
      <c r="AV4" s="8">
        <v>-25.02</v>
      </c>
      <c r="AW4" s="8" t="s">
        <v>877</v>
      </c>
      <c r="AX4" s="8" t="s">
        <v>850</v>
      </c>
      <c r="AY4" s="8"/>
      <c r="AZ4" s="8">
        <v>175.83</v>
      </c>
      <c r="BA4" s="8">
        <v>6.51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825</v>
      </c>
      <c r="B5" s="10" t="s">
        <v>834</v>
      </c>
      <c r="C5" s="11" t="s">
        <v>837</v>
      </c>
      <c r="D5" s="11" t="str">
        <f t="shared" ref="D5:D68" si="0">C5&amp;"_"&amp;J5</f>
        <v>BCPR_10</v>
      </c>
      <c r="E5" s="148">
        <v>1997</v>
      </c>
      <c r="F5" s="148">
        <v>11</v>
      </c>
      <c r="G5" s="148">
        <v>13</v>
      </c>
      <c r="H5" s="23"/>
      <c r="I5" s="11">
        <v>5</v>
      </c>
      <c r="J5" s="11">
        <v>10</v>
      </c>
      <c r="K5" s="8"/>
      <c r="L5" s="8"/>
      <c r="M5" s="8"/>
      <c r="N5" s="8"/>
      <c r="O5" s="8"/>
      <c r="P5" s="8"/>
      <c r="Q5" s="8">
        <v>1.0129143198048813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2.7521928</v>
      </c>
      <c r="AP5" s="17"/>
      <c r="AQ5" s="17"/>
      <c r="AR5" s="8">
        <v>0.19900000000000001</v>
      </c>
      <c r="AS5" s="8"/>
      <c r="AT5" s="8"/>
      <c r="AU5" s="8">
        <v>0.92100000000000004</v>
      </c>
      <c r="AV5" s="8">
        <v>-24.376999999999999</v>
      </c>
      <c r="AW5" s="8" t="s">
        <v>877</v>
      </c>
      <c r="AX5" s="8" t="s">
        <v>851</v>
      </c>
      <c r="AY5" s="8"/>
      <c r="AZ5" s="8">
        <v>175.85</v>
      </c>
      <c r="BA5" s="8">
        <v>5.96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825</v>
      </c>
      <c r="B6" s="10" t="s">
        <v>834</v>
      </c>
      <c r="C6" s="11" t="s">
        <v>837</v>
      </c>
      <c r="D6" s="11" t="str">
        <f t="shared" si="0"/>
        <v>BCPR_20</v>
      </c>
      <c r="E6" s="148">
        <v>1997</v>
      </c>
      <c r="F6" s="148">
        <v>11</v>
      </c>
      <c r="G6" s="148">
        <v>13</v>
      </c>
      <c r="H6" s="23"/>
      <c r="I6" s="11">
        <v>10</v>
      </c>
      <c r="J6" s="11">
        <v>20</v>
      </c>
      <c r="K6" s="8"/>
      <c r="L6" s="8"/>
      <c r="M6" s="8"/>
      <c r="N6" s="8"/>
      <c r="O6" s="8"/>
      <c r="P6" s="8"/>
      <c r="Q6" s="8">
        <v>0.76081033295461098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1.3793304</v>
      </c>
      <c r="AP6" s="17"/>
      <c r="AQ6" s="17"/>
      <c r="AR6" s="8">
        <v>8.8999999999999996E-2</v>
      </c>
      <c r="AS6" s="8"/>
      <c r="AT6" s="8"/>
      <c r="AU6" s="8">
        <v>2.2799999999999998</v>
      </c>
      <c r="AV6" s="8">
        <v>-23.972000000000001</v>
      </c>
      <c r="AW6" s="8" t="s">
        <v>877</v>
      </c>
      <c r="AX6" s="8" t="s">
        <v>852</v>
      </c>
      <c r="AY6" s="8"/>
      <c r="AZ6" s="8">
        <v>94.87</v>
      </c>
      <c r="BA6" s="8">
        <v>6.06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825</v>
      </c>
      <c r="B7" s="10" t="s">
        <v>834</v>
      </c>
      <c r="C7" s="11" t="s">
        <v>837</v>
      </c>
      <c r="D7" s="11" t="str">
        <f t="shared" si="0"/>
        <v>BCPR_40</v>
      </c>
      <c r="E7" s="148">
        <v>1997</v>
      </c>
      <c r="F7" s="148">
        <v>11</v>
      </c>
      <c r="G7" s="148">
        <v>13</v>
      </c>
      <c r="H7" s="23"/>
      <c r="I7" s="11">
        <v>20</v>
      </c>
      <c r="J7" s="11">
        <v>40</v>
      </c>
      <c r="K7" s="8"/>
      <c r="L7" s="8"/>
      <c r="M7" s="8"/>
      <c r="N7" s="8"/>
      <c r="O7" s="8"/>
      <c r="P7" s="8"/>
      <c r="Q7" s="8">
        <v>1.3458137967295269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0.44074079999999993</v>
      </c>
      <c r="AP7" s="17"/>
      <c r="AQ7" s="17"/>
      <c r="AR7" s="8">
        <v>0.03</v>
      </c>
      <c r="AS7" s="8"/>
      <c r="AT7" s="8"/>
      <c r="AU7" s="8">
        <v>3.492</v>
      </c>
      <c r="AV7" s="8">
        <v>-24.184999999999999</v>
      </c>
      <c r="AW7" s="8" t="s">
        <v>877</v>
      </c>
      <c r="AX7" s="8" t="s">
        <v>853</v>
      </c>
      <c r="AY7" s="8"/>
      <c r="AZ7" s="8">
        <v>44.33</v>
      </c>
      <c r="BA7" s="8">
        <v>5.77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825</v>
      </c>
      <c r="B8" s="10" t="s">
        <v>834</v>
      </c>
      <c r="C8" s="11" t="s">
        <v>837</v>
      </c>
      <c r="D8" s="11" t="str">
        <f t="shared" si="0"/>
        <v>BCPR_60</v>
      </c>
      <c r="E8" s="148">
        <v>1997</v>
      </c>
      <c r="F8" s="148">
        <v>11</v>
      </c>
      <c r="G8" s="148">
        <v>13</v>
      </c>
      <c r="H8" s="23"/>
      <c r="I8" s="11">
        <v>40</v>
      </c>
      <c r="J8" s="11">
        <v>60</v>
      </c>
      <c r="K8" s="8"/>
      <c r="L8" s="8"/>
      <c r="M8" s="8"/>
      <c r="N8" s="8"/>
      <c r="O8" s="8"/>
      <c r="P8" s="8"/>
      <c r="Q8" s="8">
        <v>1.4587072109781947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0.31142879999999995</v>
      </c>
      <c r="AP8" s="17"/>
      <c r="AQ8" s="17"/>
      <c r="AR8" s="8">
        <v>3.2000000000000001E-2</v>
      </c>
      <c r="AS8" s="8"/>
      <c r="AT8" s="8"/>
      <c r="AU8" s="8">
        <v>4.7190000000000003</v>
      </c>
      <c r="AV8" s="8">
        <v>-22.44</v>
      </c>
      <c r="AW8" s="8" t="s">
        <v>877</v>
      </c>
      <c r="AX8" s="8" t="s">
        <v>854</v>
      </c>
      <c r="AY8" s="8"/>
      <c r="AZ8" s="8">
        <v>-26.89</v>
      </c>
      <c r="BA8" s="8">
        <v>5.39</v>
      </c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825</v>
      </c>
      <c r="B9" s="10" t="s">
        <v>834</v>
      </c>
      <c r="C9" s="11" t="s">
        <v>837</v>
      </c>
      <c r="D9" s="11" t="str">
        <f t="shared" si="0"/>
        <v>BCPR_80</v>
      </c>
      <c r="E9" s="148">
        <v>1997</v>
      </c>
      <c r="F9" s="148">
        <v>11</v>
      </c>
      <c r="G9" s="148">
        <v>13</v>
      </c>
      <c r="H9" s="23"/>
      <c r="I9" s="11">
        <v>60</v>
      </c>
      <c r="J9" s="11">
        <v>80</v>
      </c>
      <c r="K9" s="8"/>
      <c r="L9" s="8"/>
      <c r="M9" s="8"/>
      <c r="N9" s="8"/>
      <c r="O9" s="8"/>
      <c r="P9" s="8"/>
      <c r="Q9" s="8">
        <v>1.3516278886139916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>
        <v>0.4666032</v>
      </c>
      <c r="AP9" s="17"/>
      <c r="AQ9" s="17"/>
      <c r="AR9" s="8">
        <v>3.6999999999999998E-2</v>
      </c>
      <c r="AS9" s="8"/>
      <c r="AT9" s="8"/>
      <c r="AU9" s="8">
        <v>3.5830000000000002</v>
      </c>
      <c r="AV9" s="8">
        <v>-23.36</v>
      </c>
      <c r="AW9" s="8" t="s">
        <v>877</v>
      </c>
      <c r="AX9" s="8" t="s">
        <v>855</v>
      </c>
      <c r="AY9" s="8"/>
      <c r="AZ9" s="8">
        <v>-49.43</v>
      </c>
      <c r="BA9" s="8">
        <v>5.27</v>
      </c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825</v>
      </c>
      <c r="B10" s="10" t="s">
        <v>834</v>
      </c>
      <c r="C10" s="11" t="s">
        <v>837</v>
      </c>
      <c r="D10" s="11" t="str">
        <f t="shared" si="0"/>
        <v>BCPR_100</v>
      </c>
      <c r="E10" s="148">
        <v>1997</v>
      </c>
      <c r="F10" s="148">
        <v>11</v>
      </c>
      <c r="G10" s="148">
        <v>13</v>
      </c>
      <c r="H10" s="23"/>
      <c r="I10" s="11">
        <v>80</v>
      </c>
      <c r="J10" s="11">
        <v>100</v>
      </c>
      <c r="K10" s="8"/>
      <c r="L10" s="8"/>
      <c r="M10" s="8"/>
      <c r="N10" s="8"/>
      <c r="O10" s="8"/>
      <c r="P10" s="8"/>
      <c r="Q10" s="8">
        <v>1.523994830558123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>
        <v>0.21552239999999998</v>
      </c>
      <c r="AP10" s="17"/>
      <c r="AQ10" s="17"/>
      <c r="AR10" s="8">
        <v>2.5000000000000001E-2</v>
      </c>
      <c r="AS10" s="8"/>
      <c r="AT10" s="8"/>
      <c r="AU10" s="8">
        <v>2.976</v>
      </c>
      <c r="AV10" s="8">
        <v>-22.835000000000001</v>
      </c>
      <c r="AW10" s="8" t="s">
        <v>877</v>
      </c>
      <c r="AX10" s="8" t="s">
        <v>876</v>
      </c>
      <c r="AY10" s="8"/>
      <c r="AZ10" s="8" t="s">
        <v>876</v>
      </c>
      <c r="BA10" s="8" t="s">
        <v>876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825</v>
      </c>
      <c r="B11" s="10" t="s">
        <v>834</v>
      </c>
      <c r="C11" s="11" t="s">
        <v>837</v>
      </c>
      <c r="D11" s="11" t="str">
        <f t="shared" si="0"/>
        <v>BCPR_5</v>
      </c>
      <c r="E11" s="148">
        <v>1997</v>
      </c>
      <c r="F11" s="148">
        <v>11</v>
      </c>
      <c r="G11" s="148">
        <v>14</v>
      </c>
      <c r="H11" s="23"/>
      <c r="I11" s="11">
        <v>0</v>
      </c>
      <c r="J11" s="11">
        <v>5</v>
      </c>
      <c r="K11" s="8"/>
      <c r="L11" s="8"/>
      <c r="M11" s="8"/>
      <c r="N11" s="8"/>
      <c r="O11" s="8"/>
      <c r="P11" s="8"/>
      <c r="Q11" s="8">
        <v>0.40748686608726076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>
        <v>11.551874399999997</v>
      </c>
      <c r="AP11" s="17"/>
      <c r="AQ11" s="17"/>
      <c r="AR11" s="8">
        <v>0.82599999999999996</v>
      </c>
      <c r="AS11" s="8"/>
      <c r="AT11" s="8"/>
      <c r="AU11" s="8">
        <v>-1.448</v>
      </c>
      <c r="AV11" s="8">
        <v>-24.652999999999999</v>
      </c>
      <c r="AW11" s="8" t="s">
        <v>877</v>
      </c>
      <c r="AX11" s="8" t="s">
        <v>850</v>
      </c>
      <c r="AY11" s="8"/>
      <c r="AZ11" s="8">
        <v>175.83</v>
      </c>
      <c r="BA11" s="8">
        <v>6.51</v>
      </c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825</v>
      </c>
      <c r="B12" s="10" t="s">
        <v>834</v>
      </c>
      <c r="C12" s="11" t="s">
        <v>837</v>
      </c>
      <c r="D12" s="11" t="str">
        <f t="shared" si="0"/>
        <v>BCPR_10</v>
      </c>
      <c r="E12" s="148">
        <v>1997</v>
      </c>
      <c r="F12" s="148">
        <v>11</v>
      </c>
      <c r="G12" s="148">
        <v>14</v>
      </c>
      <c r="H12" s="23"/>
      <c r="I12" s="11">
        <v>5</v>
      </c>
      <c r="J12" s="11">
        <v>10</v>
      </c>
      <c r="K12" s="8"/>
      <c r="L12" s="8"/>
      <c r="M12" s="8"/>
      <c r="N12" s="8"/>
      <c r="O12" s="8"/>
      <c r="P12" s="8"/>
      <c r="Q12" s="8">
        <v>0.86956613231979973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>
        <v>3.8082408000000001</v>
      </c>
      <c r="AP12" s="17"/>
      <c r="AQ12" s="17"/>
      <c r="AR12" s="8">
        <v>0.28899999999999998</v>
      </c>
      <c r="AS12" s="8"/>
      <c r="AT12" s="8"/>
      <c r="AU12" s="8">
        <v>-0.24299999999999999</v>
      </c>
      <c r="AV12" s="8">
        <v>-24.363</v>
      </c>
      <c r="AW12" s="8" t="s">
        <v>877</v>
      </c>
      <c r="AX12" s="8" t="s">
        <v>851</v>
      </c>
      <c r="AY12" s="8"/>
      <c r="AZ12" s="8">
        <v>175.85</v>
      </c>
      <c r="BA12" s="8">
        <v>5.96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825</v>
      </c>
      <c r="B13" s="10" t="s">
        <v>834</v>
      </c>
      <c r="C13" s="11" t="s">
        <v>837</v>
      </c>
      <c r="D13" s="11" t="str">
        <f t="shared" si="0"/>
        <v>BCPR_20</v>
      </c>
      <c r="E13" s="148">
        <v>1997</v>
      </c>
      <c r="F13" s="148">
        <v>11</v>
      </c>
      <c r="G13" s="148">
        <v>14</v>
      </c>
      <c r="H13" s="23"/>
      <c r="I13" s="11">
        <v>10</v>
      </c>
      <c r="J13" s="11">
        <v>20</v>
      </c>
      <c r="K13" s="8"/>
      <c r="L13" s="8"/>
      <c r="M13" s="8"/>
      <c r="N13" s="8"/>
      <c r="O13" s="8"/>
      <c r="P13" s="8"/>
      <c r="Q13" s="8">
        <v>1.7601421232310048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1.6519632</v>
      </c>
      <c r="AP13" s="17"/>
      <c r="AQ13" s="17"/>
      <c r="AR13" s="8">
        <v>0.11600000000000001</v>
      </c>
      <c r="AS13" s="8"/>
      <c r="AT13" s="8"/>
      <c r="AU13" s="8">
        <v>1.986</v>
      </c>
      <c r="AV13" s="8">
        <v>-24.503</v>
      </c>
      <c r="AW13" s="8" t="s">
        <v>877</v>
      </c>
      <c r="AX13" s="8" t="s">
        <v>852</v>
      </c>
      <c r="AY13" s="8"/>
      <c r="AZ13" s="8">
        <v>94.87</v>
      </c>
      <c r="BA13" s="8">
        <v>6.06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825</v>
      </c>
      <c r="B14" s="10" t="s">
        <v>834</v>
      </c>
      <c r="C14" s="11" t="s">
        <v>837</v>
      </c>
      <c r="D14" s="11" t="str">
        <f t="shared" si="0"/>
        <v>BCPR_40</v>
      </c>
      <c r="E14" s="148">
        <v>1997</v>
      </c>
      <c r="F14" s="148">
        <v>11</v>
      </c>
      <c r="G14" s="148">
        <v>14</v>
      </c>
      <c r="H14" s="23"/>
      <c r="I14" s="11">
        <v>20</v>
      </c>
      <c r="J14" s="11">
        <v>40</v>
      </c>
      <c r="K14" s="8"/>
      <c r="L14" s="8"/>
      <c r="M14" s="8"/>
      <c r="N14" s="8"/>
      <c r="O14" s="8"/>
      <c r="P14" s="8"/>
      <c r="Q14" s="8">
        <v>1.1536018551320393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0.44397359999999997</v>
      </c>
      <c r="AP14" s="17"/>
      <c r="AQ14" s="17"/>
      <c r="AR14" s="8">
        <v>3.4000000000000002E-2</v>
      </c>
      <c r="AS14" s="8"/>
      <c r="AT14" s="8"/>
      <c r="AU14" s="8">
        <v>3.0230000000000001</v>
      </c>
      <c r="AV14" s="8">
        <v>-23.49</v>
      </c>
      <c r="AW14" s="8" t="s">
        <v>877</v>
      </c>
      <c r="AX14" s="8" t="s">
        <v>853</v>
      </c>
      <c r="AY14" s="8"/>
      <c r="AZ14" s="8">
        <v>44.33</v>
      </c>
      <c r="BA14" s="8">
        <v>5.77</v>
      </c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825</v>
      </c>
      <c r="B15" s="10" t="s">
        <v>834</v>
      </c>
      <c r="C15" s="11" t="s">
        <v>837</v>
      </c>
      <c r="D15" s="11" t="str">
        <f t="shared" si="0"/>
        <v>BCPR_60</v>
      </c>
      <c r="E15" s="148">
        <v>1997</v>
      </c>
      <c r="F15" s="148">
        <v>11</v>
      </c>
      <c r="G15" s="148">
        <v>14</v>
      </c>
      <c r="H15" s="23"/>
      <c r="I15" s="11">
        <v>40</v>
      </c>
      <c r="J15" s="11">
        <v>60</v>
      </c>
      <c r="K15" s="8"/>
      <c r="L15" s="8"/>
      <c r="M15" s="8"/>
      <c r="N15" s="8"/>
      <c r="O15" s="8"/>
      <c r="P15" s="8"/>
      <c r="Q15" s="8">
        <v>1.2207572600535743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>
        <v>0.57436319999999996</v>
      </c>
      <c r="AP15" s="17"/>
      <c r="AQ15" s="17"/>
      <c r="AR15" s="8">
        <v>3.9E-2</v>
      </c>
      <c r="AS15" s="8"/>
      <c r="AT15" s="8"/>
      <c r="AU15" s="8">
        <v>3.5819999999999999</v>
      </c>
      <c r="AV15" s="8">
        <v>-24.728999999999999</v>
      </c>
      <c r="AW15" s="8" t="s">
        <v>877</v>
      </c>
      <c r="AX15" s="8" t="s">
        <v>854</v>
      </c>
      <c r="AY15" s="8"/>
      <c r="AZ15" s="8">
        <v>-26.89</v>
      </c>
      <c r="BA15" s="8">
        <v>5.39</v>
      </c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825</v>
      </c>
      <c r="B16" s="10" t="s">
        <v>834</v>
      </c>
      <c r="C16" s="11" t="s">
        <v>837</v>
      </c>
      <c r="D16" s="11" t="str">
        <f t="shared" si="0"/>
        <v>BCPR_80</v>
      </c>
      <c r="E16" s="148">
        <v>1997</v>
      </c>
      <c r="F16" s="148">
        <v>11</v>
      </c>
      <c r="G16" s="148">
        <v>14</v>
      </c>
      <c r="H16" s="23"/>
      <c r="I16" s="11">
        <v>60</v>
      </c>
      <c r="J16" s="11">
        <v>80</v>
      </c>
      <c r="K16" s="8"/>
      <c r="L16" s="8"/>
      <c r="M16" s="8"/>
      <c r="N16" s="8"/>
      <c r="O16" s="8"/>
      <c r="P16" s="8"/>
      <c r="Q16" s="8">
        <v>1.5178383428962465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0.34483439999999999</v>
      </c>
      <c r="AP16" s="17"/>
      <c r="AQ16" s="17"/>
      <c r="AR16" s="8">
        <v>3.4000000000000002E-2</v>
      </c>
      <c r="AS16" s="8"/>
      <c r="AT16" s="8"/>
      <c r="AU16" s="8">
        <v>4.09</v>
      </c>
      <c r="AV16" s="8">
        <v>-23.529</v>
      </c>
      <c r="AW16" s="8" t="s">
        <v>877</v>
      </c>
      <c r="AX16" s="8" t="s">
        <v>855</v>
      </c>
      <c r="AY16" s="8"/>
      <c r="AZ16" s="8">
        <v>-49.43</v>
      </c>
      <c r="BA16" s="8">
        <v>5.27</v>
      </c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825</v>
      </c>
      <c r="B17" s="10" t="s">
        <v>834</v>
      </c>
      <c r="C17" s="11" t="s">
        <v>837</v>
      </c>
      <c r="D17" s="11" t="str">
        <f t="shared" si="0"/>
        <v>BCPR_100</v>
      </c>
      <c r="E17" s="148">
        <v>1997</v>
      </c>
      <c r="F17" s="148">
        <v>11</v>
      </c>
      <c r="G17" s="148">
        <v>14</v>
      </c>
      <c r="H17" s="23"/>
      <c r="I17" s="11">
        <v>80</v>
      </c>
      <c r="J17" s="11">
        <v>100</v>
      </c>
      <c r="K17" s="8"/>
      <c r="L17" s="8"/>
      <c r="M17" s="8"/>
      <c r="N17" s="8"/>
      <c r="O17" s="8"/>
      <c r="P17" s="8"/>
      <c r="Q17" s="8">
        <v>1.545203813188333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0.26509199999999999</v>
      </c>
      <c r="AP17" s="17"/>
      <c r="AQ17" s="17"/>
      <c r="AR17" s="8">
        <v>0.03</v>
      </c>
      <c r="AS17" s="8"/>
      <c r="AT17" s="8"/>
      <c r="AU17" s="8">
        <v>3.1589999999999998</v>
      </c>
      <c r="AV17" s="8">
        <v>-23.262</v>
      </c>
      <c r="AW17" s="8" t="s">
        <v>877</v>
      </c>
      <c r="AX17" s="8" t="s">
        <v>876</v>
      </c>
      <c r="AY17" s="8"/>
      <c r="AZ17" s="8" t="s">
        <v>876</v>
      </c>
      <c r="BA17" s="8" t="s">
        <v>876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825</v>
      </c>
      <c r="B18" s="10" t="s">
        <v>836</v>
      </c>
      <c r="C18" s="11" t="s">
        <v>838</v>
      </c>
      <c r="D18" s="11" t="str">
        <f t="shared" si="0"/>
        <v>CVPR_-2</v>
      </c>
      <c r="E18" s="148">
        <v>1997</v>
      </c>
      <c r="F18" s="148">
        <v>11</v>
      </c>
      <c r="G18" s="148">
        <v>16</v>
      </c>
      <c r="H18" s="23"/>
      <c r="I18" s="11">
        <v>-2.5</v>
      </c>
      <c r="J18" s="11">
        <v>-2</v>
      </c>
      <c r="K18" s="8"/>
      <c r="L18" s="8"/>
      <c r="M18" s="8"/>
      <c r="N18" s="8"/>
      <c r="O18" s="8"/>
      <c r="P18" s="8"/>
      <c r="Q18" s="8">
        <v>3.7048000000000005E-2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>
        <v>49.043733599999996</v>
      </c>
      <c r="AP18" s="17"/>
      <c r="AQ18" s="17"/>
      <c r="AR18" s="8">
        <v>0.48399999999999999</v>
      </c>
      <c r="AS18" s="8"/>
      <c r="AT18" s="8"/>
      <c r="AU18" s="8">
        <v>-8.4469999999999992</v>
      </c>
      <c r="AV18" s="8">
        <v>-28.332000000000001</v>
      </c>
      <c r="AW18" s="8" t="s">
        <v>877</v>
      </c>
      <c r="AX18" s="8" t="s">
        <v>876</v>
      </c>
      <c r="AY18" s="8"/>
      <c r="AZ18" s="8" t="s">
        <v>876</v>
      </c>
      <c r="BA18" s="8" t="s">
        <v>876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825</v>
      </c>
      <c r="B19" s="10" t="s">
        <v>836</v>
      </c>
      <c r="C19" s="11" t="s">
        <v>838</v>
      </c>
      <c r="D19" s="11" t="str">
        <f t="shared" si="0"/>
        <v>CVPR_-1</v>
      </c>
      <c r="E19" s="148">
        <v>1997</v>
      </c>
      <c r="F19" s="148">
        <v>11</v>
      </c>
      <c r="G19" s="148">
        <v>16</v>
      </c>
      <c r="H19" s="23"/>
      <c r="I19" s="11">
        <v>-1.5</v>
      </c>
      <c r="J19" s="11">
        <v>-1</v>
      </c>
      <c r="K19" s="8"/>
      <c r="L19" s="8"/>
      <c r="M19" s="8"/>
      <c r="N19" s="8"/>
      <c r="O19" s="8"/>
      <c r="P19" s="8"/>
      <c r="Q19" s="8">
        <v>0.35433600000000004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30.354916799999998</v>
      </c>
      <c r="AP19" s="17"/>
      <c r="AQ19" s="17"/>
      <c r="AR19" s="8">
        <v>0.53200000000000003</v>
      </c>
      <c r="AS19" s="8"/>
      <c r="AT19" s="8"/>
      <c r="AU19" s="8">
        <v>-8.3640000000000008</v>
      </c>
      <c r="AV19" s="8">
        <v>-27.423999999999999</v>
      </c>
      <c r="AW19" s="8" t="s">
        <v>877</v>
      </c>
      <c r="AX19" s="8" t="s">
        <v>876</v>
      </c>
      <c r="AY19" s="8"/>
      <c r="AZ19" s="8" t="s">
        <v>876</v>
      </c>
      <c r="BA19" s="8" t="s">
        <v>876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825</v>
      </c>
      <c r="B20" s="10" t="s">
        <v>836</v>
      </c>
      <c r="C20" s="11" t="s">
        <v>838</v>
      </c>
      <c r="D20" s="11" t="str">
        <f t="shared" si="0"/>
        <v>CVPR_5</v>
      </c>
      <c r="E20" s="148">
        <v>1997</v>
      </c>
      <c r="F20" s="148">
        <v>11</v>
      </c>
      <c r="G20" s="148">
        <v>16</v>
      </c>
      <c r="H20" s="23"/>
      <c r="I20" s="11">
        <v>0</v>
      </c>
      <c r="J20" s="11">
        <v>5</v>
      </c>
      <c r="K20" s="8"/>
      <c r="L20" s="8"/>
      <c r="M20" s="8"/>
      <c r="N20" s="8"/>
      <c r="O20" s="8"/>
      <c r="P20" s="8"/>
      <c r="Q20" s="8">
        <v>0.6342286932943485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3.5000472</v>
      </c>
      <c r="AP20" s="17"/>
      <c r="AQ20" s="17"/>
      <c r="AR20" s="8">
        <v>0.161</v>
      </c>
      <c r="AS20" s="8"/>
      <c r="AT20" s="8"/>
      <c r="AU20" s="8">
        <v>-1.091</v>
      </c>
      <c r="AV20" s="8">
        <v>-26.631</v>
      </c>
      <c r="AW20" s="8" t="s">
        <v>877</v>
      </c>
      <c r="AX20" s="8" t="s">
        <v>876</v>
      </c>
      <c r="AY20" s="8"/>
      <c r="AZ20" s="8" t="s">
        <v>876</v>
      </c>
      <c r="BA20" s="8" t="s">
        <v>876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825</v>
      </c>
      <c r="B21" s="10" t="s">
        <v>836</v>
      </c>
      <c r="C21" s="11" t="s">
        <v>838</v>
      </c>
      <c r="D21" s="11" t="str">
        <f t="shared" si="0"/>
        <v>CVPR_10</v>
      </c>
      <c r="E21" s="148">
        <v>1997</v>
      </c>
      <c r="F21" s="148">
        <v>11</v>
      </c>
      <c r="G21" s="148">
        <v>16</v>
      </c>
      <c r="H21" s="23"/>
      <c r="I21" s="11">
        <v>5</v>
      </c>
      <c r="J21" s="11">
        <v>10</v>
      </c>
      <c r="K21" s="8"/>
      <c r="L21" s="8"/>
      <c r="M21" s="8"/>
      <c r="N21" s="8"/>
      <c r="O21" s="8"/>
      <c r="P21" s="8"/>
      <c r="Q21" s="8">
        <v>0.92466593843681666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>
        <v>0.91488479999999994</v>
      </c>
      <c r="AP21" s="17"/>
      <c r="AQ21" s="17"/>
      <c r="AR21" s="8">
        <v>5.6000000000000001E-2</v>
      </c>
      <c r="AS21" s="8"/>
      <c r="AT21" s="8"/>
      <c r="AU21" s="8">
        <v>1.5740000000000001</v>
      </c>
      <c r="AV21" s="8">
        <v>-25.905000000000001</v>
      </c>
      <c r="AW21" s="8" t="s">
        <v>877</v>
      </c>
      <c r="AX21" s="8" t="s">
        <v>876</v>
      </c>
      <c r="AY21" s="8"/>
      <c r="AZ21" s="8" t="s">
        <v>876</v>
      </c>
      <c r="BA21" s="8" t="s">
        <v>876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825</v>
      </c>
      <c r="B22" s="12" t="s">
        <v>836</v>
      </c>
      <c r="C22" s="12" t="s">
        <v>838</v>
      </c>
      <c r="D22" s="11" t="str">
        <f t="shared" si="0"/>
        <v>CVPR_20</v>
      </c>
      <c r="E22" s="148">
        <v>1997</v>
      </c>
      <c r="F22" s="149">
        <v>11</v>
      </c>
      <c r="G22" s="149">
        <v>16</v>
      </c>
      <c r="H22" s="23"/>
      <c r="I22" s="12">
        <v>10</v>
      </c>
      <c r="J22" s="12">
        <v>20</v>
      </c>
      <c r="K22" s="14"/>
      <c r="L22" s="14"/>
      <c r="M22" s="14"/>
      <c r="N22" s="14"/>
      <c r="O22" s="14"/>
      <c r="P22" s="14"/>
      <c r="Q22" s="14">
        <v>1.163510881758024</v>
      </c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>
        <v>0.67996800000000002</v>
      </c>
      <c r="AP22" s="18"/>
      <c r="AQ22" s="18"/>
      <c r="AR22" s="14">
        <v>4.4999999999999998E-2</v>
      </c>
      <c r="AS22" s="14"/>
      <c r="AT22" s="14"/>
      <c r="AU22" s="14">
        <v>3.089</v>
      </c>
      <c r="AV22" s="14">
        <v>-24.792000000000002</v>
      </c>
      <c r="AW22" s="8" t="s">
        <v>877</v>
      </c>
      <c r="AX22" s="8" t="s">
        <v>876</v>
      </c>
      <c r="AY22" s="14"/>
      <c r="AZ22" s="8" t="s">
        <v>876</v>
      </c>
      <c r="BA22" s="8" t="s">
        <v>876</v>
      </c>
      <c r="BB22" s="14"/>
      <c r="BC22" s="8"/>
      <c r="BD22" s="14"/>
      <c r="BE22" s="14"/>
      <c r="BF22" s="14"/>
      <c r="BG22" s="14"/>
      <c r="BH22" s="14"/>
      <c r="BI22" s="14"/>
      <c r="BJ22" s="14"/>
      <c r="BK22" s="14"/>
      <c r="BL22" s="8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825</v>
      </c>
      <c r="B23" s="12" t="s">
        <v>836</v>
      </c>
      <c r="C23" s="12" t="s">
        <v>838</v>
      </c>
      <c r="D23" s="11" t="str">
        <f t="shared" si="0"/>
        <v>CVPR_40</v>
      </c>
      <c r="E23" s="148">
        <v>1997</v>
      </c>
      <c r="F23" s="149">
        <v>11</v>
      </c>
      <c r="G23" s="149">
        <v>16</v>
      </c>
      <c r="H23" s="23"/>
      <c r="I23" s="12">
        <v>20</v>
      </c>
      <c r="J23" s="12">
        <v>40</v>
      </c>
      <c r="K23" s="14"/>
      <c r="L23" s="14"/>
      <c r="M23" s="14"/>
      <c r="N23" s="14"/>
      <c r="O23" s="14"/>
      <c r="P23" s="14"/>
      <c r="Q23" s="14">
        <v>0.95090839870423705</v>
      </c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>
        <v>0.55281119999999995</v>
      </c>
      <c r="AP23" s="18"/>
      <c r="AQ23" s="18"/>
      <c r="AR23" s="14">
        <v>4.1000000000000002E-2</v>
      </c>
      <c r="AS23" s="14"/>
      <c r="AT23" s="14"/>
      <c r="AU23" s="14">
        <v>4.3810000000000002</v>
      </c>
      <c r="AV23" s="14">
        <v>-24.154</v>
      </c>
      <c r="AW23" s="8" t="s">
        <v>877</v>
      </c>
      <c r="AX23" s="8" t="s">
        <v>876</v>
      </c>
      <c r="AY23" s="14"/>
      <c r="AZ23" s="8" t="s">
        <v>876</v>
      </c>
      <c r="BA23" s="8" t="s">
        <v>876</v>
      </c>
      <c r="BB23" s="14"/>
      <c r="BC23" s="8"/>
      <c r="BD23" s="14"/>
      <c r="BE23" s="14"/>
      <c r="BF23" s="14"/>
      <c r="BG23" s="14"/>
      <c r="BH23" s="14"/>
      <c r="BI23" s="14"/>
      <c r="BJ23" s="14"/>
      <c r="BK23" s="14"/>
      <c r="BL23" s="8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825</v>
      </c>
      <c r="B24" s="12" t="s">
        <v>836</v>
      </c>
      <c r="C24" s="12" t="s">
        <v>838</v>
      </c>
      <c r="D24" s="11" t="str">
        <f t="shared" si="0"/>
        <v>CVPR_60</v>
      </c>
      <c r="E24" s="148">
        <v>1997</v>
      </c>
      <c r="F24" s="149">
        <v>11</v>
      </c>
      <c r="G24" s="149">
        <v>16</v>
      </c>
      <c r="H24" s="23"/>
      <c r="I24" s="12">
        <v>40</v>
      </c>
      <c r="J24" s="12">
        <v>60</v>
      </c>
      <c r="K24" s="14"/>
      <c r="L24" s="14"/>
      <c r="M24" s="14"/>
      <c r="N24" s="14"/>
      <c r="O24" s="14"/>
      <c r="P24" s="14"/>
      <c r="Q24" s="14">
        <v>1.5171803442648839</v>
      </c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>
        <v>0.45151679999999994</v>
      </c>
      <c r="AP24" s="18"/>
      <c r="AQ24" s="18"/>
      <c r="AR24" s="14">
        <v>3.5000000000000003E-2</v>
      </c>
      <c r="AS24" s="14"/>
      <c r="AT24" s="14"/>
      <c r="AU24" s="14">
        <v>4.4850000000000003</v>
      </c>
      <c r="AV24" s="14">
        <v>-24.960999999999999</v>
      </c>
      <c r="AW24" s="8" t="s">
        <v>877</v>
      </c>
      <c r="AX24" s="8" t="s">
        <v>876</v>
      </c>
      <c r="AY24" s="14"/>
      <c r="AZ24" s="8" t="s">
        <v>876</v>
      </c>
      <c r="BA24" s="8" t="s">
        <v>876</v>
      </c>
      <c r="BB24" s="14"/>
      <c r="BC24" s="8"/>
      <c r="BD24" s="14"/>
      <c r="BE24" s="14"/>
      <c r="BF24" s="14"/>
      <c r="BG24" s="14"/>
      <c r="BH24" s="14"/>
      <c r="BI24" s="14"/>
      <c r="BJ24" s="14"/>
      <c r="BK24" s="14"/>
      <c r="BL24" s="8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825</v>
      </c>
      <c r="B25" s="12" t="s">
        <v>834</v>
      </c>
      <c r="C25" s="12" t="s">
        <v>839</v>
      </c>
      <c r="D25" s="11" t="str">
        <f t="shared" si="0"/>
        <v>GCPR_-1.5</v>
      </c>
      <c r="E25" s="148">
        <v>1997</v>
      </c>
      <c r="F25" s="149">
        <v>11</v>
      </c>
      <c r="G25" s="149">
        <v>15</v>
      </c>
      <c r="H25" s="23"/>
      <c r="I25" s="12">
        <v>-3.5</v>
      </c>
      <c r="J25" s="12">
        <v>-1.5</v>
      </c>
      <c r="K25" s="14"/>
      <c r="L25" s="14"/>
      <c r="M25" s="14"/>
      <c r="N25" s="14"/>
      <c r="O25" s="14"/>
      <c r="P25" s="14"/>
      <c r="Q25" s="14">
        <v>4.6657728862417328E-2</v>
      </c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>
        <v>49.29696959999999</v>
      </c>
      <c r="AP25" s="18"/>
      <c r="AQ25" s="18"/>
      <c r="AR25" s="14">
        <v>0.81899999999999995</v>
      </c>
      <c r="AS25" s="14"/>
      <c r="AT25" s="14"/>
      <c r="AU25" s="14">
        <v>-6.3920000000000003</v>
      </c>
      <c r="AV25" s="14">
        <v>-28.602</v>
      </c>
      <c r="AW25" s="8" t="s">
        <v>877</v>
      </c>
      <c r="AX25" s="8" t="s">
        <v>856</v>
      </c>
      <c r="AY25" s="14"/>
      <c r="AZ25" s="8">
        <v>109.88</v>
      </c>
      <c r="BA25" s="8">
        <v>6.01</v>
      </c>
      <c r="BB25" s="14"/>
      <c r="BC25" s="8"/>
      <c r="BD25" s="14"/>
      <c r="BE25" s="14"/>
      <c r="BF25" s="14"/>
      <c r="BG25" s="14"/>
      <c r="BH25" s="14"/>
      <c r="BI25" s="14"/>
      <c r="BJ25" s="14"/>
      <c r="BK25" s="14"/>
      <c r="BL25" s="8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825</v>
      </c>
      <c r="B26" s="12" t="s">
        <v>834</v>
      </c>
      <c r="C26" s="12" t="s">
        <v>839</v>
      </c>
      <c r="D26" s="11" t="str">
        <f t="shared" si="0"/>
        <v>GCPR_-1</v>
      </c>
      <c r="E26" s="148">
        <v>1997</v>
      </c>
      <c r="F26" s="149">
        <v>11</v>
      </c>
      <c r="G26" s="149">
        <v>15</v>
      </c>
      <c r="H26" s="23"/>
      <c r="I26" s="12">
        <v>-1.5</v>
      </c>
      <c r="J26" s="12">
        <v>-1</v>
      </c>
      <c r="K26" s="14"/>
      <c r="L26" s="14"/>
      <c r="M26" s="14"/>
      <c r="N26" s="14"/>
      <c r="O26" s="14"/>
      <c r="P26" s="14"/>
      <c r="Q26" s="14">
        <v>9.3087216956419236E-2</v>
      </c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>
        <v>32.496107999999992</v>
      </c>
      <c r="AP26" s="18"/>
      <c r="AQ26" s="18"/>
      <c r="AR26" s="14">
        <v>0.99299999999999999</v>
      </c>
      <c r="AS26" s="14"/>
      <c r="AT26" s="14"/>
      <c r="AU26" s="14">
        <v>-5.0469999999999997</v>
      </c>
      <c r="AV26" s="14">
        <v>-27.795000000000002</v>
      </c>
      <c r="AW26" s="8" t="s">
        <v>877</v>
      </c>
      <c r="AX26" s="8" t="s">
        <v>857</v>
      </c>
      <c r="AY26" s="14"/>
      <c r="AZ26" s="8">
        <v>135.47999999999999</v>
      </c>
      <c r="BA26" s="8">
        <v>6.16</v>
      </c>
      <c r="BB26" s="14"/>
      <c r="BC26" s="8"/>
      <c r="BD26" s="14"/>
      <c r="BE26" s="14"/>
      <c r="BF26" s="14"/>
      <c r="BG26" s="14"/>
      <c r="BH26" s="14"/>
      <c r="BI26" s="14"/>
      <c r="BJ26" s="14"/>
      <c r="BK26" s="14"/>
      <c r="BL26" s="8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825</v>
      </c>
      <c r="B27" s="12" t="s">
        <v>834</v>
      </c>
      <c r="C27" s="12" t="s">
        <v>839</v>
      </c>
      <c r="D27" s="11" t="str">
        <f t="shared" si="0"/>
        <v>GCPR_5</v>
      </c>
      <c r="E27" s="148">
        <v>1997</v>
      </c>
      <c r="F27" s="149">
        <v>11</v>
      </c>
      <c r="G27" s="149">
        <v>15</v>
      </c>
      <c r="H27" s="23"/>
      <c r="I27" s="12">
        <v>0</v>
      </c>
      <c r="J27" s="12">
        <v>5</v>
      </c>
      <c r="K27" s="14"/>
      <c r="L27" s="14"/>
      <c r="M27" s="14"/>
      <c r="N27" s="14"/>
      <c r="O27" s="14"/>
      <c r="P27" s="14"/>
      <c r="Q27" s="14">
        <v>0.62643178790192544</v>
      </c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>
        <v>4.1800127999999992</v>
      </c>
      <c r="AP27" s="18"/>
      <c r="AQ27" s="18"/>
      <c r="AR27" s="14">
        <v>0.22900000000000001</v>
      </c>
      <c r="AS27" s="14"/>
      <c r="AT27" s="14"/>
      <c r="AU27" s="14">
        <v>-0.72199999999999998</v>
      </c>
      <c r="AV27" s="14">
        <v>-26.757000000000001</v>
      </c>
      <c r="AW27" s="8" t="s">
        <v>877</v>
      </c>
      <c r="AX27" s="8" t="s">
        <v>858</v>
      </c>
      <c r="AY27" s="14"/>
      <c r="AZ27" s="8">
        <v>171.59</v>
      </c>
      <c r="BA27" s="8">
        <v>6.36</v>
      </c>
      <c r="BB27" s="14"/>
      <c r="BC27" s="8"/>
      <c r="BD27" s="14"/>
      <c r="BE27" s="14"/>
      <c r="BF27" s="14"/>
      <c r="BG27" s="14"/>
      <c r="BH27" s="14"/>
      <c r="BI27" s="14"/>
      <c r="BJ27" s="14"/>
      <c r="BK27" s="14"/>
      <c r="BL27" s="8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825</v>
      </c>
      <c r="B28" s="12" t="s">
        <v>834</v>
      </c>
      <c r="C28" s="12" t="s">
        <v>839</v>
      </c>
      <c r="D28" s="11" t="str">
        <f t="shared" si="0"/>
        <v>GCPR_10</v>
      </c>
      <c r="E28" s="148">
        <v>1997</v>
      </c>
      <c r="F28" s="149">
        <v>11</v>
      </c>
      <c r="G28" s="149">
        <v>15</v>
      </c>
      <c r="H28" s="23"/>
      <c r="I28" s="12">
        <v>5</v>
      </c>
      <c r="J28" s="12">
        <v>10</v>
      </c>
      <c r="K28" s="14"/>
      <c r="L28" s="14"/>
      <c r="M28" s="14"/>
      <c r="N28" s="14"/>
      <c r="O28" s="14"/>
      <c r="P28" s="14"/>
      <c r="Q28" s="14">
        <v>1.4980618441005291</v>
      </c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>
        <v>1.272648</v>
      </c>
      <c r="AP28" s="18"/>
      <c r="AQ28" s="18"/>
      <c r="AR28" s="14">
        <v>8.1000000000000003E-2</v>
      </c>
      <c r="AS28" s="14"/>
      <c r="AT28" s="14"/>
      <c r="AU28" s="14">
        <v>2.3130000000000002</v>
      </c>
      <c r="AV28" s="14">
        <v>-25.853999999999999</v>
      </c>
      <c r="AW28" s="8" t="s">
        <v>877</v>
      </c>
      <c r="AX28" s="8" t="s">
        <v>859</v>
      </c>
      <c r="AY28" s="14"/>
      <c r="AZ28" s="8">
        <v>121.4</v>
      </c>
      <c r="BA28" s="8">
        <v>6.14</v>
      </c>
      <c r="BB28" s="14"/>
      <c r="BC28" s="8"/>
      <c r="BD28" s="14"/>
      <c r="BE28" s="14"/>
      <c r="BF28" s="14"/>
      <c r="BG28" s="14"/>
      <c r="BH28" s="14"/>
      <c r="BI28" s="14"/>
      <c r="BJ28" s="14"/>
      <c r="BK28" s="14"/>
      <c r="BL28" s="8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825</v>
      </c>
      <c r="B29" s="12" t="s">
        <v>834</v>
      </c>
      <c r="C29" s="12" t="s">
        <v>839</v>
      </c>
      <c r="D29" s="11" t="str">
        <f t="shared" si="0"/>
        <v>GCPR_20</v>
      </c>
      <c r="E29" s="148">
        <v>1997</v>
      </c>
      <c r="F29" s="149">
        <v>11</v>
      </c>
      <c r="G29" s="149">
        <v>15</v>
      </c>
      <c r="H29" s="23"/>
      <c r="I29" s="12">
        <v>10</v>
      </c>
      <c r="J29" s="12">
        <v>20</v>
      </c>
      <c r="K29" s="14"/>
      <c r="L29" s="14"/>
      <c r="M29" s="14"/>
      <c r="N29" s="14"/>
      <c r="O29" s="14"/>
      <c r="P29" s="14"/>
      <c r="Q29" s="14">
        <v>1.1329663815649105</v>
      </c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>
        <v>0.74246879999999993</v>
      </c>
      <c r="AP29" s="18"/>
      <c r="AQ29" s="18"/>
      <c r="AR29" s="14">
        <v>5.1999999999999998E-2</v>
      </c>
      <c r="AS29" s="14"/>
      <c r="AT29" s="14"/>
      <c r="AU29" s="14">
        <v>2.0739999999999998</v>
      </c>
      <c r="AV29" s="14">
        <v>-25.844000000000001</v>
      </c>
      <c r="AW29" s="8" t="s">
        <v>877</v>
      </c>
      <c r="AX29" s="8" t="s">
        <v>860</v>
      </c>
      <c r="AY29" s="14"/>
      <c r="AZ29" s="8">
        <v>87.52</v>
      </c>
      <c r="BA29" s="8">
        <v>4.38</v>
      </c>
      <c r="BB29" s="14"/>
      <c r="BC29" s="8"/>
      <c r="BD29" s="14"/>
      <c r="BE29" s="14"/>
      <c r="BF29" s="14"/>
      <c r="BG29" s="14"/>
      <c r="BH29" s="14"/>
      <c r="BI29" s="14"/>
      <c r="BJ29" s="14"/>
      <c r="BK29" s="14"/>
      <c r="BL29" s="8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825</v>
      </c>
      <c r="B30" s="12" t="s">
        <v>834</v>
      </c>
      <c r="C30" s="12" t="s">
        <v>839</v>
      </c>
      <c r="D30" s="11" t="str">
        <f t="shared" si="0"/>
        <v>GCPR_40</v>
      </c>
      <c r="E30" s="148">
        <v>1997</v>
      </c>
      <c r="F30" s="149">
        <v>11</v>
      </c>
      <c r="G30" s="149">
        <v>15</v>
      </c>
      <c r="H30" s="23"/>
      <c r="I30" s="12">
        <v>20</v>
      </c>
      <c r="J30" s="12">
        <v>40</v>
      </c>
      <c r="K30" s="14"/>
      <c r="L30" s="14"/>
      <c r="M30" s="14"/>
      <c r="N30" s="14"/>
      <c r="O30" s="14"/>
      <c r="P30" s="14"/>
      <c r="Q30" s="14">
        <v>1.3130105000056953</v>
      </c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>
        <v>0.44074079999999993</v>
      </c>
      <c r="AP30" s="18"/>
      <c r="AQ30" s="18"/>
      <c r="AR30" s="14">
        <v>3.5000000000000003E-2</v>
      </c>
      <c r="AS30" s="14"/>
      <c r="AT30" s="14"/>
      <c r="AU30" s="14">
        <v>3.258</v>
      </c>
      <c r="AV30" s="14">
        <v>-24.196999999999999</v>
      </c>
      <c r="AW30" s="8" t="s">
        <v>877</v>
      </c>
      <c r="AX30" s="8" t="s">
        <v>861</v>
      </c>
      <c r="AY30" s="14"/>
      <c r="AZ30" s="8">
        <v>-16.16</v>
      </c>
      <c r="BA30" s="8">
        <v>5.4</v>
      </c>
      <c r="BB30" s="14"/>
      <c r="BC30" s="8"/>
      <c r="BD30" s="14"/>
      <c r="BE30" s="14"/>
      <c r="BF30" s="14"/>
      <c r="BG30" s="14"/>
      <c r="BH30" s="14"/>
      <c r="BI30" s="14"/>
      <c r="BJ30" s="14"/>
      <c r="BK30" s="14"/>
      <c r="BL30" s="8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825</v>
      </c>
      <c r="B31" s="12" t="s">
        <v>834</v>
      </c>
      <c r="C31" s="12" t="s">
        <v>839</v>
      </c>
      <c r="D31" s="11" t="str">
        <f t="shared" si="0"/>
        <v>GCPR_60</v>
      </c>
      <c r="E31" s="148">
        <v>1997</v>
      </c>
      <c r="F31" s="149">
        <v>11</v>
      </c>
      <c r="G31" s="149">
        <v>15</v>
      </c>
      <c r="H31" s="23"/>
      <c r="I31" s="12">
        <v>40</v>
      </c>
      <c r="J31" s="12">
        <v>60</v>
      </c>
      <c r="K31" s="14"/>
      <c r="L31" s="14"/>
      <c r="M31" s="14"/>
      <c r="N31" s="14"/>
      <c r="O31" s="14"/>
      <c r="P31" s="14"/>
      <c r="Q31" s="14">
        <v>1.413384565519048</v>
      </c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>
        <v>0.31035119999999994</v>
      </c>
      <c r="AP31" s="18"/>
      <c r="AQ31" s="18"/>
      <c r="AR31" s="14">
        <v>2.9000000000000001E-2</v>
      </c>
      <c r="AS31" s="14"/>
      <c r="AT31" s="14"/>
      <c r="AU31" s="14">
        <v>3.5430000000000001</v>
      </c>
      <c r="AV31" s="14">
        <v>-23.292999999999999</v>
      </c>
      <c r="AW31" s="8" t="s">
        <v>877</v>
      </c>
      <c r="AX31" s="8" t="s">
        <v>862</v>
      </c>
      <c r="AY31" s="14"/>
      <c r="AZ31" s="8">
        <v>-84.09</v>
      </c>
      <c r="BA31" s="8">
        <v>3.75</v>
      </c>
      <c r="BB31" s="14"/>
      <c r="BC31" s="8"/>
      <c r="BD31" s="14"/>
      <c r="BE31" s="14"/>
      <c r="BF31" s="14"/>
      <c r="BG31" s="14"/>
      <c r="BH31" s="14"/>
      <c r="BI31" s="14"/>
      <c r="BJ31" s="14"/>
      <c r="BK31" s="14"/>
      <c r="BL31" s="8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825</v>
      </c>
      <c r="B32" s="12" t="s">
        <v>835</v>
      </c>
      <c r="C32" s="12" t="s">
        <v>840</v>
      </c>
      <c r="D32" s="11" t="str">
        <f t="shared" si="0"/>
        <v>NFPR_5</v>
      </c>
      <c r="E32" s="148">
        <v>1997</v>
      </c>
      <c r="F32" s="149">
        <v>11</v>
      </c>
      <c r="G32" s="149">
        <v>14</v>
      </c>
      <c r="H32" s="23"/>
      <c r="I32" s="12">
        <v>0</v>
      </c>
      <c r="J32" s="12">
        <v>5</v>
      </c>
      <c r="K32" s="14"/>
      <c r="L32" s="14"/>
      <c r="M32" s="14"/>
      <c r="N32" s="14"/>
      <c r="O32" s="14"/>
      <c r="P32" s="14"/>
      <c r="Q32" s="14">
        <v>1.3033698042765069</v>
      </c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>
        <v>1.1142407999999999</v>
      </c>
      <c r="AP32" s="18"/>
      <c r="AQ32" s="18"/>
      <c r="AR32" s="14">
        <v>0.1</v>
      </c>
      <c r="AS32" s="14"/>
      <c r="AT32" s="14"/>
      <c r="AU32" s="14">
        <v>2.2650000000000001</v>
      </c>
      <c r="AV32" s="14">
        <v>-25.109000000000002</v>
      </c>
      <c r="AW32" s="8" t="s">
        <v>877</v>
      </c>
      <c r="AX32" s="8" t="s">
        <v>863</v>
      </c>
      <c r="AY32" s="14"/>
      <c r="AZ32" s="8">
        <v>153.82</v>
      </c>
      <c r="BA32" s="8">
        <v>5.62</v>
      </c>
      <c r="BB32" s="14"/>
      <c r="BC32" s="8"/>
      <c r="BD32" s="14"/>
      <c r="BE32" s="14"/>
      <c r="BF32" s="14"/>
      <c r="BG32" s="14"/>
      <c r="BH32" s="14"/>
      <c r="BI32" s="14"/>
      <c r="BJ32" s="14"/>
      <c r="BK32" s="14"/>
      <c r="BL32" s="8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825</v>
      </c>
      <c r="B33" s="12" t="s">
        <v>835</v>
      </c>
      <c r="C33" s="12" t="s">
        <v>840</v>
      </c>
      <c r="D33" s="11" t="str">
        <f t="shared" si="0"/>
        <v>NFPR_10</v>
      </c>
      <c r="E33" s="148">
        <v>1997</v>
      </c>
      <c r="F33" s="149">
        <v>11</v>
      </c>
      <c r="G33" s="149">
        <v>14</v>
      </c>
      <c r="H33" s="23"/>
      <c r="I33" s="12">
        <v>5</v>
      </c>
      <c r="J33" s="12">
        <v>10</v>
      </c>
      <c r="K33" s="14"/>
      <c r="L33" s="14"/>
      <c r="M33" s="14"/>
      <c r="N33" s="14"/>
      <c r="O33" s="14"/>
      <c r="P33" s="14"/>
      <c r="Q33" s="14">
        <v>1.487789254777254</v>
      </c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>
        <v>0.87178079999999991</v>
      </c>
      <c r="AP33" s="18"/>
      <c r="AQ33" s="18"/>
      <c r="AR33" s="14">
        <v>8.4000000000000005E-2</v>
      </c>
      <c r="AS33" s="14"/>
      <c r="AT33" s="14"/>
      <c r="AU33" s="14">
        <v>3.0310000000000001</v>
      </c>
      <c r="AV33" s="14">
        <v>-23.65</v>
      </c>
      <c r="AW33" s="8" t="s">
        <v>877</v>
      </c>
      <c r="AX33" s="8" t="s">
        <v>864</v>
      </c>
      <c r="AY33" s="14"/>
      <c r="AZ33" s="8">
        <v>153.38</v>
      </c>
      <c r="BA33" s="8">
        <v>5.97</v>
      </c>
      <c r="BB33" s="14"/>
      <c r="BC33" s="8"/>
      <c r="BD33" s="14"/>
      <c r="BE33" s="14"/>
      <c r="BF33" s="14"/>
      <c r="BG33" s="14"/>
      <c r="BH33" s="14"/>
      <c r="BI33" s="14"/>
      <c r="BJ33" s="14"/>
      <c r="BK33" s="14"/>
      <c r="BL33" s="8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825</v>
      </c>
      <c r="B34" s="12" t="s">
        <v>835</v>
      </c>
      <c r="C34" s="12" t="s">
        <v>840</v>
      </c>
      <c r="D34" s="11" t="str">
        <f t="shared" si="0"/>
        <v>NFPR_20</v>
      </c>
      <c r="E34" s="148">
        <v>1997</v>
      </c>
      <c r="F34" s="149">
        <v>11</v>
      </c>
      <c r="G34" s="149">
        <v>14</v>
      </c>
      <c r="H34" s="23"/>
      <c r="I34" s="12">
        <v>10</v>
      </c>
      <c r="J34" s="12">
        <v>20</v>
      </c>
      <c r="K34" s="14"/>
      <c r="L34" s="14"/>
      <c r="M34" s="14"/>
      <c r="N34" s="14"/>
      <c r="O34" s="14"/>
      <c r="P34" s="14"/>
      <c r="Q34" s="14">
        <v>1.6102582064302156</v>
      </c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>
        <v>0.59052719999999992</v>
      </c>
      <c r="AP34" s="18"/>
      <c r="AQ34" s="18"/>
      <c r="AR34" s="14">
        <v>5.8000000000000003E-2</v>
      </c>
      <c r="AS34" s="14"/>
      <c r="AT34" s="14"/>
      <c r="AU34" s="14">
        <v>3.7570000000000001</v>
      </c>
      <c r="AV34" s="14">
        <v>-22.914000000000001</v>
      </c>
      <c r="AW34" s="8" t="s">
        <v>877</v>
      </c>
      <c r="AX34" s="8" t="s">
        <v>865</v>
      </c>
      <c r="AY34" s="14"/>
      <c r="AZ34" s="8">
        <v>104.2</v>
      </c>
      <c r="BA34" s="8">
        <v>6.3</v>
      </c>
      <c r="BB34" s="14"/>
      <c r="BC34" s="8"/>
      <c r="BD34" s="14"/>
      <c r="BE34" s="14"/>
      <c r="BF34" s="14"/>
      <c r="BG34" s="14"/>
      <c r="BH34" s="14"/>
      <c r="BI34" s="14"/>
      <c r="BJ34" s="14"/>
      <c r="BK34" s="14"/>
      <c r="BL34" s="8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825</v>
      </c>
      <c r="B35" s="12" t="s">
        <v>835</v>
      </c>
      <c r="C35" s="12" t="s">
        <v>840</v>
      </c>
      <c r="D35" s="11" t="str">
        <f t="shared" si="0"/>
        <v>NFPR_40</v>
      </c>
      <c r="E35" s="148">
        <v>1997</v>
      </c>
      <c r="F35" s="149">
        <v>11</v>
      </c>
      <c r="G35" s="149">
        <v>14</v>
      </c>
      <c r="H35" s="23"/>
      <c r="I35" s="12">
        <v>20</v>
      </c>
      <c r="J35" s="12">
        <v>40</v>
      </c>
      <c r="K35" s="14"/>
      <c r="L35" s="14"/>
      <c r="M35" s="14"/>
      <c r="N35" s="14"/>
      <c r="O35" s="14"/>
      <c r="P35" s="14"/>
      <c r="Q35" s="14">
        <v>1.557465491251232</v>
      </c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>
        <v>0.22198799999999999</v>
      </c>
      <c r="AP35" s="18"/>
      <c r="AQ35" s="18"/>
      <c r="AR35" s="14">
        <v>2.9000000000000001E-2</v>
      </c>
      <c r="AS35" s="14"/>
      <c r="AT35" s="14"/>
      <c r="AU35" s="14">
        <v>2.7869999999999999</v>
      </c>
      <c r="AV35" s="14">
        <v>-22.661999999999999</v>
      </c>
      <c r="AW35" s="8" t="s">
        <v>877</v>
      </c>
      <c r="AX35" s="8" t="s">
        <v>866</v>
      </c>
      <c r="AY35" s="14"/>
      <c r="AZ35" s="8">
        <v>-192.12</v>
      </c>
      <c r="BA35" s="8">
        <v>4.12</v>
      </c>
      <c r="BB35" s="14"/>
      <c r="BC35" s="8"/>
      <c r="BD35" s="14"/>
      <c r="BE35" s="14"/>
      <c r="BF35" s="14"/>
      <c r="BG35" s="14"/>
      <c r="BH35" s="14"/>
      <c r="BI35" s="14"/>
      <c r="BJ35" s="14"/>
      <c r="BK35" s="14"/>
      <c r="BL35" s="8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825</v>
      </c>
      <c r="B36" s="12" t="s">
        <v>835</v>
      </c>
      <c r="C36" s="12" t="s">
        <v>840</v>
      </c>
      <c r="D36" s="11" t="str">
        <f t="shared" si="0"/>
        <v>NFPR_60</v>
      </c>
      <c r="E36" s="148">
        <v>1997</v>
      </c>
      <c r="F36" s="149">
        <v>11</v>
      </c>
      <c r="G36" s="149">
        <v>14</v>
      </c>
      <c r="H36" s="23"/>
      <c r="I36" s="12">
        <v>40</v>
      </c>
      <c r="J36" s="12">
        <v>60</v>
      </c>
      <c r="K36" s="14"/>
      <c r="L36" s="14"/>
      <c r="M36" s="14"/>
      <c r="N36" s="14"/>
      <c r="O36" s="14"/>
      <c r="P36" s="14"/>
      <c r="Q36" s="14">
        <v>1.7272555934510752</v>
      </c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>
        <v>0.2252208</v>
      </c>
      <c r="AP36" s="18"/>
      <c r="AQ36" s="18"/>
      <c r="AR36" s="14">
        <v>2.5999999999999999E-2</v>
      </c>
      <c r="AS36" s="14"/>
      <c r="AT36" s="14"/>
      <c r="AU36" s="14">
        <v>2.0249999999999999</v>
      </c>
      <c r="AV36" s="14">
        <v>-22.998999999999999</v>
      </c>
      <c r="AW36" s="8" t="s">
        <v>877</v>
      </c>
      <c r="AX36" s="8" t="s">
        <v>867</v>
      </c>
      <c r="AY36" s="14"/>
      <c r="AZ36" s="8">
        <v>-208.9</v>
      </c>
      <c r="BA36" s="8">
        <v>4.8</v>
      </c>
      <c r="BB36" s="14"/>
      <c r="BC36" s="8"/>
      <c r="BD36" s="14"/>
      <c r="BE36" s="14"/>
      <c r="BF36" s="14"/>
      <c r="BG36" s="14"/>
      <c r="BH36" s="14"/>
      <c r="BI36" s="14"/>
      <c r="BJ36" s="14"/>
      <c r="BK36" s="14"/>
      <c r="BL36" s="8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825</v>
      </c>
      <c r="B37" s="12" t="s">
        <v>834</v>
      </c>
      <c r="C37" s="12" t="s">
        <v>841</v>
      </c>
      <c r="D37" s="11" t="str">
        <f t="shared" si="0"/>
        <v>GCPU*_-2</v>
      </c>
      <c r="E37" s="148">
        <v>1997</v>
      </c>
      <c r="F37" s="149">
        <v>11</v>
      </c>
      <c r="G37" s="149">
        <v>15</v>
      </c>
      <c r="H37" s="23"/>
      <c r="I37" s="12">
        <v>-4</v>
      </c>
      <c r="J37" s="12">
        <v>-2</v>
      </c>
      <c r="K37" s="14"/>
      <c r="L37" s="14"/>
      <c r="M37" s="14"/>
      <c r="N37" s="14"/>
      <c r="O37" s="14"/>
      <c r="P37" s="14"/>
      <c r="Q37" s="14">
        <v>1.7772E-2</v>
      </c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>
        <v>26.17</v>
      </c>
      <c r="AP37" s="18"/>
      <c r="AQ37" s="18"/>
      <c r="AR37" s="14">
        <v>1.04</v>
      </c>
      <c r="AS37" s="14"/>
      <c r="AT37" s="14"/>
      <c r="AU37" s="14">
        <v>-5.23</v>
      </c>
      <c r="AV37" s="14">
        <v>-27.95</v>
      </c>
      <c r="AW37" s="8" t="s">
        <v>877</v>
      </c>
      <c r="AX37" s="8" t="s">
        <v>876</v>
      </c>
      <c r="AY37" s="14"/>
      <c r="AZ37" s="8" t="s">
        <v>876</v>
      </c>
      <c r="BA37" s="8" t="s">
        <v>876</v>
      </c>
      <c r="BB37" s="14"/>
      <c r="BC37" s="8"/>
      <c r="BD37" s="14"/>
      <c r="BE37" s="14"/>
      <c r="BF37" s="14"/>
      <c r="BG37" s="14"/>
      <c r="BH37" s="14"/>
      <c r="BI37" s="14"/>
      <c r="BJ37" s="14"/>
      <c r="BK37" s="14"/>
      <c r="BL37" s="8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825</v>
      </c>
      <c r="B38" s="12" t="s">
        <v>834</v>
      </c>
      <c r="C38" s="12" t="s">
        <v>841</v>
      </c>
      <c r="D38" s="11" t="str">
        <f t="shared" si="0"/>
        <v>GCPU*_-1</v>
      </c>
      <c r="E38" s="148">
        <v>1997</v>
      </c>
      <c r="F38" s="149">
        <v>11</v>
      </c>
      <c r="G38" s="149">
        <v>15</v>
      </c>
      <c r="H38" s="23"/>
      <c r="I38" s="12">
        <v>-6</v>
      </c>
      <c r="J38" s="12">
        <v>-1</v>
      </c>
      <c r="K38" s="14"/>
      <c r="L38" s="14"/>
      <c r="M38" s="14"/>
      <c r="N38" s="14"/>
      <c r="O38" s="14"/>
      <c r="P38" s="14"/>
      <c r="Q38" s="14">
        <v>5.9768000000000009E-2</v>
      </c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>
        <v>46.62</v>
      </c>
      <c r="AP38" s="18"/>
      <c r="AQ38" s="18"/>
      <c r="AR38" s="14">
        <v>1.08</v>
      </c>
      <c r="AS38" s="14"/>
      <c r="AT38" s="14"/>
      <c r="AU38" s="14">
        <v>-6.7</v>
      </c>
      <c r="AV38" s="14">
        <v>-28.36</v>
      </c>
      <c r="AW38" s="8" t="s">
        <v>877</v>
      </c>
      <c r="AX38" s="8" t="s">
        <v>876</v>
      </c>
      <c r="AY38" s="14"/>
      <c r="AZ38" s="8" t="s">
        <v>876</v>
      </c>
      <c r="BA38" s="8" t="s">
        <v>876</v>
      </c>
      <c r="BB38" s="14"/>
      <c r="BC38" s="8"/>
      <c r="BD38" s="14"/>
      <c r="BE38" s="14"/>
      <c r="BF38" s="14"/>
      <c r="BG38" s="14"/>
      <c r="BH38" s="14"/>
      <c r="BI38" s="14"/>
      <c r="BJ38" s="14"/>
      <c r="BK38" s="14"/>
      <c r="BL38" s="8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825</v>
      </c>
      <c r="B39" s="12" t="s">
        <v>834</v>
      </c>
      <c r="C39" s="12" t="s">
        <v>841</v>
      </c>
      <c r="D39" s="11" t="str">
        <f t="shared" si="0"/>
        <v>GCPU*_2</v>
      </c>
      <c r="E39" s="148">
        <v>1996</v>
      </c>
      <c r="F39" s="149">
        <v>12</v>
      </c>
      <c r="G39" s="136">
        <v>4</v>
      </c>
      <c r="H39" s="23"/>
      <c r="I39" s="12">
        <v>0</v>
      </c>
      <c r="J39" s="12">
        <v>2</v>
      </c>
      <c r="K39" s="14"/>
      <c r="L39" s="14"/>
      <c r="M39" s="14"/>
      <c r="N39" s="14"/>
      <c r="O39" s="14"/>
      <c r="P39" s="14"/>
      <c r="Q39" s="14">
        <v>0.19799805329755607</v>
      </c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>
        <v>16.728999999999999</v>
      </c>
      <c r="AP39" s="18"/>
      <c r="AQ39" s="18"/>
      <c r="AR39" s="14">
        <v>0.73499999999999999</v>
      </c>
      <c r="AS39" s="14"/>
      <c r="AT39" s="14"/>
      <c r="AU39" s="14">
        <v>-2.9529999999999998</v>
      </c>
      <c r="AV39" s="14">
        <v>-27.794</v>
      </c>
      <c r="AW39" s="8" t="s">
        <v>877</v>
      </c>
      <c r="AX39" s="8" t="s">
        <v>876</v>
      </c>
      <c r="AY39" s="14"/>
      <c r="AZ39" s="8" t="s">
        <v>876</v>
      </c>
      <c r="BA39" s="8" t="s">
        <v>876</v>
      </c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825</v>
      </c>
      <c r="B40" s="12" t="s">
        <v>834</v>
      </c>
      <c r="C40" s="12" t="s">
        <v>841</v>
      </c>
      <c r="D40" s="11" t="str">
        <f t="shared" si="0"/>
        <v>GCPU*_7</v>
      </c>
      <c r="E40" s="148">
        <v>1996</v>
      </c>
      <c r="F40" s="149">
        <v>12</v>
      </c>
      <c r="G40" s="136">
        <v>4</v>
      </c>
      <c r="H40" s="23"/>
      <c r="I40" s="12">
        <v>2</v>
      </c>
      <c r="J40" s="12">
        <v>7</v>
      </c>
      <c r="K40" s="14"/>
      <c r="L40" s="14"/>
      <c r="M40" s="14"/>
      <c r="N40" s="14"/>
      <c r="O40" s="14"/>
      <c r="P40" s="14"/>
      <c r="Q40" s="14">
        <v>1.1576934206718754</v>
      </c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>
        <v>1.3360000000000001</v>
      </c>
      <c r="AP40" s="18"/>
      <c r="AQ40" s="18"/>
      <c r="AR40" s="14">
        <v>6.0999999999999999E-2</v>
      </c>
      <c r="AS40" s="14"/>
      <c r="AT40" s="14"/>
      <c r="AU40" s="14">
        <v>1.27</v>
      </c>
      <c r="AV40" s="14">
        <v>-26.46</v>
      </c>
      <c r="AW40" s="8" t="s">
        <v>877</v>
      </c>
      <c r="AX40" s="8" t="s">
        <v>876</v>
      </c>
      <c r="AY40" s="14"/>
      <c r="AZ40" s="8" t="s">
        <v>876</v>
      </c>
      <c r="BA40" s="8" t="s">
        <v>876</v>
      </c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825</v>
      </c>
      <c r="B41" s="12" t="s">
        <v>834</v>
      </c>
      <c r="C41" s="12" t="s">
        <v>841</v>
      </c>
      <c r="D41" s="11" t="str">
        <f t="shared" si="0"/>
        <v>GCPU*_12</v>
      </c>
      <c r="E41" s="148">
        <v>1996</v>
      </c>
      <c r="F41" s="149">
        <v>12</v>
      </c>
      <c r="G41" s="136">
        <v>4</v>
      </c>
      <c r="H41" s="23"/>
      <c r="I41" s="12">
        <v>7</v>
      </c>
      <c r="J41" s="12">
        <v>12</v>
      </c>
      <c r="K41" s="14"/>
      <c r="L41" s="14"/>
      <c r="M41" s="14"/>
      <c r="N41" s="14"/>
      <c r="O41" s="14"/>
      <c r="P41" s="14"/>
      <c r="Q41" s="14">
        <v>1.3193539052429433</v>
      </c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>
        <v>0.64500000000000002</v>
      </c>
      <c r="AP41" s="18"/>
      <c r="AQ41" s="18"/>
      <c r="AR41" s="14">
        <v>5.5E-2</v>
      </c>
      <c r="AS41" s="14"/>
      <c r="AT41" s="14"/>
      <c r="AU41" s="14">
        <v>2.6840000000000002</v>
      </c>
      <c r="AV41" s="14">
        <v>-25.018000000000001</v>
      </c>
      <c r="AW41" s="8" t="s">
        <v>877</v>
      </c>
      <c r="AX41" s="8" t="s">
        <v>876</v>
      </c>
      <c r="AY41" s="14"/>
      <c r="AZ41" s="8" t="s">
        <v>876</v>
      </c>
      <c r="BA41" s="8" t="s">
        <v>876</v>
      </c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825</v>
      </c>
      <c r="B42" s="12" t="s">
        <v>834</v>
      </c>
      <c r="C42" s="12" t="s">
        <v>841</v>
      </c>
      <c r="D42" s="11" t="str">
        <f t="shared" si="0"/>
        <v>GCPU*_20</v>
      </c>
      <c r="E42" s="148">
        <v>1996</v>
      </c>
      <c r="F42" s="149">
        <v>12</v>
      </c>
      <c r="G42" s="136">
        <v>4</v>
      </c>
      <c r="H42" s="23"/>
      <c r="I42" s="12">
        <v>12</v>
      </c>
      <c r="J42" s="12">
        <v>20</v>
      </c>
      <c r="K42" s="14"/>
      <c r="L42" s="14"/>
      <c r="M42" s="14"/>
      <c r="N42" s="14"/>
      <c r="O42" s="14"/>
      <c r="P42" s="14"/>
      <c r="Q42" s="14">
        <v>1.1338325046694555</v>
      </c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>
        <v>0.58699999999999997</v>
      </c>
      <c r="AP42" s="18"/>
      <c r="AQ42" s="18"/>
      <c r="AR42" s="14">
        <v>5.0999999999999997E-2</v>
      </c>
      <c r="AS42" s="14"/>
      <c r="AT42" s="14"/>
      <c r="AU42" s="14">
        <v>3.7690000000000001</v>
      </c>
      <c r="AV42" s="14">
        <v>-24.503</v>
      </c>
      <c r="AW42" s="8" t="s">
        <v>877</v>
      </c>
      <c r="AX42" s="8" t="s">
        <v>868</v>
      </c>
      <c r="AY42" s="14"/>
      <c r="AZ42" s="8">
        <v>139.1</v>
      </c>
      <c r="BA42" s="8">
        <v>6.7</v>
      </c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825</v>
      </c>
      <c r="B43" s="12" t="s">
        <v>834</v>
      </c>
      <c r="C43" s="12" t="s">
        <v>841</v>
      </c>
      <c r="D43" s="11" t="str">
        <f t="shared" si="0"/>
        <v>GCPU*_26.2</v>
      </c>
      <c r="E43" s="148">
        <v>1996</v>
      </c>
      <c r="F43" s="149">
        <v>12</v>
      </c>
      <c r="G43" s="136">
        <v>4</v>
      </c>
      <c r="H43" s="23"/>
      <c r="I43" s="12">
        <v>20</v>
      </c>
      <c r="J43" s="12">
        <v>26.2</v>
      </c>
      <c r="K43" s="14"/>
      <c r="L43" s="14"/>
      <c r="M43" s="14"/>
      <c r="N43" s="14"/>
      <c r="O43" s="14"/>
      <c r="P43" s="14"/>
      <c r="Q43" s="14">
        <v>1.0456482205153927</v>
      </c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>
        <v>0.51100000000000001</v>
      </c>
      <c r="AP43" s="18"/>
      <c r="AQ43" s="18"/>
      <c r="AR43" s="14">
        <v>4.8000000000000001E-2</v>
      </c>
      <c r="AS43" s="14"/>
      <c r="AT43" s="14"/>
      <c r="AU43" s="14">
        <v>4.0679999999999996</v>
      </c>
      <c r="AV43" s="14">
        <v>-24.555</v>
      </c>
      <c r="AW43" s="8" t="s">
        <v>877</v>
      </c>
      <c r="AX43" s="8" t="s">
        <v>876</v>
      </c>
      <c r="AY43" s="14"/>
      <c r="AZ43" s="8" t="s">
        <v>876</v>
      </c>
      <c r="BA43" s="8" t="s">
        <v>876</v>
      </c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825</v>
      </c>
      <c r="B44" s="12" t="s">
        <v>834</v>
      </c>
      <c r="C44" s="12" t="s">
        <v>841</v>
      </c>
      <c r="D44" s="11" t="str">
        <f t="shared" si="0"/>
        <v>GCPU*_32.5</v>
      </c>
      <c r="E44" s="148">
        <v>1996</v>
      </c>
      <c r="F44" s="149">
        <v>12</v>
      </c>
      <c r="G44" s="136">
        <v>4</v>
      </c>
      <c r="H44" s="23"/>
      <c r="I44" s="12">
        <v>26.2</v>
      </c>
      <c r="J44" s="12">
        <v>32.5</v>
      </c>
      <c r="K44" s="14"/>
      <c r="L44" s="14"/>
      <c r="M44" s="14"/>
      <c r="N44" s="14"/>
      <c r="O44" s="14"/>
      <c r="P44" s="14"/>
      <c r="Q44" s="14">
        <v>1.2061746628868404</v>
      </c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>
        <v>0.34300000000000003</v>
      </c>
      <c r="AP44" s="18"/>
      <c r="AQ44" s="18"/>
      <c r="AR44" s="14">
        <v>3.7999999999999999E-2</v>
      </c>
      <c r="AS44" s="14"/>
      <c r="AT44" s="14"/>
      <c r="AU44" s="14">
        <v>3.234</v>
      </c>
      <c r="AV44" s="14">
        <v>-23.317</v>
      </c>
      <c r="AW44" s="8" t="s">
        <v>877</v>
      </c>
      <c r="AX44" s="8" t="s">
        <v>876</v>
      </c>
      <c r="AY44" s="14"/>
      <c r="AZ44" s="8" t="s">
        <v>876</v>
      </c>
      <c r="BA44" s="8" t="s">
        <v>876</v>
      </c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825</v>
      </c>
      <c r="B45" s="12" t="s">
        <v>834</v>
      </c>
      <c r="C45" s="12" t="s">
        <v>841</v>
      </c>
      <c r="D45" s="11" t="str">
        <f t="shared" si="0"/>
        <v>GCPU*_40</v>
      </c>
      <c r="E45" s="148">
        <v>1996</v>
      </c>
      <c r="F45" s="149">
        <v>12</v>
      </c>
      <c r="G45" s="136">
        <v>4</v>
      </c>
      <c r="H45" s="23"/>
      <c r="I45" s="12">
        <v>32.5</v>
      </c>
      <c r="J45" s="12">
        <v>40</v>
      </c>
      <c r="K45" s="14"/>
      <c r="L45" s="14"/>
      <c r="M45" s="14"/>
      <c r="N45" s="14"/>
      <c r="O45" s="14"/>
      <c r="P45" s="14"/>
      <c r="Q45" s="14">
        <v>1.2074746358701847</v>
      </c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>
        <v>0.23100000000000001</v>
      </c>
      <c r="AP45" s="18"/>
      <c r="AQ45" s="18"/>
      <c r="AR45" s="14">
        <v>3.1E-2</v>
      </c>
      <c r="AS45" s="14"/>
      <c r="AT45" s="14"/>
      <c r="AU45" s="14">
        <v>2.3149999999999999</v>
      </c>
      <c r="AV45" s="14">
        <v>-23.54</v>
      </c>
      <c r="AW45" s="8" t="s">
        <v>877</v>
      </c>
      <c r="AX45" s="8" t="s">
        <v>869</v>
      </c>
      <c r="AY45" s="14"/>
      <c r="AZ45" s="8">
        <v>112.9</v>
      </c>
      <c r="BA45" s="8">
        <v>5.3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 t="s">
        <v>825</v>
      </c>
      <c r="B46" s="12" t="s">
        <v>834</v>
      </c>
      <c r="C46" s="12" t="s">
        <v>842</v>
      </c>
      <c r="D46" s="11" t="str">
        <f t="shared" si="0"/>
        <v>GCPU_5</v>
      </c>
      <c r="E46" s="148">
        <v>1997</v>
      </c>
      <c r="F46" s="149">
        <v>11</v>
      </c>
      <c r="G46" s="149">
        <v>15</v>
      </c>
      <c r="H46" s="23"/>
      <c r="I46" s="12">
        <v>0</v>
      </c>
      <c r="J46" s="12">
        <v>5</v>
      </c>
      <c r="K46" s="14"/>
      <c r="L46" s="14"/>
      <c r="M46" s="14"/>
      <c r="N46" s="14"/>
      <c r="O46" s="14"/>
      <c r="P46" s="14"/>
      <c r="Q46" s="14">
        <v>0.85282036452424426</v>
      </c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>
        <v>3.2749999999999999</v>
      </c>
      <c r="AP46" s="18"/>
      <c r="AQ46" s="18"/>
      <c r="AR46" s="14">
        <v>0.122</v>
      </c>
      <c r="AS46" s="14"/>
      <c r="AT46" s="14"/>
      <c r="AU46" s="14">
        <v>0.01</v>
      </c>
      <c r="AV46" s="14">
        <v>-26.96</v>
      </c>
      <c r="AW46" s="8" t="s">
        <v>877</v>
      </c>
      <c r="AX46" s="8" t="s">
        <v>876</v>
      </c>
      <c r="AY46" s="14"/>
      <c r="AZ46" s="8" t="s">
        <v>876</v>
      </c>
      <c r="BA46" s="8" t="s">
        <v>876</v>
      </c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 t="s">
        <v>825</v>
      </c>
      <c r="B47" s="12" t="s">
        <v>834</v>
      </c>
      <c r="C47" s="12" t="s">
        <v>842</v>
      </c>
      <c r="D47" s="11" t="str">
        <f t="shared" si="0"/>
        <v>GCPU_10</v>
      </c>
      <c r="E47" s="148">
        <v>1997</v>
      </c>
      <c r="F47" s="149">
        <v>11</v>
      </c>
      <c r="G47" s="149">
        <v>15</v>
      </c>
      <c r="H47" s="23"/>
      <c r="I47" s="12">
        <v>5</v>
      </c>
      <c r="J47" s="12">
        <v>10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>
        <v>0.66600000000000004</v>
      </c>
      <c r="AP47" s="18"/>
      <c r="AQ47" s="18"/>
      <c r="AR47" s="14">
        <v>3.6999999999999998E-2</v>
      </c>
      <c r="AS47" s="14"/>
      <c r="AT47" s="14"/>
      <c r="AU47" s="14">
        <v>3.61</v>
      </c>
      <c r="AV47" s="14">
        <v>-25.7</v>
      </c>
      <c r="AW47" s="8" t="s">
        <v>877</v>
      </c>
      <c r="AX47" s="8" t="s">
        <v>876</v>
      </c>
      <c r="AY47" s="14"/>
      <c r="AZ47" s="8" t="s">
        <v>876</v>
      </c>
      <c r="BA47" s="8" t="s">
        <v>876</v>
      </c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 t="s">
        <v>825</v>
      </c>
      <c r="B48" s="12" t="s">
        <v>834</v>
      </c>
      <c r="C48" s="12" t="s">
        <v>842</v>
      </c>
      <c r="D48" s="11" t="str">
        <f t="shared" si="0"/>
        <v>GCPU_20</v>
      </c>
      <c r="E48" s="148">
        <v>1997</v>
      </c>
      <c r="F48" s="149">
        <v>11</v>
      </c>
      <c r="G48" s="149">
        <v>15</v>
      </c>
      <c r="H48" s="23"/>
      <c r="I48" s="12">
        <v>10</v>
      </c>
      <c r="J48" s="12">
        <v>20</v>
      </c>
      <c r="K48" s="14"/>
      <c r="L48" s="14"/>
      <c r="M48" s="14"/>
      <c r="N48" s="14"/>
      <c r="O48" s="14"/>
      <c r="P48" s="14"/>
      <c r="Q48" s="14">
        <v>1.2602863650797711</v>
      </c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>
        <v>0.51900000000000002</v>
      </c>
      <c r="AP48" s="18"/>
      <c r="AQ48" s="18"/>
      <c r="AR48" s="14">
        <v>0.05</v>
      </c>
      <c r="AS48" s="14"/>
      <c r="AT48" s="14"/>
      <c r="AU48" s="14">
        <v>5.32</v>
      </c>
      <c r="AV48" s="14">
        <v>-24.19</v>
      </c>
      <c r="AW48" s="8" t="s">
        <v>877</v>
      </c>
      <c r="AX48" s="8" t="s">
        <v>868</v>
      </c>
      <c r="AY48" s="14"/>
      <c r="AZ48" s="8">
        <v>139.1</v>
      </c>
      <c r="BA48" s="8">
        <v>6.7</v>
      </c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 t="s">
        <v>825</v>
      </c>
      <c r="B49" s="12" t="s">
        <v>834</v>
      </c>
      <c r="C49" s="12" t="s">
        <v>842</v>
      </c>
      <c r="D49" s="11" t="str">
        <f t="shared" si="0"/>
        <v>GCPU_40</v>
      </c>
      <c r="E49" s="148">
        <v>1997</v>
      </c>
      <c r="F49" s="149">
        <v>11</v>
      </c>
      <c r="G49" s="149">
        <v>15</v>
      </c>
      <c r="H49" s="23"/>
      <c r="I49" s="12">
        <v>20</v>
      </c>
      <c r="J49" s="12">
        <v>40</v>
      </c>
      <c r="K49" s="14"/>
      <c r="L49" s="14"/>
      <c r="M49" s="14"/>
      <c r="N49" s="14"/>
      <c r="O49" s="14"/>
      <c r="P49" s="14"/>
      <c r="Q49" s="14">
        <v>1.3221057639262841</v>
      </c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>
        <v>0.375</v>
      </c>
      <c r="AP49" s="18"/>
      <c r="AQ49" s="18"/>
      <c r="AR49" s="14">
        <v>2.8000000000000001E-2</v>
      </c>
      <c r="AS49" s="14"/>
      <c r="AT49" s="14"/>
      <c r="AU49" s="14">
        <v>4.92</v>
      </c>
      <c r="AV49" s="14">
        <v>-24.02</v>
      </c>
      <c r="AW49" s="8" t="s">
        <v>877</v>
      </c>
      <c r="AX49" s="8" t="s">
        <v>869</v>
      </c>
      <c r="AY49" s="14"/>
      <c r="AZ49" s="8">
        <v>112.9</v>
      </c>
      <c r="BA49" s="8">
        <v>5.3</v>
      </c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 t="s">
        <v>825</v>
      </c>
      <c r="B50" s="12" t="s">
        <v>834</v>
      </c>
      <c r="C50" s="12" t="s">
        <v>842</v>
      </c>
      <c r="D50" s="11" t="str">
        <f t="shared" si="0"/>
        <v>GCPU_50</v>
      </c>
      <c r="E50" s="148">
        <v>1997</v>
      </c>
      <c r="F50" s="149">
        <v>11</v>
      </c>
      <c r="G50" s="149">
        <v>15</v>
      </c>
      <c r="H50" s="23"/>
      <c r="I50" s="12">
        <v>40</v>
      </c>
      <c r="J50" s="12">
        <v>50</v>
      </c>
      <c r="K50" s="14"/>
      <c r="L50" s="14"/>
      <c r="M50" s="14"/>
      <c r="N50" s="14"/>
      <c r="O50" s="14"/>
      <c r="P50" s="14"/>
      <c r="Q50" s="14">
        <v>1.1438028070693151</v>
      </c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>
        <v>0.27200000000000002</v>
      </c>
      <c r="AP50" s="18"/>
      <c r="AQ50" s="18"/>
      <c r="AR50" s="14">
        <v>2.1999999999999999E-2</v>
      </c>
      <c r="AS50" s="14"/>
      <c r="AT50" s="14"/>
      <c r="AU50" s="14">
        <v>4.63</v>
      </c>
      <c r="AV50" s="14">
        <v>-23.98</v>
      </c>
      <c r="AW50" s="8" t="s">
        <v>877</v>
      </c>
      <c r="AX50" s="8" t="s">
        <v>876</v>
      </c>
      <c r="AY50" s="14"/>
      <c r="AZ50" s="8" t="s">
        <v>876</v>
      </c>
      <c r="BA50" s="8" t="s">
        <v>876</v>
      </c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 t="s">
        <v>825</v>
      </c>
      <c r="B51" s="12" t="s">
        <v>834</v>
      </c>
      <c r="C51" s="12" t="s">
        <v>842</v>
      </c>
      <c r="D51" s="11" t="str">
        <f t="shared" si="0"/>
        <v>GCPU_60</v>
      </c>
      <c r="E51" s="148">
        <v>1997</v>
      </c>
      <c r="F51" s="149">
        <v>11</v>
      </c>
      <c r="G51" s="149">
        <v>15</v>
      </c>
      <c r="H51" s="23"/>
      <c r="I51" s="12">
        <v>50</v>
      </c>
      <c r="J51" s="12">
        <v>60</v>
      </c>
      <c r="K51" s="14"/>
      <c r="L51" s="14"/>
      <c r="M51" s="14"/>
      <c r="N51" s="14"/>
      <c r="O51" s="14"/>
      <c r="P51" s="14"/>
      <c r="Q51" s="14">
        <v>1.1438028070693151</v>
      </c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>
        <v>0.27900000000000003</v>
      </c>
      <c r="AP51" s="18"/>
      <c r="AQ51" s="18"/>
      <c r="AR51" s="14">
        <v>0.02</v>
      </c>
      <c r="AS51" s="14"/>
      <c r="AT51" s="14"/>
      <c r="AU51" s="14">
        <v>3.52</v>
      </c>
      <c r="AV51" s="14">
        <v>-24.43</v>
      </c>
      <c r="AW51" s="8" t="s">
        <v>877</v>
      </c>
      <c r="AX51" s="8" t="s">
        <v>876</v>
      </c>
      <c r="AY51" s="14"/>
      <c r="AZ51" s="8" t="s">
        <v>876</v>
      </c>
      <c r="BA51" s="8" t="s">
        <v>876</v>
      </c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 t="s">
        <v>825</v>
      </c>
      <c r="B52" s="12" t="s">
        <v>834</v>
      </c>
      <c r="C52" s="12" t="s">
        <v>842</v>
      </c>
      <c r="D52" s="11" t="str">
        <f t="shared" si="0"/>
        <v>GCPU_80</v>
      </c>
      <c r="E52" s="148">
        <v>1997</v>
      </c>
      <c r="F52" s="149">
        <v>11</v>
      </c>
      <c r="G52" s="149">
        <v>15</v>
      </c>
      <c r="H52" s="23"/>
      <c r="I52" s="12">
        <v>60</v>
      </c>
      <c r="J52" s="12">
        <v>80</v>
      </c>
      <c r="K52" s="14"/>
      <c r="L52" s="14"/>
      <c r="M52" s="14"/>
      <c r="N52" s="14"/>
      <c r="O52" s="14"/>
      <c r="P52" s="14"/>
      <c r="Q52" s="14">
        <v>1.5820693912221515</v>
      </c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>
        <v>0.26900000000000002</v>
      </c>
      <c r="AP52" s="18"/>
      <c r="AQ52" s="18"/>
      <c r="AR52" s="14">
        <v>2.4E-2</v>
      </c>
      <c r="AS52" s="14"/>
      <c r="AT52" s="14"/>
      <c r="AU52" s="14">
        <v>4.0549999999999997</v>
      </c>
      <c r="AV52" s="14">
        <v>-23.77</v>
      </c>
      <c r="AW52" s="8" t="s">
        <v>877</v>
      </c>
      <c r="AX52" s="8" t="s">
        <v>876</v>
      </c>
      <c r="AY52" s="14"/>
      <c r="AZ52" s="8" t="s">
        <v>876</v>
      </c>
      <c r="BA52" s="8" t="s">
        <v>876</v>
      </c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 t="s">
        <v>825</v>
      </c>
      <c r="B53" s="12" t="s">
        <v>834</v>
      </c>
      <c r="C53" s="12" t="s">
        <v>842</v>
      </c>
      <c r="D53" s="11" t="str">
        <f t="shared" si="0"/>
        <v>GCPU_100</v>
      </c>
      <c r="E53" s="148">
        <v>1997</v>
      </c>
      <c r="F53" s="149">
        <v>11</v>
      </c>
      <c r="G53" s="149">
        <v>15</v>
      </c>
      <c r="H53" s="23"/>
      <c r="I53" s="12">
        <v>80</v>
      </c>
      <c r="J53" s="12">
        <v>100</v>
      </c>
      <c r="K53" s="14"/>
      <c r="L53" s="14"/>
      <c r="M53" s="14"/>
      <c r="N53" s="14"/>
      <c r="O53" s="14"/>
      <c r="P53" s="14"/>
      <c r="Q53" s="14">
        <v>1.6960018282003249</v>
      </c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>
        <v>0.192</v>
      </c>
      <c r="AP53" s="18"/>
      <c r="AQ53" s="18"/>
      <c r="AR53" s="14">
        <v>0.02</v>
      </c>
      <c r="AS53" s="14"/>
      <c r="AT53" s="14"/>
      <c r="AU53" s="14">
        <v>3.71</v>
      </c>
      <c r="AV53" s="14">
        <v>-23.43</v>
      </c>
      <c r="AW53" s="8" t="s">
        <v>877</v>
      </c>
      <c r="AX53" s="8" t="s">
        <v>876</v>
      </c>
      <c r="AY53" s="14"/>
      <c r="AZ53" s="8" t="s">
        <v>876</v>
      </c>
      <c r="BA53" s="8" t="s">
        <v>876</v>
      </c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 t="s">
        <v>825</v>
      </c>
      <c r="B54" s="12" t="s">
        <v>834</v>
      </c>
      <c r="C54" s="12" t="s">
        <v>842</v>
      </c>
      <c r="D54" s="11" t="str">
        <f t="shared" si="0"/>
        <v>GCPU_5</v>
      </c>
      <c r="E54" s="148">
        <v>1997</v>
      </c>
      <c r="F54" s="149">
        <v>11</v>
      </c>
      <c r="G54" s="149">
        <v>15</v>
      </c>
      <c r="H54" s="23"/>
      <c r="I54" s="12">
        <v>0</v>
      </c>
      <c r="J54" s="12">
        <v>5</v>
      </c>
      <c r="K54" s="14"/>
      <c r="L54" s="14"/>
      <c r="M54" s="14"/>
      <c r="N54" s="14"/>
      <c r="O54" s="14"/>
      <c r="P54" s="14"/>
      <c r="Q54" s="14">
        <v>0.90945645223943183</v>
      </c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>
        <v>3.601</v>
      </c>
      <c r="AP54" s="18"/>
      <c r="AQ54" s="18"/>
      <c r="AR54" s="14">
        <v>0.126</v>
      </c>
      <c r="AS54" s="14"/>
      <c r="AT54" s="14"/>
      <c r="AU54" s="14">
        <v>-1.1599999999999999</v>
      </c>
      <c r="AV54" s="14">
        <v>-27.02</v>
      </c>
      <c r="AW54" s="8" t="s">
        <v>877</v>
      </c>
      <c r="AX54" s="8" t="s">
        <v>876</v>
      </c>
      <c r="AY54" s="14"/>
      <c r="AZ54" s="8" t="s">
        <v>876</v>
      </c>
      <c r="BA54" s="8" t="s">
        <v>876</v>
      </c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 t="s">
        <v>825</v>
      </c>
      <c r="B55" s="12" t="s">
        <v>834</v>
      </c>
      <c r="C55" s="12" t="s">
        <v>842</v>
      </c>
      <c r="D55" s="11" t="str">
        <f t="shared" si="0"/>
        <v>GCPU_10</v>
      </c>
      <c r="E55" s="148">
        <v>1997</v>
      </c>
      <c r="F55" s="149">
        <v>11</v>
      </c>
      <c r="G55" s="149">
        <v>15</v>
      </c>
      <c r="H55" s="23"/>
      <c r="I55" s="12">
        <v>5</v>
      </c>
      <c r="J55" s="12">
        <v>10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>
        <v>0.76</v>
      </c>
      <c r="AP55" s="18"/>
      <c r="AQ55" s="18"/>
      <c r="AR55" s="14">
        <v>3.9E-2</v>
      </c>
      <c r="AS55" s="14"/>
      <c r="AT55" s="14"/>
      <c r="AU55" s="14">
        <v>3.02</v>
      </c>
      <c r="AV55" s="14">
        <v>-26.21</v>
      </c>
      <c r="AW55" s="8" t="s">
        <v>877</v>
      </c>
      <c r="AX55" s="8" t="s">
        <v>876</v>
      </c>
      <c r="AY55" s="14"/>
      <c r="AZ55" s="8" t="s">
        <v>876</v>
      </c>
      <c r="BA55" s="8" t="s">
        <v>876</v>
      </c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 t="s">
        <v>825</v>
      </c>
      <c r="B56" s="12" t="s">
        <v>834</v>
      </c>
      <c r="C56" s="12" t="s">
        <v>842</v>
      </c>
      <c r="D56" s="11" t="str">
        <f t="shared" si="0"/>
        <v>GCPU_20</v>
      </c>
      <c r="E56" s="148">
        <v>1997</v>
      </c>
      <c r="F56" s="149">
        <v>11</v>
      </c>
      <c r="G56" s="149">
        <v>15</v>
      </c>
      <c r="H56" s="23"/>
      <c r="I56" s="12">
        <v>10</v>
      </c>
      <c r="J56" s="12">
        <v>20</v>
      </c>
      <c r="K56" s="14"/>
      <c r="L56" s="14"/>
      <c r="M56" s="14"/>
      <c r="N56" s="14"/>
      <c r="O56" s="14"/>
      <c r="P56" s="14"/>
      <c r="Q56" s="14">
        <v>1.3894866777263706</v>
      </c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>
        <v>0.64</v>
      </c>
      <c r="AP56" s="18"/>
      <c r="AQ56" s="18"/>
      <c r="AR56" s="14">
        <v>0.04</v>
      </c>
      <c r="AS56" s="14"/>
      <c r="AT56" s="14"/>
      <c r="AU56" s="14">
        <v>3.87</v>
      </c>
      <c r="AV56" s="14">
        <v>-24.97</v>
      </c>
      <c r="AW56" s="8" t="s">
        <v>877</v>
      </c>
      <c r="AX56" s="8" t="s">
        <v>868</v>
      </c>
      <c r="AY56" s="14"/>
      <c r="AZ56" s="8">
        <v>139.1</v>
      </c>
      <c r="BA56" s="8">
        <v>6.7</v>
      </c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 t="s">
        <v>825</v>
      </c>
      <c r="B57" s="12" t="s">
        <v>834</v>
      </c>
      <c r="C57" s="12" t="s">
        <v>842</v>
      </c>
      <c r="D57" s="11" t="str">
        <f t="shared" si="0"/>
        <v>GCPU_40</v>
      </c>
      <c r="E57" s="148">
        <v>1997</v>
      </c>
      <c r="F57" s="149">
        <v>11</v>
      </c>
      <c r="G57" s="149">
        <v>15</v>
      </c>
      <c r="H57" s="23"/>
      <c r="I57" s="12">
        <v>20</v>
      </c>
      <c r="J57" s="12">
        <v>40</v>
      </c>
      <c r="K57" s="14"/>
      <c r="L57" s="14"/>
      <c r="M57" s="14"/>
      <c r="N57" s="14"/>
      <c r="O57" s="14"/>
      <c r="P57" s="14"/>
      <c r="Q57" s="14">
        <v>1.2124184171745105</v>
      </c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>
        <v>0.313</v>
      </c>
      <c r="AP57" s="18"/>
      <c r="AQ57" s="18"/>
      <c r="AR57" s="14">
        <v>2.5999999999999999E-2</v>
      </c>
      <c r="AS57" s="14"/>
      <c r="AT57" s="14"/>
      <c r="AU57" s="14">
        <v>5.3</v>
      </c>
      <c r="AV57" s="14">
        <v>-23.04</v>
      </c>
      <c r="AW57" s="8" t="s">
        <v>877</v>
      </c>
      <c r="AX57" s="8" t="s">
        <v>869</v>
      </c>
      <c r="AY57" s="14"/>
      <c r="AZ57" s="8">
        <v>112.9</v>
      </c>
      <c r="BA57" s="8">
        <v>5.3</v>
      </c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 t="s">
        <v>825</v>
      </c>
      <c r="B58" s="12" t="s">
        <v>834</v>
      </c>
      <c r="C58" s="12" t="s">
        <v>842</v>
      </c>
      <c r="D58" s="11" t="str">
        <f t="shared" si="0"/>
        <v>GCPU_50</v>
      </c>
      <c r="E58" s="148">
        <v>1997</v>
      </c>
      <c r="F58" s="149">
        <v>11</v>
      </c>
      <c r="G58" s="149">
        <v>15</v>
      </c>
      <c r="H58" s="23"/>
      <c r="I58" s="12">
        <v>40</v>
      </c>
      <c r="J58" s="12">
        <v>50</v>
      </c>
      <c r="K58" s="14"/>
      <c r="L58" s="14"/>
      <c r="M58" s="14"/>
      <c r="N58" s="14"/>
      <c r="O58" s="14"/>
      <c r="P58" s="14"/>
      <c r="Q58" s="14">
        <v>1.2722270178074195</v>
      </c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>
        <v>0.224</v>
      </c>
      <c r="AP58" s="18"/>
      <c r="AQ58" s="18"/>
      <c r="AR58" s="14">
        <v>2.1999999999999999E-2</v>
      </c>
      <c r="AS58" s="14"/>
      <c r="AT58" s="14"/>
      <c r="AU58" s="14">
        <v>4.1900000000000004</v>
      </c>
      <c r="AV58" s="14">
        <v>-23.23</v>
      </c>
      <c r="AW58" s="8" t="s">
        <v>877</v>
      </c>
      <c r="AX58" s="8" t="s">
        <v>876</v>
      </c>
      <c r="AY58" s="14"/>
      <c r="AZ58" s="8" t="s">
        <v>876</v>
      </c>
      <c r="BA58" s="8" t="s">
        <v>876</v>
      </c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 t="s">
        <v>825</v>
      </c>
      <c r="B59" s="12" t="s">
        <v>834</v>
      </c>
      <c r="C59" s="12" t="s">
        <v>842</v>
      </c>
      <c r="D59" s="11" t="str">
        <f t="shared" si="0"/>
        <v>GCPU_60</v>
      </c>
      <c r="E59" s="148">
        <v>1997</v>
      </c>
      <c r="F59" s="149">
        <v>11</v>
      </c>
      <c r="G59" s="149">
        <v>15</v>
      </c>
      <c r="H59" s="23"/>
      <c r="I59" s="12">
        <v>50</v>
      </c>
      <c r="J59" s="12">
        <v>60</v>
      </c>
      <c r="K59" s="14"/>
      <c r="L59" s="14"/>
      <c r="M59" s="14"/>
      <c r="N59" s="14"/>
      <c r="O59" s="14"/>
      <c r="P59" s="14"/>
      <c r="Q59" s="14">
        <v>1.2722270178074195</v>
      </c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>
        <v>0.13600000000000001</v>
      </c>
      <c r="AP59" s="18"/>
      <c r="AQ59" s="18"/>
      <c r="AR59" s="14">
        <v>1.6E-2</v>
      </c>
      <c r="AS59" s="14"/>
      <c r="AT59" s="14"/>
      <c r="AU59" s="14">
        <v>3.65</v>
      </c>
      <c r="AV59" s="14">
        <v>-25.4</v>
      </c>
      <c r="AW59" s="8" t="s">
        <v>877</v>
      </c>
      <c r="AX59" s="8" t="s">
        <v>876</v>
      </c>
      <c r="AY59" s="14"/>
      <c r="AZ59" s="8" t="s">
        <v>876</v>
      </c>
      <c r="BA59" s="8" t="s">
        <v>876</v>
      </c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 t="s">
        <v>825</v>
      </c>
      <c r="B60" s="12" t="s">
        <v>834</v>
      </c>
      <c r="C60" s="12" t="s">
        <v>842</v>
      </c>
      <c r="D60" s="11" t="str">
        <f t="shared" si="0"/>
        <v>GCPU_80</v>
      </c>
      <c r="E60" s="148">
        <v>1997</v>
      </c>
      <c r="F60" s="149">
        <v>11</v>
      </c>
      <c r="G60" s="149">
        <v>15</v>
      </c>
      <c r="H60" s="23"/>
      <c r="I60" s="12">
        <v>60</v>
      </c>
      <c r="J60" s="12">
        <v>80</v>
      </c>
      <c r="K60" s="14"/>
      <c r="L60" s="14"/>
      <c r="M60" s="14"/>
      <c r="N60" s="14"/>
      <c r="O60" s="14"/>
      <c r="P60" s="14"/>
      <c r="Q60" s="14">
        <v>1.5211347984542638</v>
      </c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>
        <v>0.15</v>
      </c>
      <c r="AP60" s="18"/>
      <c r="AQ60" s="18"/>
      <c r="AR60" s="14">
        <v>0.02</v>
      </c>
      <c r="AS60" s="14"/>
      <c r="AT60" s="14"/>
      <c r="AU60" s="14">
        <v>2.99</v>
      </c>
      <c r="AV60" s="14">
        <v>-23.82</v>
      </c>
      <c r="AW60" s="8" t="s">
        <v>877</v>
      </c>
      <c r="AX60" s="8" t="s">
        <v>876</v>
      </c>
      <c r="AY60" s="14"/>
      <c r="AZ60" s="8" t="s">
        <v>876</v>
      </c>
      <c r="BA60" s="8" t="s">
        <v>876</v>
      </c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 t="s">
        <v>825</v>
      </c>
      <c r="B61" s="12" t="s">
        <v>834</v>
      </c>
      <c r="C61" s="12" t="s">
        <v>842</v>
      </c>
      <c r="D61" s="11" t="str">
        <f t="shared" si="0"/>
        <v>GCPU_100</v>
      </c>
      <c r="E61" s="148">
        <v>1997</v>
      </c>
      <c r="F61" s="149">
        <v>11</v>
      </c>
      <c r="G61" s="149">
        <v>15</v>
      </c>
      <c r="H61" s="23"/>
      <c r="I61" s="12">
        <v>80</v>
      </c>
      <c r="J61" s="12">
        <v>100</v>
      </c>
      <c r="K61" s="14"/>
      <c r="L61" s="14"/>
      <c r="M61" s="14"/>
      <c r="N61" s="14"/>
      <c r="O61" s="14"/>
      <c r="P61" s="14"/>
      <c r="Q61" s="14">
        <v>1.4247548010845457</v>
      </c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>
        <v>0.12</v>
      </c>
      <c r="AP61" s="18"/>
      <c r="AQ61" s="18"/>
      <c r="AR61" s="14">
        <v>0.02</v>
      </c>
      <c r="AS61" s="14"/>
      <c r="AT61" s="14"/>
      <c r="AU61" s="14">
        <v>2.2999999999999998</v>
      </c>
      <c r="AV61" s="14">
        <v>-22.59</v>
      </c>
      <c r="AW61" s="8" t="s">
        <v>877</v>
      </c>
      <c r="AX61" s="8" t="s">
        <v>876</v>
      </c>
      <c r="AY61" s="14"/>
      <c r="AZ61" s="8" t="s">
        <v>876</v>
      </c>
      <c r="BA61" s="8" t="s">
        <v>876</v>
      </c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 t="s">
        <v>825</v>
      </c>
      <c r="B62" s="12" t="s">
        <v>834</v>
      </c>
      <c r="C62" s="12" t="s">
        <v>843</v>
      </c>
      <c r="D62" s="11" t="str">
        <f t="shared" si="0"/>
        <v>GCPL*_-2</v>
      </c>
      <c r="E62" s="148">
        <v>1997</v>
      </c>
      <c r="F62" s="149">
        <v>11</v>
      </c>
      <c r="G62" s="149">
        <v>15</v>
      </c>
      <c r="H62" s="23"/>
      <c r="I62" s="12">
        <v>-3</v>
      </c>
      <c r="J62" s="12">
        <v>-2</v>
      </c>
      <c r="K62" s="14"/>
      <c r="L62" s="14"/>
      <c r="M62" s="14"/>
      <c r="N62" s="14"/>
      <c r="O62" s="14"/>
      <c r="P62" s="14"/>
      <c r="Q62" s="14">
        <v>0.03</v>
      </c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>
        <v>31.687000000000001</v>
      </c>
      <c r="AP62" s="18"/>
      <c r="AQ62" s="18"/>
      <c r="AR62" s="14">
        <v>1.1259999999999999</v>
      </c>
      <c r="AS62" s="14"/>
      <c r="AT62" s="14"/>
      <c r="AU62" s="14">
        <v>-5.3390000000000004</v>
      </c>
      <c r="AV62" s="14">
        <v>-28.15</v>
      </c>
      <c r="AW62" s="8" t="s">
        <v>877</v>
      </c>
      <c r="AX62" s="8" t="s">
        <v>876</v>
      </c>
      <c r="AY62" s="14"/>
      <c r="AZ62" s="8" t="s">
        <v>876</v>
      </c>
      <c r="BA62" s="8" t="s">
        <v>876</v>
      </c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 t="s">
        <v>825</v>
      </c>
      <c r="B63" s="12" t="s">
        <v>834</v>
      </c>
      <c r="C63" s="12" t="s">
        <v>843</v>
      </c>
      <c r="D63" s="11" t="str">
        <f t="shared" si="0"/>
        <v>GCPL*_-1</v>
      </c>
      <c r="E63" s="148">
        <v>1997</v>
      </c>
      <c r="F63" s="149">
        <v>11</v>
      </c>
      <c r="G63" s="149">
        <v>15</v>
      </c>
      <c r="H63" s="23"/>
      <c r="I63" s="12">
        <v>-2</v>
      </c>
      <c r="J63" s="12">
        <v>-1</v>
      </c>
      <c r="K63" s="14"/>
      <c r="L63" s="14"/>
      <c r="M63" s="14"/>
      <c r="N63" s="14"/>
      <c r="O63" s="14"/>
      <c r="P63" s="14"/>
      <c r="Q63" s="14">
        <v>0.06</v>
      </c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>
        <v>49.11</v>
      </c>
      <c r="AP63" s="18"/>
      <c r="AQ63" s="18"/>
      <c r="AR63" s="14">
        <v>0.996</v>
      </c>
      <c r="AS63" s="14"/>
      <c r="AT63" s="14"/>
      <c r="AU63" s="14">
        <v>-6.016</v>
      </c>
      <c r="AV63" s="14">
        <v>-28.292999999999999</v>
      </c>
      <c r="AW63" s="8" t="s">
        <v>877</v>
      </c>
      <c r="AX63" s="8" t="s">
        <v>876</v>
      </c>
      <c r="AY63" s="14"/>
      <c r="AZ63" s="8" t="s">
        <v>876</v>
      </c>
      <c r="BA63" s="8" t="s">
        <v>876</v>
      </c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 t="s">
        <v>825</v>
      </c>
      <c r="B64" s="12" t="s">
        <v>834</v>
      </c>
      <c r="C64" s="12" t="s">
        <v>843</v>
      </c>
      <c r="D64" s="11" t="str">
        <f t="shared" si="0"/>
        <v>GCPL*_2.1</v>
      </c>
      <c r="E64" s="148">
        <v>1996</v>
      </c>
      <c r="F64" s="149">
        <v>12</v>
      </c>
      <c r="G64" s="149">
        <v>4</v>
      </c>
      <c r="H64" s="23"/>
      <c r="I64" s="12">
        <v>0</v>
      </c>
      <c r="J64" s="12">
        <v>2.1</v>
      </c>
      <c r="K64" s="14"/>
      <c r="L64" s="14"/>
      <c r="M64" s="14"/>
      <c r="N64" s="14"/>
      <c r="O64" s="14"/>
      <c r="P64" s="14"/>
      <c r="Q64" s="14">
        <v>0.62384672912650185</v>
      </c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>
        <v>5.532</v>
      </c>
      <c r="AP64" s="18"/>
      <c r="AQ64" s="18"/>
      <c r="AR64" s="14">
        <v>0.30199999999999999</v>
      </c>
      <c r="AS64" s="14"/>
      <c r="AT64" s="14"/>
      <c r="AU64" s="14">
        <v>-1.4670000000000001</v>
      </c>
      <c r="AV64" s="14">
        <v>-27.276</v>
      </c>
      <c r="AW64" s="8" t="s">
        <v>877</v>
      </c>
      <c r="AX64" s="8" t="s">
        <v>876</v>
      </c>
      <c r="AY64" s="14"/>
      <c r="AZ64" s="8" t="s">
        <v>876</v>
      </c>
      <c r="BA64" s="8" t="s">
        <v>876</v>
      </c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 t="s">
        <v>825</v>
      </c>
      <c r="B65" s="12" t="s">
        <v>834</v>
      </c>
      <c r="C65" s="12" t="s">
        <v>843</v>
      </c>
      <c r="D65" s="11" t="str">
        <f t="shared" si="0"/>
        <v>GCPL*_5.3</v>
      </c>
      <c r="E65" s="148">
        <v>1996</v>
      </c>
      <c r="F65" s="149">
        <v>12</v>
      </c>
      <c r="G65" s="149">
        <v>4</v>
      </c>
      <c r="H65" s="23"/>
      <c r="I65" s="12">
        <v>2.1</v>
      </c>
      <c r="J65" s="12">
        <v>5.3</v>
      </c>
      <c r="K65" s="14"/>
      <c r="L65" s="14"/>
      <c r="M65" s="14"/>
      <c r="N65" s="14"/>
      <c r="O65" s="14"/>
      <c r="P65" s="14"/>
      <c r="Q65" s="14">
        <v>1.4683134717070478</v>
      </c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>
        <v>1.0509999999999999</v>
      </c>
      <c r="AP65" s="18"/>
      <c r="AQ65" s="18"/>
      <c r="AR65" s="14">
        <v>7.9000000000000001E-2</v>
      </c>
      <c r="AS65" s="14"/>
      <c r="AT65" s="14"/>
      <c r="AU65" s="14">
        <v>1.9770000000000001</v>
      </c>
      <c r="AV65" s="14">
        <v>-25.725999999999999</v>
      </c>
      <c r="AW65" s="8" t="s">
        <v>877</v>
      </c>
      <c r="AX65" s="8" t="s">
        <v>876</v>
      </c>
      <c r="AY65" s="14"/>
      <c r="AZ65" s="8" t="s">
        <v>876</v>
      </c>
      <c r="BA65" s="8" t="s">
        <v>876</v>
      </c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 t="s">
        <v>825</v>
      </c>
      <c r="B66" s="12" t="s">
        <v>834</v>
      </c>
      <c r="C66" s="12" t="s">
        <v>843</v>
      </c>
      <c r="D66" s="11" t="str">
        <f t="shared" si="0"/>
        <v>GCPL*_10.5</v>
      </c>
      <c r="E66" s="148">
        <v>1996</v>
      </c>
      <c r="F66" s="149">
        <v>12</v>
      </c>
      <c r="G66" s="149">
        <v>4</v>
      </c>
      <c r="H66" s="23"/>
      <c r="I66" s="12">
        <v>5.3</v>
      </c>
      <c r="J66" s="12">
        <v>10.5</v>
      </c>
      <c r="K66" s="14"/>
      <c r="L66" s="14"/>
      <c r="M66" s="14"/>
      <c r="N66" s="14"/>
      <c r="O66" s="14"/>
      <c r="P66" s="14"/>
      <c r="Q66" s="14">
        <v>1.3336581210071858</v>
      </c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>
        <v>0.45400000000000001</v>
      </c>
      <c r="AP66" s="18"/>
      <c r="AQ66" s="18"/>
      <c r="AR66" s="14">
        <v>4.1000000000000002E-2</v>
      </c>
      <c r="AS66" s="14"/>
      <c r="AT66" s="14"/>
      <c r="AU66" s="14">
        <v>4.0510000000000002</v>
      </c>
      <c r="AV66" s="14">
        <v>-23.919</v>
      </c>
      <c r="AW66" s="8" t="s">
        <v>877</v>
      </c>
      <c r="AX66" s="8" t="s">
        <v>876</v>
      </c>
      <c r="AY66" s="14"/>
      <c r="AZ66" s="8" t="s">
        <v>876</v>
      </c>
      <c r="BA66" s="8" t="s">
        <v>876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 t="s">
        <v>825</v>
      </c>
      <c r="B67" s="12" t="s">
        <v>834</v>
      </c>
      <c r="C67" s="12" t="s">
        <v>843</v>
      </c>
      <c r="D67" s="11" t="str">
        <f t="shared" si="0"/>
        <v>GCPL*_15.8</v>
      </c>
      <c r="E67" s="148">
        <v>1996</v>
      </c>
      <c r="F67" s="149">
        <v>12</v>
      </c>
      <c r="G67" s="149">
        <v>4</v>
      </c>
      <c r="H67" s="23"/>
      <c r="I67" s="12">
        <v>10.5</v>
      </c>
      <c r="J67" s="12">
        <v>15.8</v>
      </c>
      <c r="K67" s="14"/>
      <c r="L67" s="14"/>
      <c r="M67" s="14"/>
      <c r="N67" s="14"/>
      <c r="O67" s="14"/>
      <c r="P67" s="14"/>
      <c r="Q67" s="14">
        <v>1.1188327329925363</v>
      </c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>
        <v>0.40699999999999997</v>
      </c>
      <c r="AP67" s="18"/>
      <c r="AQ67" s="18"/>
      <c r="AR67" s="14">
        <v>3.5000000000000003E-2</v>
      </c>
      <c r="AS67" s="14"/>
      <c r="AT67" s="14"/>
      <c r="AU67" s="14">
        <v>4.0629999999999997</v>
      </c>
      <c r="AV67" s="14">
        <v>-23.309000000000001</v>
      </c>
      <c r="AW67" s="8" t="s">
        <v>877</v>
      </c>
      <c r="AX67" s="8" t="s">
        <v>876</v>
      </c>
      <c r="AY67" s="14"/>
      <c r="AZ67" s="8" t="s">
        <v>876</v>
      </c>
      <c r="BA67" s="8" t="s">
        <v>876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 t="s">
        <v>825</v>
      </c>
      <c r="B68" s="12" t="s">
        <v>834</v>
      </c>
      <c r="C68" s="12" t="s">
        <v>843</v>
      </c>
      <c r="D68" s="11" t="str">
        <f t="shared" si="0"/>
        <v>GCPL*_20</v>
      </c>
      <c r="E68" s="148">
        <v>1996</v>
      </c>
      <c r="F68" s="149">
        <v>12</v>
      </c>
      <c r="G68" s="149">
        <v>4</v>
      </c>
      <c r="H68" s="23"/>
      <c r="I68" s="12">
        <v>15.8</v>
      </c>
      <c r="J68" s="12">
        <v>20</v>
      </c>
      <c r="K68" s="14"/>
      <c r="L68" s="14"/>
      <c r="M68" s="14"/>
      <c r="N68" s="14"/>
      <c r="O68" s="14"/>
      <c r="P68" s="14"/>
      <c r="Q68" s="14">
        <v>1.3342365331158639</v>
      </c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>
        <v>0.56699999999999995</v>
      </c>
      <c r="AP68" s="18"/>
      <c r="AQ68" s="18"/>
      <c r="AR68" s="14">
        <v>4.5499999999999999E-2</v>
      </c>
      <c r="AS68" s="14"/>
      <c r="AT68" s="14"/>
      <c r="AU68" s="14">
        <v>3.5545</v>
      </c>
      <c r="AV68" s="14">
        <v>-24.902999999999999</v>
      </c>
      <c r="AW68" s="8" t="s">
        <v>877</v>
      </c>
      <c r="AX68" s="8" t="s">
        <v>870</v>
      </c>
      <c r="AY68" s="14"/>
      <c r="AZ68" s="8">
        <v>157.80000000000001</v>
      </c>
      <c r="BA68" s="8">
        <v>5.9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 t="s">
        <v>825</v>
      </c>
      <c r="B69" s="12" t="s">
        <v>834</v>
      </c>
      <c r="C69" s="12" t="s">
        <v>843</v>
      </c>
      <c r="D69" s="11" t="str">
        <f t="shared" ref="D69:D132" si="1">C69&amp;"_"&amp;J69</f>
        <v>GCPL*_28.8</v>
      </c>
      <c r="E69" s="148">
        <v>1996</v>
      </c>
      <c r="F69" s="149">
        <v>12</v>
      </c>
      <c r="G69" s="149">
        <v>4</v>
      </c>
      <c r="H69" s="23"/>
      <c r="I69" s="12">
        <v>20</v>
      </c>
      <c r="J69" s="12">
        <v>28.8</v>
      </c>
      <c r="K69" s="14"/>
      <c r="L69" s="14"/>
      <c r="M69" s="14"/>
      <c r="N69" s="14"/>
      <c r="O69" s="14"/>
      <c r="P69" s="14"/>
      <c r="Q69" s="14">
        <v>1.1206812023637844</v>
      </c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>
        <v>0.37</v>
      </c>
      <c r="AP69" s="18"/>
      <c r="AQ69" s="18"/>
      <c r="AR69" s="14">
        <v>3.6999999999999998E-2</v>
      </c>
      <c r="AS69" s="14"/>
      <c r="AT69" s="14"/>
      <c r="AU69" s="14">
        <v>3.907</v>
      </c>
      <c r="AV69" s="14">
        <v>-22.963000000000001</v>
      </c>
      <c r="AW69" s="8" t="s">
        <v>877</v>
      </c>
      <c r="AX69" s="8" t="s">
        <v>876</v>
      </c>
      <c r="AY69" s="14"/>
      <c r="AZ69" s="8" t="s">
        <v>876</v>
      </c>
      <c r="BA69" s="8" t="s">
        <v>876</v>
      </c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 t="s">
        <v>825</v>
      </c>
      <c r="B70" s="12" t="s">
        <v>834</v>
      </c>
      <c r="C70" s="12" t="s">
        <v>843</v>
      </c>
      <c r="D70" s="11" t="str">
        <f t="shared" si="1"/>
        <v>GCPL*_35</v>
      </c>
      <c r="E70" s="148">
        <v>1996</v>
      </c>
      <c r="F70" s="149">
        <v>12</v>
      </c>
      <c r="G70" s="149">
        <v>4</v>
      </c>
      <c r="H70" s="23"/>
      <c r="I70" s="12">
        <v>28.8</v>
      </c>
      <c r="J70" s="12">
        <v>35</v>
      </c>
      <c r="K70" s="14"/>
      <c r="L70" s="14"/>
      <c r="M70" s="14"/>
      <c r="N70" s="14"/>
      <c r="O70" s="14"/>
      <c r="P70" s="14"/>
      <c r="Q70" s="14">
        <v>1.1348155087860436</v>
      </c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>
        <v>0.39200000000000002</v>
      </c>
      <c r="AP70" s="18"/>
      <c r="AQ70" s="18"/>
      <c r="AR70" s="14">
        <v>3.3000000000000002E-2</v>
      </c>
      <c r="AS70" s="14"/>
      <c r="AT70" s="14"/>
      <c r="AU70" s="14">
        <v>3.496</v>
      </c>
      <c r="AV70" s="14">
        <v>-24.085000000000001</v>
      </c>
      <c r="AW70" s="8" t="s">
        <v>877</v>
      </c>
      <c r="AX70" s="8" t="s">
        <v>876</v>
      </c>
      <c r="AY70" s="14"/>
      <c r="AZ70" s="8" t="s">
        <v>876</v>
      </c>
      <c r="BA70" s="8" t="s">
        <v>876</v>
      </c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 t="s">
        <v>825</v>
      </c>
      <c r="B71" s="12" t="s">
        <v>834</v>
      </c>
      <c r="C71" s="12" t="s">
        <v>844</v>
      </c>
      <c r="D71" s="11" t="str">
        <f t="shared" si="1"/>
        <v>GCPL_5</v>
      </c>
      <c r="E71" s="148">
        <v>1997</v>
      </c>
      <c r="F71" s="149">
        <v>11</v>
      </c>
      <c r="G71" s="149">
        <v>15</v>
      </c>
      <c r="H71" s="23"/>
      <c r="I71" s="12">
        <v>0</v>
      </c>
      <c r="J71" s="12">
        <v>5</v>
      </c>
      <c r="K71" s="14"/>
      <c r="L71" s="14"/>
      <c r="M71" s="14"/>
      <c r="N71" s="14"/>
      <c r="O71" s="14"/>
      <c r="P71" s="14"/>
      <c r="Q71" s="14">
        <v>0.75167812499999997</v>
      </c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>
        <v>2.4319999999999999</v>
      </c>
      <c r="AP71" s="18"/>
      <c r="AQ71" s="18"/>
      <c r="AR71" s="14">
        <v>0.11600000000000001</v>
      </c>
      <c r="AS71" s="14"/>
      <c r="AT71" s="14"/>
      <c r="AU71" s="14">
        <v>0.95</v>
      </c>
      <c r="AV71" s="14">
        <v>-26.7</v>
      </c>
      <c r="AW71" s="8" t="s">
        <v>877</v>
      </c>
      <c r="AX71" s="8" t="s">
        <v>876</v>
      </c>
      <c r="AY71" s="14"/>
      <c r="AZ71" s="8" t="s">
        <v>876</v>
      </c>
      <c r="BA71" s="8" t="s">
        <v>876</v>
      </c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 t="s">
        <v>825</v>
      </c>
      <c r="B72" s="12" t="s">
        <v>834</v>
      </c>
      <c r="C72" s="12" t="s">
        <v>844</v>
      </c>
      <c r="D72" s="11" t="str">
        <f t="shared" si="1"/>
        <v>GCPL_10</v>
      </c>
      <c r="E72" s="148">
        <v>1997</v>
      </c>
      <c r="F72" s="149">
        <v>11</v>
      </c>
      <c r="G72" s="149">
        <v>15</v>
      </c>
      <c r="H72" s="23"/>
      <c r="I72" s="12">
        <v>5</v>
      </c>
      <c r="J72" s="12">
        <v>10</v>
      </c>
      <c r="K72" s="14"/>
      <c r="L72" s="14"/>
      <c r="M72" s="14"/>
      <c r="N72" s="14"/>
      <c r="O72" s="14"/>
      <c r="P72" s="14"/>
      <c r="Q72" s="14">
        <v>1.3804786585365854</v>
      </c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>
        <v>0.84499999999999997</v>
      </c>
      <c r="AP72" s="18"/>
      <c r="AQ72" s="18"/>
      <c r="AR72" s="14">
        <v>4.3999999999999997E-2</v>
      </c>
      <c r="AS72" s="14"/>
      <c r="AT72" s="14"/>
      <c r="AU72" s="14">
        <v>4.07</v>
      </c>
      <c r="AV72" s="14">
        <v>-26.07</v>
      </c>
      <c r="AW72" s="8" t="s">
        <v>877</v>
      </c>
      <c r="AX72" s="8" t="s">
        <v>876</v>
      </c>
      <c r="AY72" s="14"/>
      <c r="AZ72" s="8" t="s">
        <v>876</v>
      </c>
      <c r="BA72" s="8" t="s">
        <v>876</v>
      </c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 t="s">
        <v>825</v>
      </c>
      <c r="B73" s="12" t="s">
        <v>834</v>
      </c>
      <c r="C73" s="12" t="s">
        <v>844</v>
      </c>
      <c r="D73" s="11" t="str">
        <f t="shared" si="1"/>
        <v>GCPL_20</v>
      </c>
      <c r="E73" s="148">
        <v>1997</v>
      </c>
      <c r="F73" s="149">
        <v>11</v>
      </c>
      <c r="G73" s="149">
        <v>15</v>
      </c>
      <c r="H73" s="23"/>
      <c r="I73" s="12">
        <v>10</v>
      </c>
      <c r="J73" s="12">
        <v>20</v>
      </c>
      <c r="K73" s="14"/>
      <c r="L73" s="14"/>
      <c r="M73" s="14"/>
      <c r="N73" s="14"/>
      <c r="O73" s="14"/>
      <c r="P73" s="14"/>
      <c r="Q73" s="14">
        <v>1.3342823702982292</v>
      </c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>
        <v>0.65700000000000003</v>
      </c>
      <c r="AP73" s="18"/>
      <c r="AQ73" s="18"/>
      <c r="AR73" s="14">
        <v>3.5999999999999997E-2</v>
      </c>
      <c r="AS73" s="14"/>
      <c r="AT73" s="14"/>
      <c r="AU73" s="14">
        <v>5.38</v>
      </c>
      <c r="AV73" s="14">
        <v>-25.42</v>
      </c>
      <c r="AW73" s="8" t="s">
        <v>877</v>
      </c>
      <c r="AX73" s="8" t="s">
        <v>870</v>
      </c>
      <c r="AY73" s="14"/>
      <c r="AZ73" s="8">
        <v>157.80000000000001</v>
      </c>
      <c r="BA73" s="8">
        <v>5.9</v>
      </c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 t="s">
        <v>825</v>
      </c>
      <c r="B74" s="12" t="s">
        <v>834</v>
      </c>
      <c r="C74" s="12" t="s">
        <v>844</v>
      </c>
      <c r="D74" s="11" t="str">
        <f t="shared" si="1"/>
        <v>GCPL_40</v>
      </c>
      <c r="E74" s="148">
        <v>1997</v>
      </c>
      <c r="F74" s="149">
        <v>11</v>
      </c>
      <c r="G74" s="149">
        <v>15</v>
      </c>
      <c r="H74" s="23"/>
      <c r="I74" s="12">
        <v>20</v>
      </c>
      <c r="J74" s="12">
        <v>40</v>
      </c>
      <c r="K74" s="14"/>
      <c r="L74" s="14"/>
      <c r="M74" s="14"/>
      <c r="N74" s="14"/>
      <c r="O74" s="14"/>
      <c r="P74" s="14"/>
      <c r="Q74" s="14">
        <v>1.3377634759352655</v>
      </c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>
        <v>0.36799999999999999</v>
      </c>
      <c r="AP74" s="18"/>
      <c r="AQ74" s="18"/>
      <c r="AR74" s="14">
        <v>2.5000000000000001E-2</v>
      </c>
      <c r="AS74" s="14"/>
      <c r="AT74" s="14"/>
      <c r="AU74" s="14">
        <v>5.78</v>
      </c>
      <c r="AV74" s="14">
        <v>-24.46</v>
      </c>
      <c r="AW74" s="8" t="s">
        <v>877</v>
      </c>
      <c r="AX74" s="8" t="s">
        <v>871</v>
      </c>
      <c r="AY74" s="14"/>
      <c r="AZ74" s="8">
        <v>119.9</v>
      </c>
      <c r="BA74" s="8">
        <v>5.5</v>
      </c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 t="s">
        <v>825</v>
      </c>
      <c r="B75" s="12" t="s">
        <v>834</v>
      </c>
      <c r="C75" s="12" t="s">
        <v>844</v>
      </c>
      <c r="D75" s="11" t="str">
        <f t="shared" si="1"/>
        <v>GCPL_50</v>
      </c>
      <c r="E75" s="148">
        <v>1997</v>
      </c>
      <c r="F75" s="149">
        <v>11</v>
      </c>
      <c r="G75" s="149">
        <v>15</v>
      </c>
      <c r="H75" s="23"/>
      <c r="I75" s="12">
        <v>40</v>
      </c>
      <c r="J75" s="12">
        <v>50</v>
      </c>
      <c r="K75" s="14"/>
      <c r="L75" s="14"/>
      <c r="M75" s="14"/>
      <c r="N75" s="14"/>
      <c r="O75" s="14"/>
      <c r="P75" s="14"/>
      <c r="Q75" s="14">
        <v>1.4385461565615578</v>
      </c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>
        <v>0.26</v>
      </c>
      <c r="AP75" s="18"/>
      <c r="AQ75" s="18"/>
      <c r="AR75" s="14">
        <v>2.1000000000000001E-2</v>
      </c>
      <c r="AS75" s="14"/>
      <c r="AT75" s="14"/>
      <c r="AU75" s="14">
        <v>4.83</v>
      </c>
      <c r="AV75" s="14">
        <v>-24.28</v>
      </c>
      <c r="AW75" s="8" t="s">
        <v>877</v>
      </c>
      <c r="AX75" s="8" t="s">
        <v>876</v>
      </c>
      <c r="AY75" s="14"/>
      <c r="AZ75" s="8" t="s">
        <v>876</v>
      </c>
      <c r="BA75" s="8" t="s">
        <v>876</v>
      </c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 t="s">
        <v>825</v>
      </c>
      <c r="B76" s="12" t="s">
        <v>834</v>
      </c>
      <c r="C76" s="12" t="s">
        <v>844</v>
      </c>
      <c r="D76" s="11" t="str">
        <f t="shared" si="1"/>
        <v>GCPL_60</v>
      </c>
      <c r="E76" s="148">
        <v>1997</v>
      </c>
      <c r="F76" s="149">
        <v>11</v>
      </c>
      <c r="G76" s="149">
        <v>15</v>
      </c>
      <c r="H76" s="23"/>
      <c r="I76" s="12">
        <v>50</v>
      </c>
      <c r="J76" s="12">
        <v>60</v>
      </c>
      <c r="K76" s="14"/>
      <c r="L76" s="14"/>
      <c r="M76" s="14"/>
      <c r="N76" s="14"/>
      <c r="O76" s="14"/>
      <c r="P76" s="14"/>
      <c r="Q76" s="14">
        <v>1.4385461565615578</v>
      </c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>
        <v>0.34</v>
      </c>
      <c r="AP76" s="18"/>
      <c r="AQ76" s="18"/>
      <c r="AR76" s="14">
        <v>0.03</v>
      </c>
      <c r="AS76" s="14"/>
      <c r="AT76" s="14"/>
      <c r="AU76" s="14">
        <v>4.6749999999999998</v>
      </c>
      <c r="AV76" s="14">
        <v>-23.84</v>
      </c>
      <c r="AW76" s="8" t="s">
        <v>877</v>
      </c>
      <c r="AX76" s="8" t="s">
        <v>876</v>
      </c>
      <c r="AY76" s="14"/>
      <c r="AZ76" s="8" t="s">
        <v>876</v>
      </c>
      <c r="BA76" s="8" t="s">
        <v>876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 t="s">
        <v>825</v>
      </c>
      <c r="B77" s="12" t="s">
        <v>834</v>
      </c>
      <c r="C77" s="12" t="s">
        <v>844</v>
      </c>
      <c r="D77" s="11" t="str">
        <f t="shared" si="1"/>
        <v>GCPL_80</v>
      </c>
      <c r="E77" s="148">
        <v>1997</v>
      </c>
      <c r="F77" s="149">
        <v>11</v>
      </c>
      <c r="G77" s="149">
        <v>15</v>
      </c>
      <c r="H77" s="23"/>
      <c r="I77" s="12">
        <v>60</v>
      </c>
      <c r="J77" s="12">
        <v>80</v>
      </c>
      <c r="K77" s="14"/>
      <c r="L77" s="14"/>
      <c r="M77" s="14"/>
      <c r="N77" s="14"/>
      <c r="O77" s="14"/>
      <c r="P77" s="14"/>
      <c r="Q77" s="14">
        <v>1.4385461565615578</v>
      </c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>
        <v>0.33</v>
      </c>
      <c r="AP77" s="18"/>
      <c r="AQ77" s="18"/>
      <c r="AR77" s="14">
        <v>3.1E-2</v>
      </c>
      <c r="AS77" s="14"/>
      <c r="AT77" s="14"/>
      <c r="AU77" s="14">
        <v>5.4850000000000003</v>
      </c>
      <c r="AV77" s="14">
        <v>-23.73</v>
      </c>
      <c r="AW77" s="8" t="s">
        <v>877</v>
      </c>
      <c r="AX77" s="8" t="s">
        <v>876</v>
      </c>
      <c r="AY77" s="14"/>
      <c r="AZ77" s="8" t="s">
        <v>876</v>
      </c>
      <c r="BA77" s="8" t="s">
        <v>876</v>
      </c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 t="s">
        <v>825</v>
      </c>
      <c r="B78" s="12" t="s">
        <v>834</v>
      </c>
      <c r="C78" s="12" t="s">
        <v>844</v>
      </c>
      <c r="D78" s="11" t="str">
        <f t="shared" si="1"/>
        <v>GCPL_100</v>
      </c>
      <c r="E78" s="148">
        <v>1997</v>
      </c>
      <c r="F78" s="149">
        <v>11</v>
      </c>
      <c r="G78" s="149">
        <v>15</v>
      </c>
      <c r="H78" s="23"/>
      <c r="I78" s="12">
        <v>80</v>
      </c>
      <c r="J78" s="12">
        <v>100</v>
      </c>
      <c r="K78" s="14"/>
      <c r="L78" s="14"/>
      <c r="M78" s="14"/>
      <c r="N78" s="14"/>
      <c r="O78" s="14"/>
      <c r="P78" s="14"/>
      <c r="Q78" s="14">
        <v>1.6421120692905196</v>
      </c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>
        <v>0.26400000000000001</v>
      </c>
      <c r="AP78" s="18"/>
      <c r="AQ78" s="18"/>
      <c r="AR78" s="14">
        <v>2.9000000000000001E-2</v>
      </c>
      <c r="AS78" s="14"/>
      <c r="AT78" s="14"/>
      <c r="AU78" s="14">
        <v>3.9319999999999999</v>
      </c>
      <c r="AV78" s="14">
        <v>-21.71</v>
      </c>
      <c r="AW78" s="8" t="s">
        <v>877</v>
      </c>
      <c r="AX78" s="8" t="s">
        <v>876</v>
      </c>
      <c r="AY78" s="14"/>
      <c r="AZ78" s="8" t="s">
        <v>876</v>
      </c>
      <c r="BA78" s="8" t="s">
        <v>876</v>
      </c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 t="s">
        <v>825</v>
      </c>
      <c r="B79" s="12" t="s">
        <v>834</v>
      </c>
      <c r="C79" s="12" t="s">
        <v>844</v>
      </c>
      <c r="D79" s="11" t="str">
        <f t="shared" si="1"/>
        <v>GCPL_5</v>
      </c>
      <c r="E79" s="148">
        <v>1997</v>
      </c>
      <c r="F79" s="149">
        <v>11</v>
      </c>
      <c r="G79" s="149">
        <v>15</v>
      </c>
      <c r="H79" s="23"/>
      <c r="I79" s="12">
        <v>0</v>
      </c>
      <c r="J79" s="12">
        <v>5</v>
      </c>
      <c r="K79" s="14"/>
      <c r="L79" s="14"/>
      <c r="M79" s="14"/>
      <c r="N79" s="14"/>
      <c r="O79" s="14"/>
      <c r="P79" s="14"/>
      <c r="Q79" s="14">
        <v>0.6541125000000001</v>
      </c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>
        <v>3.5089999999999999</v>
      </c>
      <c r="AP79" s="18"/>
      <c r="AQ79" s="18"/>
      <c r="AR79" s="14">
        <v>0.157</v>
      </c>
      <c r="AS79" s="14"/>
      <c r="AT79" s="14"/>
      <c r="AU79" s="14">
        <v>0.63</v>
      </c>
      <c r="AV79" s="14">
        <v>-26.94</v>
      </c>
      <c r="AW79" s="8" t="s">
        <v>877</v>
      </c>
      <c r="AX79" s="8" t="s">
        <v>876</v>
      </c>
      <c r="AY79" s="14"/>
      <c r="AZ79" s="8" t="s">
        <v>876</v>
      </c>
      <c r="BA79" s="8" t="s">
        <v>876</v>
      </c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 t="s">
        <v>825</v>
      </c>
      <c r="B80" s="12" t="s">
        <v>834</v>
      </c>
      <c r="C80" s="12" t="s">
        <v>844</v>
      </c>
      <c r="D80" s="11" t="str">
        <f t="shared" si="1"/>
        <v>GCPL_10</v>
      </c>
      <c r="E80" s="148">
        <v>1997</v>
      </c>
      <c r="F80" s="149">
        <v>11</v>
      </c>
      <c r="G80" s="149">
        <v>15</v>
      </c>
      <c r="H80" s="23"/>
      <c r="I80" s="12">
        <v>5</v>
      </c>
      <c r="J80" s="12">
        <v>10</v>
      </c>
      <c r="K80" s="14"/>
      <c r="L80" s="14"/>
      <c r="M80" s="14"/>
      <c r="N80" s="14"/>
      <c r="O80" s="14"/>
      <c r="P80" s="14"/>
      <c r="Q80" s="14">
        <v>1.2843464285714283</v>
      </c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>
        <v>0.90400000000000003</v>
      </c>
      <c r="AP80" s="18"/>
      <c r="AQ80" s="18"/>
      <c r="AR80" s="14">
        <v>4.5999999999999999E-2</v>
      </c>
      <c r="AS80" s="14"/>
      <c r="AT80" s="14"/>
      <c r="AU80" s="14">
        <v>4.2300000000000004</v>
      </c>
      <c r="AV80" s="14">
        <v>-26</v>
      </c>
      <c r="AW80" s="8" t="s">
        <v>877</v>
      </c>
      <c r="AX80" s="8" t="s">
        <v>876</v>
      </c>
      <c r="AY80" s="14"/>
      <c r="AZ80" s="8" t="s">
        <v>876</v>
      </c>
      <c r="BA80" s="8" t="s">
        <v>876</v>
      </c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 t="s">
        <v>825</v>
      </c>
      <c r="B81" s="12" t="s">
        <v>834</v>
      </c>
      <c r="C81" s="12" t="s">
        <v>844</v>
      </c>
      <c r="D81" s="11" t="str">
        <f t="shared" si="1"/>
        <v>GCPL_20</v>
      </c>
      <c r="E81" s="148">
        <v>1997</v>
      </c>
      <c r="F81" s="149">
        <v>11</v>
      </c>
      <c r="G81" s="149">
        <v>15</v>
      </c>
      <c r="H81" s="23"/>
      <c r="I81" s="12">
        <v>10</v>
      </c>
      <c r="J81" s="12">
        <v>20</v>
      </c>
      <c r="K81" s="14"/>
      <c r="L81" s="14"/>
      <c r="M81" s="14"/>
      <c r="N81" s="14"/>
      <c r="O81" s="14"/>
      <c r="P81" s="14"/>
      <c r="Q81" s="14">
        <v>1.2634781509013284</v>
      </c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>
        <v>0.60599999999999998</v>
      </c>
      <c r="AP81" s="18"/>
      <c r="AQ81" s="18"/>
      <c r="AR81" s="14">
        <v>3.9E-2</v>
      </c>
      <c r="AS81" s="14"/>
      <c r="AT81" s="14"/>
      <c r="AU81" s="14">
        <v>5.97</v>
      </c>
      <c r="AV81" s="14">
        <v>-24.8</v>
      </c>
      <c r="AW81" s="8" t="s">
        <v>877</v>
      </c>
      <c r="AX81" s="8" t="s">
        <v>870</v>
      </c>
      <c r="AY81" s="14"/>
      <c r="AZ81" s="8">
        <v>157.80000000000001</v>
      </c>
      <c r="BA81" s="8">
        <v>5.9</v>
      </c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 t="s">
        <v>825</v>
      </c>
      <c r="B82" s="12" t="s">
        <v>834</v>
      </c>
      <c r="C82" s="12" t="s">
        <v>844</v>
      </c>
      <c r="D82" s="11" t="str">
        <f t="shared" si="1"/>
        <v>GCPL_40</v>
      </c>
      <c r="E82" s="148">
        <v>1997</v>
      </c>
      <c r="F82" s="149">
        <v>11</v>
      </c>
      <c r="G82" s="149">
        <v>15</v>
      </c>
      <c r="H82" s="23"/>
      <c r="I82" s="12">
        <v>20</v>
      </c>
      <c r="J82" s="12">
        <v>40</v>
      </c>
      <c r="K82" s="14"/>
      <c r="L82" s="14"/>
      <c r="M82" s="14"/>
      <c r="N82" s="14"/>
      <c r="O82" s="14"/>
      <c r="P82" s="14"/>
      <c r="Q82" s="14">
        <v>1.2971983071516344</v>
      </c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>
        <v>0.44400000000000001</v>
      </c>
      <c r="AP82" s="18"/>
      <c r="AQ82" s="18"/>
      <c r="AR82" s="14">
        <v>3.1E-2</v>
      </c>
      <c r="AS82" s="14"/>
      <c r="AT82" s="14"/>
      <c r="AU82" s="14">
        <v>5.53</v>
      </c>
      <c r="AV82" s="14">
        <v>-24.58</v>
      </c>
      <c r="AW82" s="8" t="s">
        <v>877</v>
      </c>
      <c r="AX82" s="8" t="s">
        <v>871</v>
      </c>
      <c r="AY82" s="14"/>
      <c r="AZ82" s="8">
        <v>119.9</v>
      </c>
      <c r="BA82" s="8">
        <v>5.5</v>
      </c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 t="s">
        <v>825</v>
      </c>
      <c r="B83" s="12" t="s">
        <v>834</v>
      </c>
      <c r="C83" s="12" t="s">
        <v>844</v>
      </c>
      <c r="D83" s="11" t="str">
        <f t="shared" si="1"/>
        <v>GCPL_50</v>
      </c>
      <c r="E83" s="148">
        <v>1997</v>
      </c>
      <c r="F83" s="149">
        <v>11</v>
      </c>
      <c r="G83" s="149">
        <v>15</v>
      </c>
      <c r="H83" s="23"/>
      <c r="I83" s="12">
        <v>40</v>
      </c>
      <c r="J83" s="12">
        <v>50</v>
      </c>
      <c r="K83" s="14"/>
      <c r="L83" s="14"/>
      <c r="M83" s="14"/>
      <c r="N83" s="14"/>
      <c r="O83" s="14"/>
      <c r="P83" s="14"/>
      <c r="Q83" s="14">
        <v>1.4480725508268066</v>
      </c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>
        <v>0.317</v>
      </c>
      <c r="AP83" s="18"/>
      <c r="AQ83" s="18"/>
      <c r="AR83" s="14">
        <v>2.5000000000000001E-2</v>
      </c>
      <c r="AS83" s="14"/>
      <c r="AT83" s="14"/>
      <c r="AU83" s="14">
        <v>5.76</v>
      </c>
      <c r="AV83" s="14">
        <v>-24.3</v>
      </c>
      <c r="AW83" s="8" t="s">
        <v>877</v>
      </c>
      <c r="AX83" s="8" t="s">
        <v>876</v>
      </c>
      <c r="AY83" s="14"/>
      <c r="AZ83" s="8" t="s">
        <v>876</v>
      </c>
      <c r="BA83" s="8" t="s">
        <v>876</v>
      </c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 t="s">
        <v>825</v>
      </c>
      <c r="B84" s="12" t="s">
        <v>834</v>
      </c>
      <c r="C84" s="12" t="s">
        <v>844</v>
      </c>
      <c r="D84" s="11" t="str">
        <f t="shared" si="1"/>
        <v>GCPL_60</v>
      </c>
      <c r="E84" s="148">
        <v>1997</v>
      </c>
      <c r="F84" s="149">
        <v>11</v>
      </c>
      <c r="G84" s="149">
        <v>15</v>
      </c>
      <c r="H84" s="23"/>
      <c r="I84" s="12">
        <v>50</v>
      </c>
      <c r="J84" s="12">
        <v>60</v>
      </c>
      <c r="K84" s="14"/>
      <c r="L84" s="14"/>
      <c r="M84" s="14"/>
      <c r="N84" s="14"/>
      <c r="O84" s="14"/>
      <c r="P84" s="14"/>
      <c r="Q84" s="14">
        <v>1.4480725508268066</v>
      </c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>
        <v>0.21</v>
      </c>
      <c r="AP84" s="18"/>
      <c r="AQ84" s="18"/>
      <c r="AR84" s="14">
        <v>0.03</v>
      </c>
      <c r="AS84" s="14"/>
      <c r="AT84" s="14"/>
      <c r="AU84" s="14">
        <v>4.4400000000000004</v>
      </c>
      <c r="AV84" s="14">
        <v>-22.46</v>
      </c>
      <c r="AW84" s="8" t="s">
        <v>877</v>
      </c>
      <c r="AX84" s="8" t="s">
        <v>876</v>
      </c>
      <c r="AY84" s="14"/>
      <c r="AZ84" s="8" t="s">
        <v>876</v>
      </c>
      <c r="BA84" s="8" t="s">
        <v>876</v>
      </c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 t="s">
        <v>825</v>
      </c>
      <c r="B85" s="12" t="s">
        <v>834</v>
      </c>
      <c r="C85" s="12" t="s">
        <v>844</v>
      </c>
      <c r="D85" s="11" t="str">
        <f t="shared" si="1"/>
        <v>GCPL_80</v>
      </c>
      <c r="E85" s="148">
        <v>1997</v>
      </c>
      <c r="F85" s="149">
        <v>11</v>
      </c>
      <c r="G85" s="149">
        <v>15</v>
      </c>
      <c r="H85" s="23"/>
      <c r="I85" s="12">
        <v>60</v>
      </c>
      <c r="J85" s="12">
        <v>80</v>
      </c>
      <c r="K85" s="14"/>
      <c r="L85" s="14"/>
      <c r="M85" s="14"/>
      <c r="N85" s="14"/>
      <c r="O85" s="14"/>
      <c r="P85" s="14"/>
      <c r="Q85" s="14">
        <v>1.4346677440549365</v>
      </c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>
        <v>0.14000000000000001</v>
      </c>
      <c r="AP85" s="18"/>
      <c r="AQ85" s="18"/>
      <c r="AR85" s="14">
        <v>0.03</v>
      </c>
      <c r="AS85" s="14"/>
      <c r="AT85" s="14"/>
      <c r="AU85" s="14">
        <v>3.83</v>
      </c>
      <c r="AV85" s="14">
        <v>-21.87</v>
      </c>
      <c r="AW85" s="8" t="s">
        <v>877</v>
      </c>
      <c r="AX85" s="8" t="s">
        <v>876</v>
      </c>
      <c r="AY85" s="14"/>
      <c r="AZ85" s="8" t="s">
        <v>876</v>
      </c>
      <c r="BA85" s="8" t="s">
        <v>876</v>
      </c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 t="s">
        <v>825</v>
      </c>
      <c r="B86" s="12" t="s">
        <v>834</v>
      </c>
      <c r="C86" s="12" t="s">
        <v>844</v>
      </c>
      <c r="D86" s="11" t="str">
        <f t="shared" si="1"/>
        <v>GCPL_100</v>
      </c>
      <c r="E86" s="148">
        <v>1997</v>
      </c>
      <c r="F86" s="149">
        <v>11</v>
      </c>
      <c r="G86" s="149">
        <v>15</v>
      </c>
      <c r="H86" s="23"/>
      <c r="I86" s="12">
        <v>80</v>
      </c>
      <c r="J86" s="12">
        <v>100</v>
      </c>
      <c r="K86" s="14"/>
      <c r="L86" s="14"/>
      <c r="M86" s="14"/>
      <c r="N86" s="14"/>
      <c r="O86" s="14"/>
      <c r="P86" s="14"/>
      <c r="Q86" s="14">
        <v>1.6525065905640695</v>
      </c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>
        <v>0.16</v>
      </c>
      <c r="AP86" s="18"/>
      <c r="AQ86" s="18"/>
      <c r="AR86" s="14">
        <v>0.03</v>
      </c>
      <c r="AS86" s="14"/>
      <c r="AT86" s="14"/>
      <c r="AU86" s="14">
        <v>3.94</v>
      </c>
      <c r="AV86" s="14">
        <v>-21.48</v>
      </c>
      <c r="AW86" s="8" t="s">
        <v>877</v>
      </c>
      <c r="AX86" s="8" t="s">
        <v>876</v>
      </c>
      <c r="AY86" s="14"/>
      <c r="AZ86" s="8" t="s">
        <v>876</v>
      </c>
      <c r="BA86" s="8" t="s">
        <v>876</v>
      </c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 t="s">
        <v>825</v>
      </c>
      <c r="B87" s="12" t="s">
        <v>834</v>
      </c>
      <c r="C87" s="12" t="s">
        <v>845</v>
      </c>
      <c r="D87" s="11" t="str">
        <f t="shared" si="1"/>
        <v>GCPV*_3.3</v>
      </c>
      <c r="E87" s="148">
        <v>1996</v>
      </c>
      <c r="F87" s="149">
        <v>12</v>
      </c>
      <c r="G87" s="149">
        <v>4</v>
      </c>
      <c r="H87" s="23"/>
      <c r="I87" s="12">
        <v>0</v>
      </c>
      <c r="J87" s="12">
        <v>3.3</v>
      </c>
      <c r="K87" s="14"/>
      <c r="L87" s="14"/>
      <c r="M87" s="14"/>
      <c r="N87" s="14"/>
      <c r="O87" s="14"/>
      <c r="P87" s="14"/>
      <c r="Q87" s="14">
        <v>0.64334450176135916</v>
      </c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>
        <v>5.3339999999999996</v>
      </c>
      <c r="AP87" s="18"/>
      <c r="AQ87" s="18"/>
      <c r="AR87" s="14">
        <v>0.33300000000000002</v>
      </c>
      <c r="AS87" s="14"/>
      <c r="AT87" s="14"/>
      <c r="AU87" s="14">
        <v>-1.4790000000000001</v>
      </c>
      <c r="AV87" s="14">
        <v>-25.875</v>
      </c>
      <c r="AW87" s="8" t="s">
        <v>877</v>
      </c>
      <c r="AX87" s="8" t="s">
        <v>876</v>
      </c>
      <c r="AY87" s="14"/>
      <c r="AZ87" s="8" t="s">
        <v>876</v>
      </c>
      <c r="BA87" s="8" t="s">
        <v>876</v>
      </c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 t="s">
        <v>825</v>
      </c>
      <c r="B88" s="12" t="s">
        <v>834</v>
      </c>
      <c r="C88" s="12" t="s">
        <v>845</v>
      </c>
      <c r="D88" s="11" t="str">
        <f t="shared" si="1"/>
        <v>GCPV*_6.7</v>
      </c>
      <c r="E88" s="148">
        <v>1996</v>
      </c>
      <c r="F88" s="149">
        <v>12</v>
      </c>
      <c r="G88" s="149">
        <v>4</v>
      </c>
      <c r="H88" s="23"/>
      <c r="I88" s="12">
        <v>3.3</v>
      </c>
      <c r="J88" s="12">
        <v>6.7</v>
      </c>
      <c r="K88" s="14"/>
      <c r="L88" s="14"/>
      <c r="M88" s="14"/>
      <c r="N88" s="14"/>
      <c r="O88" s="14"/>
      <c r="P88" s="14"/>
      <c r="Q88" s="14">
        <v>0.83715168649734362</v>
      </c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>
        <v>2.8170000000000002</v>
      </c>
      <c r="AP88" s="18"/>
      <c r="AQ88" s="18"/>
      <c r="AR88" s="14">
        <v>0.17699999999999999</v>
      </c>
      <c r="AS88" s="14"/>
      <c r="AT88" s="14"/>
      <c r="AU88" s="14">
        <v>0.76400000000000001</v>
      </c>
      <c r="AV88" s="14">
        <v>-26.518999999999998</v>
      </c>
      <c r="AW88" s="8" t="s">
        <v>877</v>
      </c>
      <c r="AX88" s="8" t="s">
        <v>876</v>
      </c>
      <c r="AY88" s="14"/>
      <c r="AZ88" s="8" t="s">
        <v>876</v>
      </c>
      <c r="BA88" s="8" t="s">
        <v>876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 t="s">
        <v>825</v>
      </c>
      <c r="B89" s="12" t="s">
        <v>834</v>
      </c>
      <c r="C89" s="12" t="s">
        <v>845</v>
      </c>
      <c r="D89" s="11" t="str">
        <f t="shared" si="1"/>
        <v>GCPV*_11.1</v>
      </c>
      <c r="E89" s="148">
        <v>1996</v>
      </c>
      <c r="F89" s="149">
        <v>12</v>
      </c>
      <c r="G89" s="149">
        <v>4</v>
      </c>
      <c r="H89" s="23"/>
      <c r="I89" s="12">
        <v>6.7</v>
      </c>
      <c r="J89" s="12">
        <v>11.1</v>
      </c>
      <c r="K89" s="14"/>
      <c r="L89" s="14"/>
      <c r="M89" s="14"/>
      <c r="N89" s="14"/>
      <c r="O89" s="14"/>
      <c r="P89" s="14"/>
      <c r="Q89" s="14">
        <v>1.1574628775323275</v>
      </c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>
        <v>0.94099999999999995</v>
      </c>
      <c r="AP89" s="18"/>
      <c r="AQ89" s="18"/>
      <c r="AR89" s="14">
        <v>7.0000000000000007E-2</v>
      </c>
      <c r="AS89" s="14"/>
      <c r="AT89" s="14"/>
      <c r="AU89" s="14">
        <v>2.552</v>
      </c>
      <c r="AV89" s="14">
        <v>-25.965</v>
      </c>
      <c r="AW89" s="8" t="s">
        <v>877</v>
      </c>
      <c r="AX89" s="8" t="s">
        <v>876</v>
      </c>
      <c r="AY89" s="14"/>
      <c r="AZ89" s="8" t="s">
        <v>876</v>
      </c>
      <c r="BA89" s="8" t="s">
        <v>876</v>
      </c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 t="s">
        <v>825</v>
      </c>
      <c r="B90" s="12" t="s">
        <v>834</v>
      </c>
      <c r="C90" s="12" t="s">
        <v>845</v>
      </c>
      <c r="D90" s="11" t="str">
        <f t="shared" si="1"/>
        <v>GCPV*_15.6</v>
      </c>
      <c r="E90" s="148">
        <v>1996</v>
      </c>
      <c r="F90" s="149">
        <v>12</v>
      </c>
      <c r="G90" s="149">
        <v>4</v>
      </c>
      <c r="H90" s="23"/>
      <c r="I90" s="12">
        <v>11.1</v>
      </c>
      <c r="J90" s="12">
        <v>15.6</v>
      </c>
      <c r="K90" s="14"/>
      <c r="L90" s="14"/>
      <c r="M90" s="14"/>
      <c r="N90" s="14"/>
      <c r="O90" s="14"/>
      <c r="P90" s="14"/>
      <c r="Q90" s="14">
        <v>1.2016766194021344</v>
      </c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>
        <v>0.38700000000000001</v>
      </c>
      <c r="AP90" s="18"/>
      <c r="AQ90" s="18"/>
      <c r="AR90" s="14">
        <v>3.6999999999999998E-2</v>
      </c>
      <c r="AS90" s="14"/>
      <c r="AT90" s="14"/>
      <c r="AU90" s="14">
        <v>2.8959999999999999</v>
      </c>
      <c r="AV90" s="14">
        <v>-24.494</v>
      </c>
      <c r="AW90" s="8" t="s">
        <v>877</v>
      </c>
      <c r="AX90" s="8" t="s">
        <v>876</v>
      </c>
      <c r="AY90" s="14"/>
      <c r="AZ90" s="8" t="s">
        <v>876</v>
      </c>
      <c r="BA90" s="8" t="s">
        <v>876</v>
      </c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 t="s">
        <v>825</v>
      </c>
      <c r="B91" s="12" t="s">
        <v>834</v>
      </c>
      <c r="C91" s="12" t="s">
        <v>845</v>
      </c>
      <c r="D91" s="11" t="str">
        <f t="shared" si="1"/>
        <v>GCPV*_20</v>
      </c>
      <c r="E91" s="148">
        <v>1996</v>
      </c>
      <c r="F91" s="149">
        <v>12</v>
      </c>
      <c r="G91" s="149">
        <v>4</v>
      </c>
      <c r="H91" s="23"/>
      <c r="I91" s="12">
        <v>15.6</v>
      </c>
      <c r="J91" s="12">
        <v>20</v>
      </c>
      <c r="K91" s="14"/>
      <c r="L91" s="14"/>
      <c r="M91" s="14"/>
      <c r="N91" s="14"/>
      <c r="O91" s="14"/>
      <c r="P91" s="14"/>
      <c r="Q91" s="14">
        <v>1.3454308693437411</v>
      </c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>
        <v>0.32100000000000001</v>
      </c>
      <c r="AP91" s="18"/>
      <c r="AQ91" s="18"/>
      <c r="AR91" s="14">
        <v>3.6999999999999998E-2</v>
      </c>
      <c r="AS91" s="14"/>
      <c r="AT91" s="14"/>
      <c r="AU91" s="14">
        <v>3.1080000000000001</v>
      </c>
      <c r="AV91" s="14">
        <v>-23.431999999999999</v>
      </c>
      <c r="AW91" s="8" t="s">
        <v>877</v>
      </c>
      <c r="AX91" s="8" t="s">
        <v>876</v>
      </c>
      <c r="AY91" s="14"/>
      <c r="AZ91" s="8" t="s">
        <v>876</v>
      </c>
      <c r="BA91" s="8" t="s">
        <v>876</v>
      </c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 t="s">
        <v>825</v>
      </c>
      <c r="B92" s="12" t="s">
        <v>834</v>
      </c>
      <c r="C92" s="12" t="s">
        <v>845</v>
      </c>
      <c r="D92" s="11" t="str">
        <f t="shared" si="1"/>
        <v>GCPV*_24.2</v>
      </c>
      <c r="E92" s="148">
        <v>1996</v>
      </c>
      <c r="F92" s="149">
        <v>12</v>
      </c>
      <c r="G92" s="149">
        <v>4</v>
      </c>
      <c r="H92" s="23"/>
      <c r="I92" s="12">
        <v>20</v>
      </c>
      <c r="J92" s="12">
        <v>24.2</v>
      </c>
      <c r="K92" s="14"/>
      <c r="L92" s="14"/>
      <c r="M92" s="14"/>
      <c r="N92" s="14"/>
      <c r="O92" s="14"/>
      <c r="P92" s="14"/>
      <c r="Q92" s="14">
        <v>1.0423063287872696</v>
      </c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>
        <v>0.51600000000000001</v>
      </c>
      <c r="AP92" s="18"/>
      <c r="AQ92" s="18"/>
      <c r="AR92" s="14">
        <v>4.4999999999999998E-2</v>
      </c>
      <c r="AS92" s="14"/>
      <c r="AT92" s="14"/>
      <c r="AU92" s="14">
        <v>3.31</v>
      </c>
      <c r="AV92" s="14">
        <v>-24.815999999999999</v>
      </c>
      <c r="AW92" s="8" t="s">
        <v>877</v>
      </c>
      <c r="AX92" s="8" t="s">
        <v>876</v>
      </c>
      <c r="AY92" s="14"/>
      <c r="AZ92" s="8" t="s">
        <v>876</v>
      </c>
      <c r="BA92" s="8" t="s">
        <v>876</v>
      </c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 t="s">
        <v>825</v>
      </c>
      <c r="B93" s="12" t="s">
        <v>834</v>
      </c>
      <c r="C93" s="12" t="s">
        <v>845</v>
      </c>
      <c r="D93" s="11" t="str">
        <f t="shared" si="1"/>
        <v>GCPV*_29.5</v>
      </c>
      <c r="E93" s="148">
        <v>1996</v>
      </c>
      <c r="F93" s="149">
        <v>12</v>
      </c>
      <c r="G93" s="149">
        <v>4</v>
      </c>
      <c r="H93" s="23"/>
      <c r="I93" s="12">
        <v>24.2</v>
      </c>
      <c r="J93" s="12">
        <v>29.5</v>
      </c>
      <c r="K93" s="14"/>
      <c r="L93" s="14"/>
      <c r="M93" s="14"/>
      <c r="N93" s="14"/>
      <c r="O93" s="14"/>
      <c r="P93" s="14"/>
      <c r="Q93" s="14">
        <v>1.2441572868070454</v>
      </c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>
        <v>0.433</v>
      </c>
      <c r="AP93" s="18"/>
      <c r="AQ93" s="18"/>
      <c r="AR93" s="14">
        <v>4.2000000000000003E-2</v>
      </c>
      <c r="AS93" s="14"/>
      <c r="AT93" s="14"/>
      <c r="AU93" s="14">
        <v>3.5459999999999998</v>
      </c>
      <c r="AV93" s="14">
        <v>-24.414000000000001</v>
      </c>
      <c r="AW93" s="8" t="s">
        <v>877</v>
      </c>
      <c r="AX93" s="8" t="s">
        <v>876</v>
      </c>
      <c r="AY93" s="14"/>
      <c r="AZ93" s="8" t="s">
        <v>876</v>
      </c>
      <c r="BA93" s="8" t="s">
        <v>876</v>
      </c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 t="s">
        <v>825</v>
      </c>
      <c r="B94" s="12" t="s">
        <v>834</v>
      </c>
      <c r="C94" s="12" t="s">
        <v>845</v>
      </c>
      <c r="D94" s="11" t="str">
        <f t="shared" si="1"/>
        <v>GCPV*_34.7</v>
      </c>
      <c r="E94" s="148">
        <v>1996</v>
      </c>
      <c r="F94" s="149">
        <v>12</v>
      </c>
      <c r="G94" s="149">
        <v>4</v>
      </c>
      <c r="H94" s="23"/>
      <c r="I94" s="12">
        <v>29.5</v>
      </c>
      <c r="J94" s="12">
        <v>34.700000000000003</v>
      </c>
      <c r="K94" s="14"/>
      <c r="L94" s="14"/>
      <c r="M94" s="14"/>
      <c r="N94" s="14"/>
      <c r="O94" s="14"/>
      <c r="P94" s="14"/>
      <c r="Q94" s="14">
        <v>1.3376850834431133</v>
      </c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>
        <v>0.56799999999999995</v>
      </c>
      <c r="AP94" s="18"/>
      <c r="AQ94" s="18"/>
      <c r="AR94" s="14">
        <v>5.0999999999999997E-2</v>
      </c>
      <c r="AS94" s="14"/>
      <c r="AT94" s="14"/>
      <c r="AU94" s="14">
        <v>4.1980000000000004</v>
      </c>
      <c r="AV94" s="14">
        <v>-24.988</v>
      </c>
      <c r="AW94" s="8" t="s">
        <v>877</v>
      </c>
      <c r="AX94" s="8" t="s">
        <v>876</v>
      </c>
      <c r="AY94" s="14"/>
      <c r="AZ94" s="8" t="s">
        <v>876</v>
      </c>
      <c r="BA94" s="8" t="s">
        <v>876</v>
      </c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 t="s">
        <v>825</v>
      </c>
      <c r="B95" s="12" t="s">
        <v>834</v>
      </c>
      <c r="C95" s="12" t="s">
        <v>845</v>
      </c>
      <c r="D95" s="11" t="str">
        <f t="shared" si="1"/>
        <v>GCPV*_40</v>
      </c>
      <c r="E95" s="148">
        <v>1996</v>
      </c>
      <c r="F95" s="149">
        <v>12</v>
      </c>
      <c r="G95" s="149">
        <v>4</v>
      </c>
      <c r="H95" s="23"/>
      <c r="I95" s="12">
        <v>34.700000000000003</v>
      </c>
      <c r="J95" s="12">
        <v>40</v>
      </c>
      <c r="K95" s="14"/>
      <c r="L95" s="14"/>
      <c r="M95" s="14"/>
      <c r="N95" s="14"/>
      <c r="O95" s="14"/>
      <c r="P95" s="14"/>
      <c r="Q95" s="14">
        <v>1.4111160581112032</v>
      </c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>
        <v>0.54100000000000004</v>
      </c>
      <c r="AP95" s="18"/>
      <c r="AQ95" s="18"/>
      <c r="AR95" s="14">
        <v>4.2999999999999997E-2</v>
      </c>
      <c r="AS95" s="14"/>
      <c r="AT95" s="14"/>
      <c r="AU95" s="14">
        <v>4.8140000000000001</v>
      </c>
      <c r="AV95" s="14">
        <v>-25.01</v>
      </c>
      <c r="AW95" s="8" t="s">
        <v>877</v>
      </c>
      <c r="AX95" s="8" t="s">
        <v>876</v>
      </c>
      <c r="AY95" s="14"/>
      <c r="AZ95" s="8" t="s">
        <v>876</v>
      </c>
      <c r="BA95" s="8" t="s">
        <v>876</v>
      </c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 t="s">
        <v>825</v>
      </c>
      <c r="B96" s="12" t="s">
        <v>835</v>
      </c>
      <c r="C96" s="12" t="s">
        <v>846</v>
      </c>
      <c r="D96" s="11" t="str">
        <f t="shared" si="1"/>
        <v>NFPU_6.7</v>
      </c>
      <c r="E96" s="148">
        <v>1996</v>
      </c>
      <c r="F96" s="149">
        <v>12</v>
      </c>
      <c r="G96" s="149">
        <v>3</v>
      </c>
      <c r="H96" s="23"/>
      <c r="I96" s="12">
        <v>0</v>
      </c>
      <c r="J96" s="12">
        <v>6.7</v>
      </c>
      <c r="K96" s="14"/>
      <c r="L96" s="14"/>
      <c r="M96" s="14"/>
      <c r="N96" s="14"/>
      <c r="O96" s="14"/>
      <c r="P96" s="14"/>
      <c r="Q96" s="14">
        <v>1.065020568375862</v>
      </c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>
        <v>1.177</v>
      </c>
      <c r="AP96" s="18"/>
      <c r="AQ96" s="18"/>
      <c r="AR96" s="14">
        <v>0.122</v>
      </c>
      <c r="AS96" s="14"/>
      <c r="AT96" s="14"/>
      <c r="AU96" s="14">
        <v>2.7570000000000001</v>
      </c>
      <c r="AV96" s="14">
        <v>-25.021999999999998</v>
      </c>
      <c r="AW96" s="8" t="s">
        <v>877</v>
      </c>
      <c r="AX96" s="8" t="s">
        <v>876</v>
      </c>
      <c r="AY96" s="14"/>
      <c r="AZ96" s="8" t="s">
        <v>876</v>
      </c>
      <c r="BA96" s="8" t="s">
        <v>876</v>
      </c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 t="s">
        <v>825</v>
      </c>
      <c r="B97" s="12" t="s">
        <v>835</v>
      </c>
      <c r="C97" s="12" t="s">
        <v>846</v>
      </c>
      <c r="D97" s="11" t="str">
        <f t="shared" si="1"/>
        <v>NFPU_13.3</v>
      </c>
      <c r="E97" s="148">
        <v>1996</v>
      </c>
      <c r="F97" s="149">
        <v>12</v>
      </c>
      <c r="G97" s="149">
        <v>3</v>
      </c>
      <c r="H97" s="23"/>
      <c r="I97" s="12">
        <v>6.7</v>
      </c>
      <c r="J97" s="12">
        <v>13.3</v>
      </c>
      <c r="K97" s="14"/>
      <c r="L97" s="14"/>
      <c r="M97" s="14"/>
      <c r="N97" s="14"/>
      <c r="O97" s="14"/>
      <c r="P97" s="14"/>
      <c r="Q97" s="14">
        <v>1.134173396820386</v>
      </c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>
        <v>0.66300000000000003</v>
      </c>
      <c r="AP97" s="18"/>
      <c r="AQ97" s="18"/>
      <c r="AR97" s="14">
        <v>7.5999999999999998E-2</v>
      </c>
      <c r="AS97" s="14"/>
      <c r="AT97" s="14"/>
      <c r="AU97" s="14">
        <v>3.9359999999999999</v>
      </c>
      <c r="AV97" s="14">
        <v>-23.266999999999999</v>
      </c>
      <c r="AW97" s="8" t="s">
        <v>877</v>
      </c>
      <c r="AX97" s="8" t="s">
        <v>876</v>
      </c>
      <c r="AY97" s="14"/>
      <c r="AZ97" s="8" t="s">
        <v>876</v>
      </c>
      <c r="BA97" s="8" t="s">
        <v>876</v>
      </c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 t="s">
        <v>825</v>
      </c>
      <c r="B98" s="12" t="s">
        <v>835</v>
      </c>
      <c r="C98" s="12" t="s">
        <v>846</v>
      </c>
      <c r="D98" s="11" t="str">
        <f t="shared" si="1"/>
        <v>NFPU_20</v>
      </c>
      <c r="E98" s="148">
        <v>1996</v>
      </c>
      <c r="F98" s="149">
        <v>12</v>
      </c>
      <c r="G98" s="149">
        <v>3</v>
      </c>
      <c r="H98" s="23"/>
      <c r="I98" s="12">
        <v>13.3</v>
      </c>
      <c r="J98" s="12">
        <v>20</v>
      </c>
      <c r="K98" s="14"/>
      <c r="L98" s="14"/>
      <c r="M98" s="14"/>
      <c r="N98" s="14"/>
      <c r="O98" s="14"/>
      <c r="P98" s="14"/>
      <c r="Q98" s="14">
        <v>0.95143020592719463</v>
      </c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>
        <v>0.32400000000000001</v>
      </c>
      <c r="AP98" s="18"/>
      <c r="AQ98" s="18"/>
      <c r="AR98" s="14">
        <v>4.4999999999999998E-2</v>
      </c>
      <c r="AS98" s="14"/>
      <c r="AT98" s="14"/>
      <c r="AU98" s="14">
        <v>3.496</v>
      </c>
      <c r="AV98" s="14">
        <v>-21.555</v>
      </c>
      <c r="AW98" s="8" t="s">
        <v>877</v>
      </c>
      <c r="AX98" s="8" t="s">
        <v>872</v>
      </c>
      <c r="AY98" s="14"/>
      <c r="AZ98" s="8">
        <v>125.2</v>
      </c>
      <c r="BA98" s="8">
        <v>6</v>
      </c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 t="s">
        <v>825</v>
      </c>
      <c r="B99" s="12" t="s">
        <v>835</v>
      </c>
      <c r="C99" s="12" t="s">
        <v>846</v>
      </c>
      <c r="D99" s="11" t="str">
        <f t="shared" si="1"/>
        <v>NFPU_25.1</v>
      </c>
      <c r="E99" s="148">
        <v>1996</v>
      </c>
      <c r="F99" s="149">
        <v>12</v>
      </c>
      <c r="G99" s="149">
        <v>3</v>
      </c>
      <c r="H99" s="23"/>
      <c r="I99" s="12">
        <v>20</v>
      </c>
      <c r="J99" s="12">
        <v>25.1</v>
      </c>
      <c r="K99" s="14"/>
      <c r="L99" s="14"/>
      <c r="M99" s="14"/>
      <c r="N99" s="14"/>
      <c r="O99" s="14"/>
      <c r="P99" s="14"/>
      <c r="Q99" s="14">
        <v>1.1813038160835583</v>
      </c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>
        <v>0.24299999999999999</v>
      </c>
      <c r="AP99" s="18"/>
      <c r="AQ99" s="18"/>
      <c r="AR99" s="14">
        <v>3.5000000000000003E-2</v>
      </c>
      <c r="AS99" s="14"/>
      <c r="AT99" s="14"/>
      <c r="AU99" s="14">
        <v>3.2010000000000001</v>
      </c>
      <c r="AV99" s="14">
        <v>-21.102</v>
      </c>
      <c r="AW99" s="8" t="s">
        <v>877</v>
      </c>
      <c r="AX99" s="8" t="s">
        <v>876</v>
      </c>
      <c r="AY99" s="14"/>
      <c r="AZ99" s="8" t="s">
        <v>876</v>
      </c>
      <c r="BA99" s="8" t="s">
        <v>876</v>
      </c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 t="s">
        <v>825</v>
      </c>
      <c r="B100" s="12" t="s">
        <v>835</v>
      </c>
      <c r="C100" s="12" t="s">
        <v>846</v>
      </c>
      <c r="D100" s="11" t="str">
        <f t="shared" si="1"/>
        <v>NFPU_30.1</v>
      </c>
      <c r="E100" s="148">
        <v>1996</v>
      </c>
      <c r="F100" s="149">
        <v>12</v>
      </c>
      <c r="G100" s="149">
        <v>3</v>
      </c>
      <c r="H100" s="23"/>
      <c r="I100" s="12">
        <v>25.1</v>
      </c>
      <c r="J100" s="12">
        <v>30.1</v>
      </c>
      <c r="K100" s="14"/>
      <c r="L100" s="14"/>
      <c r="M100" s="14"/>
      <c r="N100" s="14"/>
      <c r="O100" s="14"/>
      <c r="P100" s="14"/>
      <c r="Q100" s="14">
        <v>1.2491042538079078</v>
      </c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>
        <v>0.20300000000000001</v>
      </c>
      <c r="AP100" s="18"/>
      <c r="AQ100" s="18"/>
      <c r="AR100" s="14">
        <v>3.4000000000000002E-2</v>
      </c>
      <c r="AS100" s="14"/>
      <c r="AT100" s="14"/>
      <c r="AU100" s="14">
        <v>3.8490000000000002</v>
      </c>
      <c r="AV100" s="14">
        <v>-21.196999999999999</v>
      </c>
      <c r="AW100" s="8" t="s">
        <v>877</v>
      </c>
      <c r="AX100" s="8" t="s">
        <v>876</v>
      </c>
      <c r="AY100" s="14"/>
      <c r="AZ100" s="8" t="s">
        <v>876</v>
      </c>
      <c r="BA100" s="8" t="s">
        <v>876</v>
      </c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 t="s">
        <v>825</v>
      </c>
      <c r="B101" s="12" t="s">
        <v>835</v>
      </c>
      <c r="C101" s="12" t="s">
        <v>846</v>
      </c>
      <c r="D101" s="11" t="str">
        <f t="shared" si="1"/>
        <v>NFPU_35.2</v>
      </c>
      <c r="E101" s="148">
        <v>1996</v>
      </c>
      <c r="F101" s="149">
        <v>12</v>
      </c>
      <c r="G101" s="149">
        <v>3</v>
      </c>
      <c r="H101" s="23"/>
      <c r="I101" s="12">
        <v>30.1</v>
      </c>
      <c r="J101" s="12">
        <v>35.200000000000003</v>
      </c>
      <c r="K101" s="14"/>
      <c r="L101" s="14"/>
      <c r="M101" s="14"/>
      <c r="N101" s="14"/>
      <c r="O101" s="14"/>
      <c r="P101" s="14"/>
      <c r="Q101" s="14">
        <v>1.268482454144944</v>
      </c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>
        <v>0.16200000000000001</v>
      </c>
      <c r="AP101" s="18"/>
      <c r="AQ101" s="18"/>
      <c r="AR101" s="14">
        <v>0.03</v>
      </c>
      <c r="AS101" s="14"/>
      <c r="AT101" s="14"/>
      <c r="AU101" s="14">
        <v>3.448</v>
      </c>
      <c r="AV101" s="14">
        <v>-21.661000000000001</v>
      </c>
      <c r="AW101" s="8" t="s">
        <v>877</v>
      </c>
      <c r="AX101" s="8" t="s">
        <v>876</v>
      </c>
      <c r="AY101" s="14"/>
      <c r="AZ101" s="8" t="s">
        <v>876</v>
      </c>
      <c r="BA101" s="8" t="s">
        <v>876</v>
      </c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 t="s">
        <v>825</v>
      </c>
      <c r="B102" s="12" t="s">
        <v>835</v>
      </c>
      <c r="C102" s="12" t="s">
        <v>846</v>
      </c>
      <c r="D102" s="11" t="str">
        <f t="shared" si="1"/>
        <v>NFPU_40</v>
      </c>
      <c r="E102" s="148">
        <v>1996</v>
      </c>
      <c r="F102" s="149">
        <v>12</v>
      </c>
      <c r="G102" s="149">
        <v>3</v>
      </c>
      <c r="H102" s="23"/>
      <c r="I102" s="12">
        <v>35.200000000000003</v>
      </c>
      <c r="J102" s="12">
        <v>40</v>
      </c>
      <c r="K102" s="14"/>
      <c r="L102" s="14"/>
      <c r="M102" s="14"/>
      <c r="N102" s="14"/>
      <c r="O102" s="14"/>
      <c r="P102" s="14"/>
      <c r="Q102" s="14">
        <v>1.2725525916572409</v>
      </c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>
        <v>0.218</v>
      </c>
      <c r="AP102" s="18"/>
      <c r="AQ102" s="18"/>
      <c r="AR102" s="14">
        <v>3.2000000000000001E-2</v>
      </c>
      <c r="AS102" s="14"/>
      <c r="AT102" s="14"/>
      <c r="AU102" s="14">
        <v>2.399</v>
      </c>
      <c r="AV102" s="14">
        <v>-23.256</v>
      </c>
      <c r="AW102" s="8" t="s">
        <v>877</v>
      </c>
      <c r="AX102" s="8" t="s">
        <v>873</v>
      </c>
      <c r="AY102" s="14"/>
      <c r="AZ102" s="8">
        <v>-8.3000000000000007</v>
      </c>
      <c r="BA102" s="8">
        <v>6.1</v>
      </c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 t="s">
        <v>825</v>
      </c>
      <c r="B103" s="12" t="s">
        <v>835</v>
      </c>
      <c r="C103" s="12" t="s">
        <v>846</v>
      </c>
      <c r="D103" s="11" t="str">
        <f t="shared" si="1"/>
        <v>NFPU_5</v>
      </c>
      <c r="E103" s="148">
        <v>1997</v>
      </c>
      <c r="F103" s="149">
        <v>11</v>
      </c>
      <c r="G103" s="149">
        <v>11</v>
      </c>
      <c r="H103" s="23"/>
      <c r="I103" s="12">
        <v>0</v>
      </c>
      <c r="J103" s="12">
        <v>5</v>
      </c>
      <c r="K103" s="14"/>
      <c r="L103" s="14"/>
      <c r="M103" s="14"/>
      <c r="N103" s="14"/>
      <c r="O103" s="14"/>
      <c r="P103" s="14"/>
      <c r="Q103" s="14">
        <v>1.1163931522506654</v>
      </c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>
        <v>0.93700000000000006</v>
      </c>
      <c r="AP103" s="18"/>
      <c r="AQ103" s="18"/>
      <c r="AR103" s="14">
        <v>0.10100000000000001</v>
      </c>
      <c r="AS103" s="14"/>
      <c r="AT103" s="14"/>
      <c r="AU103" s="14">
        <v>2.82</v>
      </c>
      <c r="AV103" s="14">
        <v>-24.21</v>
      </c>
      <c r="AW103" s="8" t="s">
        <v>877</v>
      </c>
      <c r="AX103" s="8" t="s">
        <v>876</v>
      </c>
      <c r="AY103" s="14"/>
      <c r="AZ103" s="8" t="s">
        <v>876</v>
      </c>
      <c r="BA103" s="8" t="s">
        <v>876</v>
      </c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 t="s">
        <v>825</v>
      </c>
      <c r="B104" s="12" t="s">
        <v>835</v>
      </c>
      <c r="C104" s="12" t="s">
        <v>846</v>
      </c>
      <c r="D104" s="11" t="str">
        <f t="shared" si="1"/>
        <v>NFPU_10</v>
      </c>
      <c r="E104" s="148">
        <v>1997</v>
      </c>
      <c r="F104" s="149">
        <v>11</v>
      </c>
      <c r="G104" s="149">
        <v>11</v>
      </c>
      <c r="H104" s="23"/>
      <c r="I104" s="12">
        <v>5</v>
      </c>
      <c r="J104" s="12">
        <v>10</v>
      </c>
      <c r="K104" s="14"/>
      <c r="L104" s="14"/>
      <c r="M104" s="14"/>
      <c r="N104" s="14"/>
      <c r="O104" s="14"/>
      <c r="P104" s="14"/>
      <c r="Q104" s="14">
        <v>1.2672847846237794</v>
      </c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>
        <v>0.378</v>
      </c>
      <c r="AP104" s="18"/>
      <c r="AQ104" s="18"/>
      <c r="AR104" s="14">
        <v>5.8000000000000003E-2</v>
      </c>
      <c r="AS104" s="14"/>
      <c r="AT104" s="14"/>
      <c r="AU104" s="14">
        <v>3.55</v>
      </c>
      <c r="AV104" s="14">
        <v>-23.41</v>
      </c>
      <c r="AW104" s="8" t="s">
        <v>877</v>
      </c>
      <c r="AX104" s="8" t="s">
        <v>876</v>
      </c>
      <c r="AY104" s="14"/>
      <c r="AZ104" s="8" t="s">
        <v>876</v>
      </c>
      <c r="BA104" s="8" t="s">
        <v>876</v>
      </c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 t="s">
        <v>825</v>
      </c>
      <c r="B105" s="12" t="s">
        <v>835</v>
      </c>
      <c r="C105" s="12" t="s">
        <v>846</v>
      </c>
      <c r="D105" s="11" t="str">
        <f t="shared" si="1"/>
        <v>NFPU_20</v>
      </c>
      <c r="E105" s="148">
        <v>1997</v>
      </c>
      <c r="F105" s="149">
        <v>11</v>
      </c>
      <c r="G105" s="149">
        <v>11</v>
      </c>
      <c r="H105" s="23"/>
      <c r="I105" s="12">
        <v>10</v>
      </c>
      <c r="J105" s="12">
        <v>20</v>
      </c>
      <c r="K105" s="14"/>
      <c r="L105" s="14"/>
      <c r="M105" s="14"/>
      <c r="N105" s="14"/>
      <c r="O105" s="14"/>
      <c r="P105" s="14"/>
      <c r="Q105" s="14">
        <v>1.1908222748043458</v>
      </c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>
        <v>0.216</v>
      </c>
      <c r="AP105" s="18"/>
      <c r="AQ105" s="18"/>
      <c r="AR105" s="14">
        <v>3.7999999999999999E-2</v>
      </c>
      <c r="AS105" s="14"/>
      <c r="AT105" s="14"/>
      <c r="AU105" s="14">
        <v>3.5</v>
      </c>
      <c r="AV105" s="14">
        <v>-23.35</v>
      </c>
      <c r="AW105" s="8" t="s">
        <v>877</v>
      </c>
      <c r="AX105" s="8" t="s">
        <v>872</v>
      </c>
      <c r="AY105" s="14"/>
      <c r="AZ105" s="8">
        <v>125.2</v>
      </c>
      <c r="BA105" s="8">
        <v>6</v>
      </c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 t="s">
        <v>825</v>
      </c>
      <c r="B106" s="12" t="s">
        <v>835</v>
      </c>
      <c r="C106" s="12" t="s">
        <v>846</v>
      </c>
      <c r="D106" s="11" t="str">
        <f t="shared" si="1"/>
        <v>NFPU_40</v>
      </c>
      <c r="E106" s="148">
        <v>1997</v>
      </c>
      <c r="F106" s="149">
        <v>11</v>
      </c>
      <c r="G106" s="149">
        <v>11</v>
      </c>
      <c r="H106" s="23"/>
      <c r="I106" s="12">
        <v>20</v>
      </c>
      <c r="J106" s="12">
        <v>40</v>
      </c>
      <c r="K106" s="14"/>
      <c r="L106" s="14"/>
      <c r="M106" s="14"/>
      <c r="N106" s="14"/>
      <c r="O106" s="14"/>
      <c r="P106" s="14"/>
      <c r="Q106" s="14">
        <v>1.4189892423752608</v>
      </c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>
        <v>0.14399999999999999</v>
      </c>
      <c r="AP106" s="18"/>
      <c r="AQ106" s="18"/>
      <c r="AR106" s="14">
        <v>3.1E-2</v>
      </c>
      <c r="AS106" s="14"/>
      <c r="AT106" s="14"/>
      <c r="AU106" s="14">
        <v>3.65</v>
      </c>
      <c r="AV106" s="14">
        <v>-23.23</v>
      </c>
      <c r="AW106" s="8" t="s">
        <v>877</v>
      </c>
      <c r="AX106" s="8" t="s">
        <v>873</v>
      </c>
      <c r="AY106" s="14"/>
      <c r="AZ106" s="8">
        <v>-8.3000000000000007</v>
      </c>
      <c r="BA106" s="8">
        <v>6.1</v>
      </c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 t="s">
        <v>825</v>
      </c>
      <c r="B107" s="12" t="s">
        <v>835</v>
      </c>
      <c r="C107" s="12" t="s">
        <v>846</v>
      </c>
      <c r="D107" s="11" t="str">
        <f t="shared" si="1"/>
        <v>NFPU_60</v>
      </c>
      <c r="E107" s="148">
        <v>1997</v>
      </c>
      <c r="F107" s="149">
        <v>11</v>
      </c>
      <c r="G107" s="149">
        <v>11</v>
      </c>
      <c r="H107" s="23"/>
      <c r="I107" s="12">
        <v>40</v>
      </c>
      <c r="J107" s="12">
        <v>60</v>
      </c>
      <c r="K107" s="14"/>
      <c r="L107" s="14"/>
      <c r="M107" s="14"/>
      <c r="N107" s="14"/>
      <c r="O107" s="14"/>
      <c r="P107" s="14"/>
      <c r="Q107" s="14">
        <v>1.3170749724182138</v>
      </c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>
        <v>0.15</v>
      </c>
      <c r="AP107" s="18"/>
      <c r="AQ107" s="18"/>
      <c r="AR107" s="14">
        <v>3.1E-2</v>
      </c>
      <c r="AS107" s="14"/>
      <c r="AT107" s="14"/>
      <c r="AU107" s="14">
        <v>3.45</v>
      </c>
      <c r="AV107" s="14">
        <v>-23.46</v>
      </c>
      <c r="AW107" s="8" t="s">
        <v>877</v>
      </c>
      <c r="AX107" s="8" t="s">
        <v>876</v>
      </c>
      <c r="AY107" s="14"/>
      <c r="AZ107" s="8" t="s">
        <v>876</v>
      </c>
      <c r="BA107" s="8" t="s">
        <v>876</v>
      </c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 t="s">
        <v>825</v>
      </c>
      <c r="B108" s="12" t="s">
        <v>835</v>
      </c>
      <c r="C108" s="12" t="s">
        <v>846</v>
      </c>
      <c r="D108" s="11" t="str">
        <f t="shared" si="1"/>
        <v>NFPU_80</v>
      </c>
      <c r="E108" s="148">
        <v>1997</v>
      </c>
      <c r="F108" s="149">
        <v>11</v>
      </c>
      <c r="G108" s="149">
        <v>11</v>
      </c>
      <c r="H108" s="23"/>
      <c r="I108" s="12">
        <v>60</v>
      </c>
      <c r="J108" s="12">
        <v>80</v>
      </c>
      <c r="K108" s="14"/>
      <c r="L108" s="14"/>
      <c r="M108" s="14"/>
      <c r="N108" s="14"/>
      <c r="O108" s="14"/>
      <c r="P108" s="14"/>
      <c r="Q108" s="14">
        <v>1.1960954338893801</v>
      </c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>
        <v>0.14499999999999999</v>
      </c>
      <c r="AP108" s="18"/>
      <c r="AQ108" s="18"/>
      <c r="AR108" s="14">
        <v>2.5000000000000001E-2</v>
      </c>
      <c r="AS108" s="14"/>
      <c r="AT108" s="14"/>
      <c r="AU108" s="14">
        <v>2.14</v>
      </c>
      <c r="AV108" s="14">
        <v>-20.36</v>
      </c>
      <c r="AW108" s="8" t="s">
        <v>877</v>
      </c>
      <c r="AX108" s="8" t="s">
        <v>876</v>
      </c>
      <c r="AY108" s="14"/>
      <c r="AZ108" s="8" t="s">
        <v>876</v>
      </c>
      <c r="BA108" s="8" t="s">
        <v>876</v>
      </c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 t="s">
        <v>825</v>
      </c>
      <c r="B109" s="12" t="s">
        <v>835</v>
      </c>
      <c r="C109" s="12" t="s">
        <v>846</v>
      </c>
      <c r="D109" s="11" t="str">
        <f t="shared" si="1"/>
        <v>NFPU_100</v>
      </c>
      <c r="E109" s="148">
        <v>1997</v>
      </c>
      <c r="F109" s="149">
        <v>11</v>
      </c>
      <c r="G109" s="149">
        <v>11</v>
      </c>
      <c r="H109" s="23"/>
      <c r="I109" s="12">
        <v>80</v>
      </c>
      <c r="J109" s="12">
        <v>100</v>
      </c>
      <c r="K109" s="14"/>
      <c r="L109" s="14"/>
      <c r="M109" s="14"/>
      <c r="N109" s="14"/>
      <c r="O109" s="14"/>
      <c r="P109" s="14"/>
      <c r="Q109" s="14">
        <v>1.1974107639975775</v>
      </c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>
        <v>0.105</v>
      </c>
      <c r="AP109" s="18"/>
      <c r="AQ109" s="18"/>
      <c r="AR109" s="14">
        <v>2.1999999999999999E-2</v>
      </c>
      <c r="AS109" s="14"/>
      <c r="AT109" s="14"/>
      <c r="AU109" s="14">
        <v>3.01</v>
      </c>
      <c r="AV109" s="14">
        <v>-24.6</v>
      </c>
      <c r="AW109" s="8" t="s">
        <v>877</v>
      </c>
      <c r="AX109" s="8" t="s">
        <v>876</v>
      </c>
      <c r="AY109" s="14"/>
      <c r="AZ109" s="8" t="s">
        <v>876</v>
      </c>
      <c r="BA109" s="8" t="s">
        <v>876</v>
      </c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 t="s">
        <v>825</v>
      </c>
      <c r="B110" s="12" t="s">
        <v>835</v>
      </c>
      <c r="C110" s="12" t="s">
        <v>846</v>
      </c>
      <c r="D110" s="11" t="str">
        <f t="shared" si="1"/>
        <v>NFPU_5</v>
      </c>
      <c r="E110" s="148">
        <v>1997</v>
      </c>
      <c r="F110" s="149">
        <v>11</v>
      </c>
      <c r="G110" s="149">
        <v>11</v>
      </c>
      <c r="H110" s="23"/>
      <c r="I110" s="12">
        <v>0</v>
      </c>
      <c r="J110" s="12">
        <v>5</v>
      </c>
      <c r="K110" s="14"/>
      <c r="L110" s="14"/>
      <c r="M110" s="14"/>
      <c r="N110" s="14"/>
      <c r="O110" s="14"/>
      <c r="P110" s="14"/>
      <c r="Q110" s="14">
        <v>1.442640607537989</v>
      </c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>
        <v>0.8</v>
      </c>
      <c r="AP110" s="18"/>
      <c r="AQ110" s="18"/>
      <c r="AR110" s="14">
        <v>9.0999999999999998E-2</v>
      </c>
      <c r="AS110" s="14"/>
      <c r="AT110" s="14"/>
      <c r="AU110" s="14">
        <v>3.25</v>
      </c>
      <c r="AV110" s="14">
        <v>-24.74</v>
      </c>
      <c r="AW110" s="8" t="s">
        <v>877</v>
      </c>
      <c r="AX110" s="8" t="s">
        <v>876</v>
      </c>
      <c r="AY110" s="14"/>
      <c r="AZ110" s="8" t="s">
        <v>876</v>
      </c>
      <c r="BA110" s="8" t="s">
        <v>876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 t="s">
        <v>825</v>
      </c>
      <c r="B111" s="12" t="s">
        <v>835</v>
      </c>
      <c r="C111" s="12" t="s">
        <v>846</v>
      </c>
      <c r="D111" s="11" t="str">
        <f t="shared" si="1"/>
        <v>NFPU_10</v>
      </c>
      <c r="E111" s="148">
        <v>1997</v>
      </c>
      <c r="F111" s="149">
        <v>11</v>
      </c>
      <c r="G111" s="149">
        <v>11</v>
      </c>
      <c r="H111" s="23"/>
      <c r="I111" s="12">
        <v>5</v>
      </c>
      <c r="J111" s="12">
        <v>10</v>
      </c>
      <c r="K111" s="14"/>
      <c r="L111" s="14"/>
      <c r="M111" s="14"/>
      <c r="N111" s="14"/>
      <c r="O111" s="14"/>
      <c r="P111" s="14"/>
      <c r="Q111" s="14">
        <v>1.4897341743295973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>
        <v>0.68600000000000005</v>
      </c>
      <c r="AP111" s="18"/>
      <c r="AQ111" s="18"/>
      <c r="AR111" s="14">
        <v>8.2000000000000003E-2</v>
      </c>
      <c r="AS111" s="14"/>
      <c r="AT111" s="14"/>
      <c r="AU111" s="14">
        <v>3.57</v>
      </c>
      <c r="AV111" s="14">
        <v>-23.74</v>
      </c>
      <c r="AW111" s="8" t="s">
        <v>877</v>
      </c>
      <c r="AX111" s="8" t="s">
        <v>876</v>
      </c>
      <c r="AY111" s="14"/>
      <c r="AZ111" s="8" t="s">
        <v>876</v>
      </c>
      <c r="BA111" s="8" t="s">
        <v>876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 t="s">
        <v>825</v>
      </c>
      <c r="B112" s="12" t="s">
        <v>835</v>
      </c>
      <c r="C112" s="12" t="s">
        <v>846</v>
      </c>
      <c r="D112" s="11" t="str">
        <f t="shared" si="1"/>
        <v>NFPU_20</v>
      </c>
      <c r="E112" s="148">
        <v>1997</v>
      </c>
      <c r="F112" s="149">
        <v>11</v>
      </c>
      <c r="G112" s="149">
        <v>11</v>
      </c>
      <c r="H112" s="23"/>
      <c r="I112" s="12">
        <v>10</v>
      </c>
      <c r="J112" s="12">
        <v>20</v>
      </c>
      <c r="K112" s="14"/>
      <c r="L112" s="14"/>
      <c r="M112" s="14"/>
      <c r="N112" s="14"/>
      <c r="O112" s="14"/>
      <c r="P112" s="14"/>
      <c r="Q112" s="14">
        <v>1.5588772842842196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>
        <v>0.374</v>
      </c>
      <c r="AP112" s="18"/>
      <c r="AQ112" s="18"/>
      <c r="AR112" s="14">
        <v>5.1999999999999998E-2</v>
      </c>
      <c r="AS112" s="14"/>
      <c r="AT112" s="14"/>
      <c r="AU112" s="14">
        <v>4.54</v>
      </c>
      <c r="AV112" s="14">
        <v>-22.64</v>
      </c>
      <c r="AW112" s="8" t="s">
        <v>877</v>
      </c>
      <c r="AX112" s="8" t="s">
        <v>872</v>
      </c>
      <c r="AY112" s="14"/>
      <c r="AZ112" s="8">
        <v>125.2</v>
      </c>
      <c r="BA112" s="8">
        <v>6</v>
      </c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 t="s">
        <v>825</v>
      </c>
      <c r="B113" s="12" t="s">
        <v>835</v>
      </c>
      <c r="C113" s="12" t="s">
        <v>846</v>
      </c>
      <c r="D113" s="11" t="str">
        <f t="shared" si="1"/>
        <v>NFPU_40</v>
      </c>
      <c r="E113" s="148">
        <v>1997</v>
      </c>
      <c r="F113" s="149">
        <v>11</v>
      </c>
      <c r="G113" s="149">
        <v>11</v>
      </c>
      <c r="H113" s="23"/>
      <c r="I113" s="12">
        <v>20</v>
      </c>
      <c r="J113" s="12">
        <v>40</v>
      </c>
      <c r="K113" s="14"/>
      <c r="L113" s="14"/>
      <c r="M113" s="14"/>
      <c r="N113" s="14"/>
      <c r="O113" s="14"/>
      <c r="P113" s="14"/>
      <c r="Q113" s="14">
        <v>1.3885016715873046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>
        <v>0.156</v>
      </c>
      <c r="AP113" s="18"/>
      <c r="AQ113" s="18"/>
      <c r="AR113" s="14">
        <v>3.2000000000000001E-2</v>
      </c>
      <c r="AS113" s="14"/>
      <c r="AT113" s="14"/>
      <c r="AU113" s="14">
        <v>3.37</v>
      </c>
      <c r="AV113" s="14">
        <v>-23.01</v>
      </c>
      <c r="AW113" s="8" t="s">
        <v>877</v>
      </c>
      <c r="AX113" s="8" t="s">
        <v>873</v>
      </c>
      <c r="AY113" s="14"/>
      <c r="AZ113" s="8">
        <v>-8.3000000000000007</v>
      </c>
      <c r="BA113" s="8">
        <v>6.1</v>
      </c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 t="s">
        <v>825</v>
      </c>
      <c r="B114" s="12" t="s">
        <v>835</v>
      </c>
      <c r="C114" s="12" t="s">
        <v>846</v>
      </c>
      <c r="D114" s="11" t="str">
        <f t="shared" si="1"/>
        <v>NFPU_60</v>
      </c>
      <c r="E114" s="148">
        <v>1997</v>
      </c>
      <c r="F114" s="149">
        <v>11</v>
      </c>
      <c r="G114" s="149">
        <v>11</v>
      </c>
      <c r="H114" s="23"/>
      <c r="I114" s="12">
        <v>40</v>
      </c>
      <c r="J114" s="12">
        <v>60</v>
      </c>
      <c r="K114" s="14"/>
      <c r="L114" s="14"/>
      <c r="M114" s="14"/>
      <c r="N114" s="14"/>
      <c r="O114" s="14"/>
      <c r="P114" s="14"/>
      <c r="Q114" s="14">
        <v>1.3052797376930425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>
        <v>0.123</v>
      </c>
      <c r="AP114" s="18"/>
      <c r="AQ114" s="18"/>
      <c r="AR114" s="14">
        <v>2.8000000000000001E-2</v>
      </c>
      <c r="AS114" s="14"/>
      <c r="AT114" s="14"/>
      <c r="AU114" s="14">
        <v>5.03</v>
      </c>
      <c r="AV114" s="14">
        <v>-23.86</v>
      </c>
      <c r="AW114" s="8" t="s">
        <v>877</v>
      </c>
      <c r="AX114" s="8" t="s">
        <v>876</v>
      </c>
      <c r="AY114" s="14"/>
      <c r="AZ114" s="8" t="s">
        <v>876</v>
      </c>
      <c r="BA114" s="8" t="s">
        <v>876</v>
      </c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 t="s">
        <v>825</v>
      </c>
      <c r="B115" s="12" t="s">
        <v>835</v>
      </c>
      <c r="C115" s="12" t="s">
        <v>846</v>
      </c>
      <c r="D115" s="11" t="str">
        <f t="shared" si="1"/>
        <v>NFPU_80</v>
      </c>
      <c r="E115" s="148">
        <v>1997</v>
      </c>
      <c r="F115" s="149">
        <v>11</v>
      </c>
      <c r="G115" s="149">
        <v>11</v>
      </c>
      <c r="H115" s="23"/>
      <c r="I115" s="12">
        <v>60</v>
      </c>
      <c r="J115" s="12">
        <v>80</v>
      </c>
      <c r="K115" s="14"/>
      <c r="L115" s="14"/>
      <c r="M115" s="14"/>
      <c r="N115" s="14"/>
      <c r="O115" s="14"/>
      <c r="P115" s="14"/>
      <c r="Q115" s="14">
        <v>1.0748219979135722</v>
      </c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>
        <v>0.11899999999999999</v>
      </c>
      <c r="AP115" s="18"/>
      <c r="AQ115" s="18"/>
      <c r="AR115" s="14">
        <v>2.7E-2</v>
      </c>
      <c r="AS115" s="14"/>
      <c r="AT115" s="14"/>
      <c r="AU115" s="14">
        <v>3.31</v>
      </c>
      <c r="AV115" s="14">
        <v>-25.53</v>
      </c>
      <c r="AW115" s="8" t="s">
        <v>877</v>
      </c>
      <c r="AX115" s="8" t="s">
        <v>876</v>
      </c>
      <c r="AY115" s="14"/>
      <c r="AZ115" s="8" t="s">
        <v>876</v>
      </c>
      <c r="BA115" s="8" t="s">
        <v>876</v>
      </c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 t="s">
        <v>825</v>
      </c>
      <c r="B116" s="12" t="s">
        <v>835</v>
      </c>
      <c r="C116" s="12" t="s">
        <v>846</v>
      </c>
      <c r="D116" s="11" t="str">
        <f t="shared" si="1"/>
        <v>NFPU_100</v>
      </c>
      <c r="E116" s="148">
        <v>1997</v>
      </c>
      <c r="F116" s="149">
        <v>11</v>
      </c>
      <c r="G116" s="149">
        <v>11</v>
      </c>
      <c r="H116" s="23"/>
      <c r="I116" s="12">
        <v>80</v>
      </c>
      <c r="J116" s="12">
        <v>100</v>
      </c>
      <c r="K116" s="14"/>
      <c r="L116" s="14"/>
      <c r="M116" s="14"/>
      <c r="N116" s="14"/>
      <c r="O116" s="14"/>
      <c r="P116" s="14"/>
      <c r="Q116" s="14">
        <v>1.3486737264402879</v>
      </c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>
        <v>0.09</v>
      </c>
      <c r="AP116" s="18"/>
      <c r="AQ116" s="18"/>
      <c r="AR116" s="14">
        <v>0.02</v>
      </c>
      <c r="AS116" s="14"/>
      <c r="AT116" s="14"/>
      <c r="AU116" s="14">
        <v>-0.57999999999999996</v>
      </c>
      <c r="AV116" s="14">
        <v>-25.76</v>
      </c>
      <c r="AW116" s="8" t="s">
        <v>877</v>
      </c>
      <c r="AX116" s="8" t="s">
        <v>876</v>
      </c>
      <c r="AY116" s="14"/>
      <c r="AZ116" s="8" t="s">
        <v>876</v>
      </c>
      <c r="BA116" s="8" t="s">
        <v>876</v>
      </c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 t="s">
        <v>825</v>
      </c>
      <c r="B117" s="12" t="s">
        <v>835</v>
      </c>
      <c r="C117" s="12" t="s">
        <v>846</v>
      </c>
      <c r="D117" s="11" t="str">
        <f t="shared" si="1"/>
        <v>NFPU_5</v>
      </c>
      <c r="E117" s="148">
        <v>1997</v>
      </c>
      <c r="F117" s="149">
        <v>11</v>
      </c>
      <c r="G117" s="149">
        <v>11</v>
      </c>
      <c r="H117" s="23"/>
      <c r="I117" s="12">
        <v>0</v>
      </c>
      <c r="J117" s="12">
        <v>5</v>
      </c>
      <c r="K117" s="14"/>
      <c r="L117" s="14"/>
      <c r="M117" s="14"/>
      <c r="N117" s="14"/>
      <c r="O117" s="14"/>
      <c r="P117" s="14"/>
      <c r="Q117" s="14">
        <v>1.058814932370016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>
        <v>0.88400000000000001</v>
      </c>
      <c r="AP117" s="18"/>
      <c r="AQ117" s="18"/>
      <c r="AR117" s="14">
        <v>9.8000000000000004E-2</v>
      </c>
      <c r="AS117" s="14"/>
      <c r="AT117" s="14"/>
      <c r="AU117" s="14">
        <v>3.4</v>
      </c>
      <c r="AV117" s="14">
        <v>-24.75</v>
      </c>
      <c r="AW117" s="8" t="s">
        <v>877</v>
      </c>
      <c r="AX117" s="8" t="s">
        <v>876</v>
      </c>
      <c r="AY117" s="14"/>
      <c r="AZ117" s="8" t="s">
        <v>876</v>
      </c>
      <c r="BA117" s="8" t="s">
        <v>876</v>
      </c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 t="s">
        <v>825</v>
      </c>
      <c r="B118" s="12" t="s">
        <v>835</v>
      </c>
      <c r="C118" s="12" t="s">
        <v>846</v>
      </c>
      <c r="D118" s="11" t="str">
        <f t="shared" si="1"/>
        <v>NFPU_10</v>
      </c>
      <c r="E118" s="148">
        <v>1997</v>
      </c>
      <c r="F118" s="149">
        <v>11</v>
      </c>
      <c r="G118" s="149">
        <v>11</v>
      </c>
      <c r="H118" s="23"/>
      <c r="I118" s="12">
        <v>5</v>
      </c>
      <c r="J118" s="12">
        <v>10</v>
      </c>
      <c r="K118" s="14"/>
      <c r="L118" s="14"/>
      <c r="M118" s="14"/>
      <c r="N118" s="14"/>
      <c r="O118" s="14"/>
      <c r="P118" s="14"/>
      <c r="Q118" s="14">
        <v>1.3397022352122951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>
        <v>0.79500000000000004</v>
      </c>
      <c r="AP118" s="18"/>
      <c r="AQ118" s="18"/>
      <c r="AR118" s="14">
        <v>0.09</v>
      </c>
      <c r="AS118" s="14"/>
      <c r="AT118" s="14"/>
      <c r="AU118" s="14">
        <v>3.56</v>
      </c>
      <c r="AV118" s="14">
        <v>-24.4</v>
      </c>
      <c r="AW118" s="8" t="s">
        <v>877</v>
      </c>
      <c r="AX118" s="8" t="s">
        <v>876</v>
      </c>
      <c r="AY118" s="14"/>
      <c r="AZ118" s="8" t="s">
        <v>876</v>
      </c>
      <c r="BA118" s="8" t="s">
        <v>876</v>
      </c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 t="s">
        <v>825</v>
      </c>
      <c r="B119" s="12" t="s">
        <v>835</v>
      </c>
      <c r="C119" s="12" t="s">
        <v>846</v>
      </c>
      <c r="D119" s="11" t="str">
        <f t="shared" si="1"/>
        <v>NFPU_20</v>
      </c>
      <c r="E119" s="148">
        <v>1997</v>
      </c>
      <c r="F119" s="149">
        <v>11</v>
      </c>
      <c r="G119" s="149">
        <v>11</v>
      </c>
      <c r="H119" s="23"/>
      <c r="I119" s="12">
        <v>10</v>
      </c>
      <c r="J119" s="12">
        <v>20</v>
      </c>
      <c r="K119" s="14"/>
      <c r="L119" s="14"/>
      <c r="M119" s="14"/>
      <c r="N119" s="14"/>
      <c r="O119" s="14"/>
      <c r="P119" s="14"/>
      <c r="Q119" s="14">
        <v>1.4768841116132734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>
        <v>0.42599999999999999</v>
      </c>
      <c r="AP119" s="18"/>
      <c r="AQ119" s="18"/>
      <c r="AR119" s="14">
        <v>5.7000000000000002E-2</v>
      </c>
      <c r="AS119" s="14"/>
      <c r="AT119" s="14"/>
      <c r="AU119" s="14">
        <v>5.26</v>
      </c>
      <c r="AV119" s="14">
        <v>-22.86</v>
      </c>
      <c r="AW119" s="8" t="s">
        <v>877</v>
      </c>
      <c r="AX119" s="8" t="s">
        <v>872</v>
      </c>
      <c r="AY119" s="14"/>
      <c r="AZ119" s="8">
        <v>125.2</v>
      </c>
      <c r="BA119" s="8">
        <v>6</v>
      </c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 t="s">
        <v>825</v>
      </c>
      <c r="B120" s="12" t="s">
        <v>835</v>
      </c>
      <c r="C120" s="12" t="s">
        <v>846</v>
      </c>
      <c r="D120" s="11" t="str">
        <f t="shared" si="1"/>
        <v>NFPU_40</v>
      </c>
      <c r="E120" s="148">
        <v>1997</v>
      </c>
      <c r="F120" s="149">
        <v>11</v>
      </c>
      <c r="G120" s="149">
        <v>11</v>
      </c>
      <c r="H120" s="23"/>
      <c r="I120" s="12">
        <v>20</v>
      </c>
      <c r="J120" s="12">
        <v>40</v>
      </c>
      <c r="K120" s="14"/>
      <c r="L120" s="14"/>
      <c r="M120" s="14"/>
      <c r="N120" s="14"/>
      <c r="O120" s="14"/>
      <c r="P120" s="14"/>
      <c r="Q120" s="14">
        <v>1.3032043424918378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>
        <v>0.32</v>
      </c>
      <c r="AP120" s="18"/>
      <c r="AQ120" s="18"/>
      <c r="AR120" s="14">
        <v>3.7999999999999999E-2</v>
      </c>
      <c r="AS120" s="14"/>
      <c r="AT120" s="14"/>
      <c r="AU120" s="14">
        <v>4.09</v>
      </c>
      <c r="AV120" s="14">
        <v>-23.97</v>
      </c>
      <c r="AW120" s="8" t="s">
        <v>877</v>
      </c>
      <c r="AX120" s="8" t="s">
        <v>873</v>
      </c>
      <c r="AY120" s="14"/>
      <c r="AZ120" s="8">
        <v>-8.3000000000000007</v>
      </c>
      <c r="BA120" s="8">
        <v>6.1</v>
      </c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 t="s">
        <v>825</v>
      </c>
      <c r="B121" s="12" t="s">
        <v>835</v>
      </c>
      <c r="C121" s="12" t="s">
        <v>846</v>
      </c>
      <c r="D121" s="11" t="str">
        <f t="shared" si="1"/>
        <v>NFPU_60</v>
      </c>
      <c r="E121" s="148">
        <v>1997</v>
      </c>
      <c r="F121" s="149">
        <v>11</v>
      </c>
      <c r="G121" s="149">
        <v>11</v>
      </c>
      <c r="H121" s="23"/>
      <c r="I121" s="12">
        <v>40</v>
      </c>
      <c r="J121" s="12">
        <v>60</v>
      </c>
      <c r="K121" s="14"/>
      <c r="L121" s="14"/>
      <c r="M121" s="14"/>
      <c r="N121" s="14"/>
      <c r="O121" s="14"/>
      <c r="P121" s="14"/>
      <c r="Q121" s="14">
        <v>1.3247302986656098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>
        <v>0.13700000000000001</v>
      </c>
      <c r="AP121" s="18"/>
      <c r="AQ121" s="18"/>
      <c r="AR121" s="14">
        <v>2.9000000000000001E-2</v>
      </c>
      <c r="AS121" s="14"/>
      <c r="AT121" s="14"/>
      <c r="AU121" s="14">
        <v>3.16</v>
      </c>
      <c r="AV121" s="14">
        <v>-25.26</v>
      </c>
      <c r="AW121" s="8" t="s">
        <v>877</v>
      </c>
      <c r="AX121" s="8" t="s">
        <v>876</v>
      </c>
      <c r="AY121" s="14"/>
      <c r="AZ121" s="8" t="s">
        <v>876</v>
      </c>
      <c r="BA121" s="8" t="s">
        <v>876</v>
      </c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 t="s">
        <v>825</v>
      </c>
      <c r="B122" s="12" t="s">
        <v>835</v>
      </c>
      <c r="C122" s="12" t="s">
        <v>846</v>
      </c>
      <c r="D122" s="11" t="str">
        <f t="shared" si="1"/>
        <v>NFPU_80</v>
      </c>
      <c r="E122" s="148">
        <v>1997</v>
      </c>
      <c r="F122" s="149">
        <v>11</v>
      </c>
      <c r="G122" s="149">
        <v>11</v>
      </c>
      <c r="H122" s="23"/>
      <c r="I122" s="12">
        <v>60</v>
      </c>
      <c r="J122" s="12">
        <v>80</v>
      </c>
      <c r="K122" s="14"/>
      <c r="L122" s="14"/>
      <c r="M122" s="14"/>
      <c r="N122" s="14"/>
      <c r="O122" s="14"/>
      <c r="P122" s="14"/>
      <c r="Q122" s="14">
        <v>1.2293732856267765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>
        <v>9.7000000000000003E-2</v>
      </c>
      <c r="AP122" s="18"/>
      <c r="AQ122" s="18"/>
      <c r="AR122" s="14">
        <v>2.4E-2</v>
      </c>
      <c r="AS122" s="14"/>
      <c r="AT122" s="14"/>
      <c r="AU122" s="14">
        <v>0.83</v>
      </c>
      <c r="AV122" s="14">
        <v>-26.8</v>
      </c>
      <c r="AW122" s="8" t="s">
        <v>877</v>
      </c>
      <c r="AX122" s="8" t="s">
        <v>876</v>
      </c>
      <c r="AY122" s="14"/>
      <c r="AZ122" s="8" t="s">
        <v>876</v>
      </c>
      <c r="BA122" s="8" t="s">
        <v>876</v>
      </c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 t="s">
        <v>825</v>
      </c>
      <c r="B123" s="12" t="s">
        <v>835</v>
      </c>
      <c r="C123" s="12" t="s">
        <v>846</v>
      </c>
      <c r="D123" s="11" t="str">
        <f t="shared" si="1"/>
        <v>NFPU_100</v>
      </c>
      <c r="E123" s="148">
        <v>1997</v>
      </c>
      <c r="F123" s="149">
        <v>11</v>
      </c>
      <c r="G123" s="149">
        <v>11</v>
      </c>
      <c r="H123" s="23"/>
      <c r="I123" s="12">
        <v>80</v>
      </c>
      <c r="J123" s="12">
        <v>100</v>
      </c>
      <c r="K123" s="14"/>
      <c r="L123" s="14"/>
      <c r="M123" s="14"/>
      <c r="N123" s="14"/>
      <c r="O123" s="14"/>
      <c r="P123" s="14"/>
      <c r="Q123" s="14">
        <v>1.0348359626243688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>
        <v>9.5000000000000001E-2</v>
      </c>
      <c r="AP123" s="18"/>
      <c r="AQ123" s="18"/>
      <c r="AR123" s="14">
        <v>2.4E-2</v>
      </c>
      <c r="AS123" s="14"/>
      <c r="AT123" s="14"/>
      <c r="AU123" s="14">
        <v>2.15</v>
      </c>
      <c r="AV123" s="14">
        <v>-26.25</v>
      </c>
      <c r="AW123" s="8" t="s">
        <v>877</v>
      </c>
      <c r="AX123" s="8" t="s">
        <v>876</v>
      </c>
      <c r="AY123" s="14"/>
      <c r="AZ123" s="8" t="s">
        <v>876</v>
      </c>
      <c r="BA123" s="8" t="s">
        <v>876</v>
      </c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 t="s">
        <v>825</v>
      </c>
      <c r="B124" s="12" t="s">
        <v>835</v>
      </c>
      <c r="C124" s="12" t="s">
        <v>847</v>
      </c>
      <c r="D124" s="11" t="str">
        <f t="shared" si="1"/>
        <v>NFPL_5</v>
      </c>
      <c r="E124" s="148">
        <v>1996</v>
      </c>
      <c r="F124" s="149">
        <v>12</v>
      </c>
      <c r="G124" s="149">
        <v>2</v>
      </c>
      <c r="H124" s="23"/>
      <c r="I124" s="12">
        <v>0</v>
      </c>
      <c r="J124" s="12">
        <v>5</v>
      </c>
      <c r="K124" s="14"/>
      <c r="L124" s="14"/>
      <c r="M124" s="14"/>
      <c r="N124" s="14"/>
      <c r="O124" s="14"/>
      <c r="P124" s="14"/>
      <c r="Q124" s="14">
        <v>1.0357088364506881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>
        <v>1.1539999999999999</v>
      </c>
      <c r="AP124" s="18"/>
      <c r="AQ124" s="18"/>
      <c r="AR124" s="14">
        <v>0.112</v>
      </c>
      <c r="AS124" s="14"/>
      <c r="AT124" s="14"/>
      <c r="AU124" s="14">
        <v>2.4900000000000002</v>
      </c>
      <c r="AV124" s="14">
        <v>-25.023</v>
      </c>
      <c r="AW124" s="8" t="s">
        <v>877</v>
      </c>
      <c r="AX124" s="8" t="s">
        <v>876</v>
      </c>
      <c r="AY124" s="14"/>
      <c r="AZ124" s="8" t="s">
        <v>876</v>
      </c>
      <c r="BA124" s="8" t="s">
        <v>876</v>
      </c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 t="s">
        <v>825</v>
      </c>
      <c r="B125" s="12" t="s">
        <v>835</v>
      </c>
      <c r="C125" s="12" t="s">
        <v>847</v>
      </c>
      <c r="D125" s="11" t="str">
        <f t="shared" si="1"/>
        <v>NFPL_10</v>
      </c>
      <c r="E125" s="148">
        <v>1996</v>
      </c>
      <c r="F125" s="149">
        <v>12</v>
      </c>
      <c r="G125" s="149">
        <v>2</v>
      </c>
      <c r="H125" s="23"/>
      <c r="I125" s="12">
        <v>5</v>
      </c>
      <c r="J125" s="12">
        <v>10</v>
      </c>
      <c r="K125" s="14"/>
      <c r="L125" s="14"/>
      <c r="M125" s="14"/>
      <c r="N125" s="14"/>
      <c r="O125" s="14"/>
      <c r="P125" s="14"/>
      <c r="Q125" s="14">
        <v>1.5088154052560967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>
        <v>1.107</v>
      </c>
      <c r="AP125" s="18"/>
      <c r="AQ125" s="18"/>
      <c r="AR125" s="14">
        <v>0.11</v>
      </c>
      <c r="AS125" s="14"/>
      <c r="AT125" s="14"/>
      <c r="AU125" s="14">
        <v>2.532</v>
      </c>
      <c r="AV125" s="14">
        <v>-24.463999999999999</v>
      </c>
      <c r="AW125" s="8" t="s">
        <v>877</v>
      </c>
      <c r="AX125" s="8" t="s">
        <v>876</v>
      </c>
      <c r="AY125" s="14"/>
      <c r="AZ125" s="8" t="s">
        <v>876</v>
      </c>
      <c r="BA125" s="8" t="s">
        <v>876</v>
      </c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 t="s">
        <v>825</v>
      </c>
      <c r="B126" s="12" t="s">
        <v>835</v>
      </c>
      <c r="C126" s="12" t="s">
        <v>847</v>
      </c>
      <c r="D126" s="11" t="str">
        <f t="shared" si="1"/>
        <v>NFPL_15</v>
      </c>
      <c r="E126" s="148">
        <v>1996</v>
      </c>
      <c r="F126" s="149">
        <v>12</v>
      </c>
      <c r="G126" s="149">
        <v>2</v>
      </c>
      <c r="H126" s="23"/>
      <c r="I126" s="12">
        <v>10</v>
      </c>
      <c r="J126" s="12">
        <v>15</v>
      </c>
      <c r="K126" s="14"/>
      <c r="L126" s="14"/>
      <c r="M126" s="14"/>
      <c r="N126" s="14"/>
      <c r="O126" s="14"/>
      <c r="P126" s="14"/>
      <c r="Q126" s="14">
        <v>1.5814800199931607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>
        <v>0.80600000000000005</v>
      </c>
      <c r="AP126" s="18"/>
      <c r="AQ126" s="18"/>
      <c r="AR126" s="14">
        <v>8.3000000000000004E-2</v>
      </c>
      <c r="AS126" s="14"/>
      <c r="AT126" s="14"/>
      <c r="AU126" s="14">
        <v>3.395</v>
      </c>
      <c r="AV126" s="14">
        <v>-23.587</v>
      </c>
      <c r="AW126" s="8" t="s">
        <v>877</v>
      </c>
      <c r="AX126" s="8" t="s">
        <v>876</v>
      </c>
      <c r="AY126" s="14"/>
      <c r="AZ126" s="8" t="s">
        <v>876</v>
      </c>
      <c r="BA126" s="8" t="s">
        <v>876</v>
      </c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 t="s">
        <v>825</v>
      </c>
      <c r="B127" s="12" t="s">
        <v>835</v>
      </c>
      <c r="C127" s="12" t="s">
        <v>847</v>
      </c>
      <c r="D127" s="11" t="str">
        <f t="shared" si="1"/>
        <v>NFPL_20</v>
      </c>
      <c r="E127" s="148">
        <v>1996</v>
      </c>
      <c r="F127" s="149">
        <v>12</v>
      </c>
      <c r="G127" s="149">
        <v>2</v>
      </c>
      <c r="H127" s="23"/>
      <c r="I127" s="12">
        <v>15</v>
      </c>
      <c r="J127" s="12">
        <v>20</v>
      </c>
      <c r="K127" s="14"/>
      <c r="L127" s="14"/>
      <c r="M127" s="14"/>
      <c r="N127" s="14"/>
      <c r="O127" s="14"/>
      <c r="P127" s="14"/>
      <c r="Q127" s="14">
        <v>1.4209612500986506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>
        <v>0.441</v>
      </c>
      <c r="AP127" s="18"/>
      <c r="AQ127" s="18"/>
      <c r="AR127" s="14">
        <v>4.9000000000000002E-2</v>
      </c>
      <c r="AS127" s="14"/>
      <c r="AT127" s="14"/>
      <c r="AU127" s="14">
        <v>3.0865</v>
      </c>
      <c r="AV127" s="14">
        <v>-22.4405</v>
      </c>
      <c r="AW127" s="8" t="s">
        <v>877</v>
      </c>
      <c r="AX127" s="8" t="s">
        <v>874</v>
      </c>
      <c r="AY127" s="14"/>
      <c r="AZ127" s="8">
        <v>121</v>
      </c>
      <c r="BA127" s="8">
        <v>6.7</v>
      </c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 t="s">
        <v>825</v>
      </c>
      <c r="B128" s="12" t="s">
        <v>835</v>
      </c>
      <c r="C128" s="12" t="s">
        <v>847</v>
      </c>
      <c r="D128" s="11" t="str">
        <f t="shared" si="1"/>
        <v>NFPL_25.4</v>
      </c>
      <c r="E128" s="148">
        <v>1996</v>
      </c>
      <c r="F128" s="149">
        <v>12</v>
      </c>
      <c r="G128" s="149">
        <v>2</v>
      </c>
      <c r="H128" s="23"/>
      <c r="I128" s="12">
        <v>20</v>
      </c>
      <c r="J128" s="12">
        <v>25.4</v>
      </c>
      <c r="K128" s="14"/>
      <c r="L128" s="14"/>
      <c r="M128" s="14"/>
      <c r="N128" s="14"/>
      <c r="O128" s="14"/>
      <c r="P128" s="14"/>
      <c r="Q128" s="14">
        <v>1.5044414630082696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>
        <v>0.127</v>
      </c>
      <c r="AP128" s="18"/>
      <c r="AQ128" s="18"/>
      <c r="AR128" s="14">
        <v>2.4E-2</v>
      </c>
      <c r="AS128" s="14"/>
      <c r="AT128" s="14"/>
      <c r="AU128" s="14">
        <v>0.21199999999999999</v>
      </c>
      <c r="AV128" s="14">
        <v>-22.068999999999999</v>
      </c>
      <c r="AW128" s="8" t="s">
        <v>877</v>
      </c>
      <c r="AX128" s="8" t="s">
        <v>876</v>
      </c>
      <c r="AY128" s="14"/>
      <c r="AZ128" s="8" t="s">
        <v>876</v>
      </c>
      <c r="BA128" s="8" t="s">
        <v>876</v>
      </c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 t="s">
        <v>825</v>
      </c>
      <c r="B129" s="12" t="s">
        <v>835</v>
      </c>
      <c r="C129" s="12" t="s">
        <v>847</v>
      </c>
      <c r="D129" s="11" t="str">
        <f t="shared" si="1"/>
        <v>NFPL_30.1</v>
      </c>
      <c r="E129" s="148">
        <v>1996</v>
      </c>
      <c r="F129" s="149">
        <v>12</v>
      </c>
      <c r="G129" s="149">
        <v>2</v>
      </c>
      <c r="H129" s="23"/>
      <c r="I129" s="12">
        <v>25.4</v>
      </c>
      <c r="J129" s="12">
        <v>30.1</v>
      </c>
      <c r="K129" s="14"/>
      <c r="L129" s="14"/>
      <c r="M129" s="14"/>
      <c r="N129" s="14"/>
      <c r="O129" s="14"/>
      <c r="P129" s="14"/>
      <c r="Q129" s="14">
        <v>1.5181200608302527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>
        <v>0.126</v>
      </c>
      <c r="AP129" s="18"/>
      <c r="AQ129" s="18"/>
      <c r="AR129" s="14">
        <v>2.5000000000000001E-2</v>
      </c>
      <c r="AS129" s="14"/>
      <c r="AT129" s="14"/>
      <c r="AU129" s="14">
        <v>1.6180000000000001</v>
      </c>
      <c r="AV129" s="14">
        <v>-23.047999999999998</v>
      </c>
      <c r="AW129" s="8" t="s">
        <v>877</v>
      </c>
      <c r="AX129" s="8" t="s">
        <v>876</v>
      </c>
      <c r="AY129" s="14"/>
      <c r="AZ129" s="8" t="s">
        <v>876</v>
      </c>
      <c r="BA129" s="8" t="s">
        <v>876</v>
      </c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 t="s">
        <v>825</v>
      </c>
      <c r="B130" s="12" t="s">
        <v>835</v>
      </c>
      <c r="C130" s="12" t="s">
        <v>847</v>
      </c>
      <c r="D130" s="11" t="str">
        <f t="shared" si="1"/>
        <v>NFPL_35</v>
      </c>
      <c r="E130" s="148">
        <v>1996</v>
      </c>
      <c r="F130" s="149">
        <v>12</v>
      </c>
      <c r="G130" s="149">
        <v>2</v>
      </c>
      <c r="H130" s="23"/>
      <c r="I130" s="12">
        <v>30.1</v>
      </c>
      <c r="J130" s="12">
        <v>35</v>
      </c>
      <c r="K130" s="14"/>
      <c r="L130" s="14"/>
      <c r="M130" s="14"/>
      <c r="N130" s="14"/>
      <c r="O130" s="14"/>
      <c r="P130" s="14"/>
      <c r="Q130" s="14">
        <v>1.5412718634924576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>
        <v>0.2</v>
      </c>
      <c r="AP130" s="18"/>
      <c r="AQ130" s="18"/>
      <c r="AR130" s="14">
        <v>0.03</v>
      </c>
      <c r="AS130" s="14"/>
      <c r="AT130" s="14"/>
      <c r="AU130" s="14">
        <v>2.7240000000000002</v>
      </c>
      <c r="AV130" s="14">
        <v>-22.018999999999998</v>
      </c>
      <c r="AW130" s="8" t="s">
        <v>877</v>
      </c>
      <c r="AX130" s="8" t="s">
        <v>876</v>
      </c>
      <c r="AY130" s="14"/>
      <c r="AZ130" s="8" t="s">
        <v>876</v>
      </c>
      <c r="BA130" s="8" t="s">
        <v>876</v>
      </c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 t="s">
        <v>825</v>
      </c>
      <c r="B131" s="12" t="s">
        <v>835</v>
      </c>
      <c r="C131" s="12" t="s">
        <v>847</v>
      </c>
      <c r="D131" s="11" t="str">
        <f t="shared" si="1"/>
        <v>NFPL_40</v>
      </c>
      <c r="E131" s="148">
        <v>1996</v>
      </c>
      <c r="F131" s="149">
        <v>12</v>
      </c>
      <c r="G131" s="149">
        <v>2</v>
      </c>
      <c r="H131" s="23"/>
      <c r="I131" s="12">
        <v>35</v>
      </c>
      <c r="J131" s="12">
        <v>40</v>
      </c>
      <c r="K131" s="14"/>
      <c r="L131" s="14"/>
      <c r="M131" s="14"/>
      <c r="N131" s="14"/>
      <c r="O131" s="14"/>
      <c r="P131" s="14"/>
      <c r="Q131" s="14">
        <v>1.2679293925762238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>
        <v>0.24299999999999999</v>
      </c>
      <c r="AP131" s="18"/>
      <c r="AQ131" s="18"/>
      <c r="AR131" s="14">
        <v>3.5999999999999997E-2</v>
      </c>
      <c r="AS131" s="14"/>
      <c r="AT131" s="14"/>
      <c r="AU131" s="14">
        <v>2.847</v>
      </c>
      <c r="AV131" s="14">
        <v>-22.077000000000002</v>
      </c>
      <c r="AW131" s="8" t="s">
        <v>877</v>
      </c>
      <c r="AX131" s="8" t="s">
        <v>875</v>
      </c>
      <c r="AY131" s="14"/>
      <c r="AZ131" s="8">
        <v>123.2</v>
      </c>
      <c r="BA131" s="8">
        <v>6.8</v>
      </c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 t="s">
        <v>825</v>
      </c>
      <c r="B132" s="12" t="s">
        <v>835</v>
      </c>
      <c r="C132" s="12" t="s">
        <v>847</v>
      </c>
      <c r="D132" s="11" t="str">
        <f t="shared" si="1"/>
        <v>NFPL_5</v>
      </c>
      <c r="E132" s="148">
        <v>1997</v>
      </c>
      <c r="F132" s="149">
        <v>11</v>
      </c>
      <c r="G132" s="149">
        <v>12</v>
      </c>
      <c r="H132" s="23"/>
      <c r="I132" s="12">
        <v>0</v>
      </c>
      <c r="J132" s="12">
        <v>5</v>
      </c>
      <c r="K132" s="14"/>
      <c r="L132" s="14"/>
      <c r="M132" s="14"/>
      <c r="N132" s="14"/>
      <c r="O132" s="14"/>
      <c r="P132" s="14"/>
      <c r="Q132" s="14">
        <v>1.225821325648415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>
        <v>1.014</v>
      </c>
      <c r="AP132" s="18"/>
      <c r="AQ132" s="18"/>
      <c r="AR132" s="14">
        <v>0.10100000000000001</v>
      </c>
      <c r="AS132" s="14"/>
      <c r="AT132" s="14"/>
      <c r="AU132" s="14">
        <v>2.68</v>
      </c>
      <c r="AV132" s="14">
        <v>-25.4</v>
      </c>
      <c r="AW132" s="8" t="s">
        <v>877</v>
      </c>
      <c r="AX132" s="8" t="s">
        <v>876</v>
      </c>
      <c r="AY132" s="14"/>
      <c r="AZ132" s="8" t="s">
        <v>876</v>
      </c>
      <c r="BA132" s="8" t="s">
        <v>876</v>
      </c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 t="s">
        <v>825</v>
      </c>
      <c r="B133" s="12" t="s">
        <v>835</v>
      </c>
      <c r="C133" s="12" t="s">
        <v>847</v>
      </c>
      <c r="D133" s="11" t="str">
        <f t="shared" ref="D133:D180" si="2">C133&amp;"_"&amp;J133</f>
        <v>NFPL_10</v>
      </c>
      <c r="E133" s="148">
        <v>1997</v>
      </c>
      <c r="F133" s="149">
        <v>11</v>
      </c>
      <c r="G133" s="149">
        <v>12</v>
      </c>
      <c r="H133" s="23"/>
      <c r="I133" s="12">
        <v>5</v>
      </c>
      <c r="J133" s="12">
        <v>10</v>
      </c>
      <c r="K133" s="14"/>
      <c r="L133" s="14"/>
      <c r="M133" s="14"/>
      <c r="N133" s="14"/>
      <c r="O133" s="14"/>
      <c r="P133" s="14"/>
      <c r="Q133" s="14">
        <v>1.4768876080691644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>
        <v>1.3620000000000001</v>
      </c>
      <c r="AP133" s="18"/>
      <c r="AQ133" s="18"/>
      <c r="AR133" s="14">
        <v>0.13500000000000001</v>
      </c>
      <c r="AS133" s="14"/>
      <c r="AT133" s="14"/>
      <c r="AU133" s="14">
        <v>2.99</v>
      </c>
      <c r="AV133" s="14">
        <v>-25.84</v>
      </c>
      <c r="AW133" s="8" t="s">
        <v>877</v>
      </c>
      <c r="AX133" s="8" t="s">
        <v>876</v>
      </c>
      <c r="AY133" s="14"/>
      <c r="AZ133" s="8" t="s">
        <v>876</v>
      </c>
      <c r="BA133" s="8" t="s">
        <v>876</v>
      </c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 t="s">
        <v>825</v>
      </c>
      <c r="B134" s="12" t="s">
        <v>835</v>
      </c>
      <c r="C134" s="12" t="s">
        <v>847</v>
      </c>
      <c r="D134" s="11" t="str">
        <f t="shared" si="2"/>
        <v>NFPL_20</v>
      </c>
      <c r="E134" s="148">
        <v>1997</v>
      </c>
      <c r="F134" s="149">
        <v>11</v>
      </c>
      <c r="G134" s="149">
        <v>12</v>
      </c>
      <c r="H134" s="23"/>
      <c r="I134" s="12">
        <v>10</v>
      </c>
      <c r="J134" s="12">
        <v>20</v>
      </c>
      <c r="K134" s="14"/>
      <c r="L134" s="14"/>
      <c r="M134" s="14"/>
      <c r="N134" s="14"/>
      <c r="O134" s="14"/>
      <c r="P134" s="14"/>
      <c r="Q134" s="14">
        <v>1.5903908154438939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>
        <v>0.96399999999999997</v>
      </c>
      <c r="AP134" s="18"/>
      <c r="AQ134" s="18"/>
      <c r="AR134" s="14">
        <v>9.7000000000000003E-2</v>
      </c>
      <c r="AS134" s="14"/>
      <c r="AT134" s="14"/>
      <c r="AU134" s="14">
        <v>3.8</v>
      </c>
      <c r="AV134" s="14">
        <v>-24.66</v>
      </c>
      <c r="AW134" s="8" t="s">
        <v>877</v>
      </c>
      <c r="AX134" s="8" t="s">
        <v>874</v>
      </c>
      <c r="AY134" s="14"/>
      <c r="AZ134" s="8">
        <v>121</v>
      </c>
      <c r="BA134" s="8">
        <v>6.7</v>
      </c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 t="s">
        <v>825</v>
      </c>
      <c r="B135" s="12" t="s">
        <v>835</v>
      </c>
      <c r="C135" s="12" t="s">
        <v>847</v>
      </c>
      <c r="D135" s="11" t="str">
        <f t="shared" si="2"/>
        <v>NFPL_40</v>
      </c>
      <c r="E135" s="148">
        <v>1997</v>
      </c>
      <c r="F135" s="149">
        <v>11</v>
      </c>
      <c r="G135" s="149">
        <v>12</v>
      </c>
      <c r="H135" s="23"/>
      <c r="I135" s="12">
        <v>20</v>
      </c>
      <c r="J135" s="12">
        <v>40</v>
      </c>
      <c r="K135" s="14"/>
      <c r="L135" s="14"/>
      <c r="M135" s="14"/>
      <c r="N135" s="14"/>
      <c r="O135" s="14"/>
      <c r="P135" s="14"/>
      <c r="Q135" s="14">
        <v>1.3848479288441542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>
        <v>0.61899999999999999</v>
      </c>
      <c r="AP135" s="18"/>
      <c r="AQ135" s="18"/>
      <c r="AR135" s="14">
        <v>7.2999999999999995E-2</v>
      </c>
      <c r="AS135" s="14"/>
      <c r="AT135" s="14"/>
      <c r="AU135" s="14">
        <v>4.24</v>
      </c>
      <c r="AV135" s="14">
        <v>-21.79</v>
      </c>
      <c r="AW135" s="8" t="s">
        <v>877</v>
      </c>
      <c r="AX135" s="8" t="s">
        <v>875</v>
      </c>
      <c r="AY135" s="14"/>
      <c r="AZ135" s="8">
        <v>123.2</v>
      </c>
      <c r="BA135" s="8">
        <v>6.8</v>
      </c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 t="s">
        <v>825</v>
      </c>
      <c r="B136" s="12" t="s">
        <v>835</v>
      </c>
      <c r="C136" s="12" t="s">
        <v>847</v>
      </c>
      <c r="D136" s="11" t="str">
        <f t="shared" si="2"/>
        <v>NFPL_60</v>
      </c>
      <c r="E136" s="148">
        <v>1997</v>
      </c>
      <c r="F136" s="149">
        <v>11</v>
      </c>
      <c r="G136" s="149">
        <v>12</v>
      </c>
      <c r="H136" s="23"/>
      <c r="I136" s="12">
        <v>40</v>
      </c>
      <c r="J136" s="12">
        <v>60</v>
      </c>
      <c r="K136" s="14"/>
      <c r="L136" s="14"/>
      <c r="M136" s="14"/>
      <c r="N136" s="14"/>
      <c r="O136" s="14"/>
      <c r="P136" s="14"/>
      <c r="Q136" s="14">
        <v>1.3225953011279736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>
        <v>0.29799999999999999</v>
      </c>
      <c r="AP136" s="18"/>
      <c r="AQ136" s="18"/>
      <c r="AR136" s="14">
        <v>4.4999999999999998E-2</v>
      </c>
      <c r="AS136" s="14"/>
      <c r="AT136" s="14"/>
      <c r="AU136" s="14">
        <v>4.75</v>
      </c>
      <c r="AV136" s="14">
        <v>-21.66</v>
      </c>
      <c r="AW136" s="8" t="s">
        <v>877</v>
      </c>
      <c r="AX136" s="8" t="s">
        <v>876</v>
      </c>
      <c r="AY136" s="14"/>
      <c r="AZ136" s="8" t="s">
        <v>876</v>
      </c>
      <c r="BA136" s="8" t="s">
        <v>876</v>
      </c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 t="s">
        <v>825</v>
      </c>
      <c r="B137" s="12" t="s">
        <v>835</v>
      </c>
      <c r="C137" s="12" t="s">
        <v>847</v>
      </c>
      <c r="D137" s="11" t="str">
        <f t="shared" si="2"/>
        <v>NFPL_80</v>
      </c>
      <c r="E137" s="148">
        <v>1997</v>
      </c>
      <c r="F137" s="149">
        <v>11</v>
      </c>
      <c r="G137" s="149">
        <v>12</v>
      </c>
      <c r="H137" s="23"/>
      <c r="I137" s="12">
        <v>60</v>
      </c>
      <c r="J137" s="12">
        <v>80</v>
      </c>
      <c r="K137" s="14"/>
      <c r="L137" s="14"/>
      <c r="M137" s="14"/>
      <c r="N137" s="14"/>
      <c r="O137" s="14"/>
      <c r="P137" s="14"/>
      <c r="Q137" s="14">
        <v>1.4567842986495185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>
        <v>0.24299999999999999</v>
      </c>
      <c r="AP137" s="18"/>
      <c r="AQ137" s="18"/>
      <c r="AR137" s="14">
        <v>3.9E-2</v>
      </c>
      <c r="AS137" s="14"/>
      <c r="AT137" s="14"/>
      <c r="AU137" s="14">
        <v>3.82</v>
      </c>
      <c r="AV137" s="14">
        <v>-23.15</v>
      </c>
      <c r="AW137" s="8" t="s">
        <v>877</v>
      </c>
      <c r="AX137" s="8" t="s">
        <v>876</v>
      </c>
      <c r="AY137" s="14"/>
      <c r="AZ137" s="8" t="s">
        <v>876</v>
      </c>
      <c r="BA137" s="8" t="s">
        <v>876</v>
      </c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 t="s">
        <v>825</v>
      </c>
      <c r="B138" s="12" t="s">
        <v>835</v>
      </c>
      <c r="C138" s="12" t="s">
        <v>847</v>
      </c>
      <c r="D138" s="11" t="str">
        <f t="shared" si="2"/>
        <v>NFPL_100</v>
      </c>
      <c r="E138" s="148">
        <v>1997</v>
      </c>
      <c r="F138" s="149">
        <v>11</v>
      </c>
      <c r="G138" s="149">
        <v>12</v>
      </c>
      <c r="H138" s="23"/>
      <c r="I138" s="12">
        <v>80</v>
      </c>
      <c r="J138" s="12">
        <v>100</v>
      </c>
      <c r="K138" s="14"/>
      <c r="L138" s="14"/>
      <c r="M138" s="14"/>
      <c r="N138" s="14"/>
      <c r="O138" s="14"/>
      <c r="P138" s="14"/>
      <c r="Q138" s="14">
        <v>1.4502313904688677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>
        <v>0.17100000000000001</v>
      </c>
      <c r="AP138" s="18"/>
      <c r="AQ138" s="18"/>
      <c r="AR138" s="14">
        <v>0.03</v>
      </c>
      <c r="AS138" s="14"/>
      <c r="AT138" s="14"/>
      <c r="AU138" s="14">
        <v>2.74</v>
      </c>
      <c r="AV138" s="14">
        <v>-24.69</v>
      </c>
      <c r="AW138" s="8" t="s">
        <v>877</v>
      </c>
      <c r="AX138" s="8" t="s">
        <v>876</v>
      </c>
      <c r="AY138" s="14"/>
      <c r="AZ138" s="8" t="s">
        <v>876</v>
      </c>
      <c r="BA138" s="8" t="s">
        <v>876</v>
      </c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 t="s">
        <v>825</v>
      </c>
      <c r="B139" s="12" t="s">
        <v>835</v>
      </c>
      <c r="C139" s="12" t="s">
        <v>847</v>
      </c>
      <c r="D139" s="11" t="str">
        <f t="shared" si="2"/>
        <v>NFPL_5</v>
      </c>
      <c r="E139" s="148">
        <v>1997</v>
      </c>
      <c r="F139" s="149">
        <v>11</v>
      </c>
      <c r="G139" s="149">
        <v>12</v>
      </c>
      <c r="H139" s="23"/>
      <c r="I139" s="12">
        <v>0</v>
      </c>
      <c r="J139" s="12">
        <v>5</v>
      </c>
      <c r="K139" s="14"/>
      <c r="L139" s="14"/>
      <c r="M139" s="14"/>
      <c r="N139" s="14"/>
      <c r="O139" s="14"/>
      <c r="P139" s="14"/>
      <c r="Q139" s="14">
        <v>1.1129682997118158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>
        <v>1.0940000000000001</v>
      </c>
      <c r="AP139" s="18"/>
      <c r="AQ139" s="18"/>
      <c r="AR139" s="14">
        <v>0.115</v>
      </c>
      <c r="AS139" s="14"/>
      <c r="AT139" s="14"/>
      <c r="AU139" s="14">
        <v>2.4500000000000002</v>
      </c>
      <c r="AV139" s="14">
        <v>-25.05</v>
      </c>
      <c r="AW139" s="8" t="s">
        <v>877</v>
      </c>
      <c r="AX139" s="8" t="s">
        <v>876</v>
      </c>
      <c r="AY139" s="14"/>
      <c r="AZ139" s="8" t="s">
        <v>876</v>
      </c>
      <c r="BA139" s="8" t="s">
        <v>876</v>
      </c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 t="s">
        <v>825</v>
      </c>
      <c r="B140" s="12" t="s">
        <v>835</v>
      </c>
      <c r="C140" s="12" t="s">
        <v>847</v>
      </c>
      <c r="D140" s="11" t="str">
        <f t="shared" si="2"/>
        <v>NFPL_10</v>
      </c>
      <c r="E140" s="148">
        <v>1997</v>
      </c>
      <c r="F140" s="149">
        <v>11</v>
      </c>
      <c r="G140" s="149">
        <v>12</v>
      </c>
      <c r="H140" s="23"/>
      <c r="I140" s="12">
        <v>5</v>
      </c>
      <c r="J140" s="12">
        <v>10</v>
      </c>
      <c r="K140" s="14"/>
      <c r="L140" s="14"/>
      <c r="M140" s="14"/>
      <c r="N140" s="14"/>
      <c r="O140" s="14"/>
      <c r="P140" s="14"/>
      <c r="Q140" s="14">
        <v>1.4670893371757923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>
        <v>1.3320000000000001</v>
      </c>
      <c r="AP140" s="18"/>
      <c r="AQ140" s="18"/>
      <c r="AR140" s="14">
        <v>0.127</v>
      </c>
      <c r="AS140" s="14"/>
      <c r="AT140" s="14"/>
      <c r="AU140" s="14">
        <v>2.94</v>
      </c>
      <c r="AV140" s="14">
        <v>-25.25</v>
      </c>
      <c r="AW140" s="8" t="s">
        <v>877</v>
      </c>
      <c r="AX140" s="8" t="s">
        <v>876</v>
      </c>
      <c r="AY140" s="14"/>
      <c r="AZ140" s="8" t="s">
        <v>876</v>
      </c>
      <c r="BA140" s="8" t="s">
        <v>876</v>
      </c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 t="s">
        <v>825</v>
      </c>
      <c r="B141" s="12" t="s">
        <v>835</v>
      </c>
      <c r="C141" s="12" t="s">
        <v>847</v>
      </c>
      <c r="D141" s="11" t="str">
        <f t="shared" si="2"/>
        <v>NFPL_20</v>
      </c>
      <c r="E141" s="148">
        <v>1997</v>
      </c>
      <c r="F141" s="149">
        <v>11</v>
      </c>
      <c r="G141" s="149">
        <v>12</v>
      </c>
      <c r="H141" s="23"/>
      <c r="I141" s="12">
        <v>10</v>
      </c>
      <c r="J141" s="12">
        <v>20</v>
      </c>
      <c r="K141" s="14"/>
      <c r="L141" s="14"/>
      <c r="M141" s="14"/>
      <c r="N141" s="14"/>
      <c r="O141" s="14"/>
      <c r="P141" s="14"/>
      <c r="Q141" s="14">
        <v>1.5283566180004018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>
        <v>0.83</v>
      </c>
      <c r="AP141" s="18"/>
      <c r="AQ141" s="18"/>
      <c r="AR141" s="14">
        <v>9.0999999999999998E-2</v>
      </c>
      <c r="AS141" s="14"/>
      <c r="AT141" s="14"/>
      <c r="AU141" s="14">
        <v>3.94</v>
      </c>
      <c r="AV141" s="14">
        <v>-23.51</v>
      </c>
      <c r="AW141" s="8" t="s">
        <v>877</v>
      </c>
      <c r="AX141" s="8" t="s">
        <v>874</v>
      </c>
      <c r="AY141" s="14"/>
      <c r="AZ141" s="8">
        <v>121</v>
      </c>
      <c r="BA141" s="8">
        <v>6.7</v>
      </c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 t="s">
        <v>825</v>
      </c>
      <c r="B142" s="12" t="s">
        <v>835</v>
      </c>
      <c r="C142" s="12" t="s">
        <v>847</v>
      </c>
      <c r="D142" s="11" t="str">
        <f t="shared" si="2"/>
        <v>NFPL_40</v>
      </c>
      <c r="E142" s="148">
        <v>1997</v>
      </c>
      <c r="F142" s="149">
        <v>11</v>
      </c>
      <c r="G142" s="149">
        <v>12</v>
      </c>
      <c r="H142" s="23"/>
      <c r="I142" s="12">
        <v>20</v>
      </c>
      <c r="J142" s="12">
        <v>40</v>
      </c>
      <c r="K142" s="14"/>
      <c r="L142" s="14"/>
      <c r="M142" s="14"/>
      <c r="N142" s="14"/>
      <c r="O142" s="14"/>
      <c r="P142" s="14"/>
      <c r="Q142" s="14">
        <v>1.3341721055804565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>
        <v>0.747</v>
      </c>
      <c r="AP142" s="18"/>
      <c r="AQ142" s="18"/>
      <c r="AR142" s="14">
        <v>8.6999999999999994E-2</v>
      </c>
      <c r="AS142" s="14"/>
      <c r="AT142" s="14"/>
      <c r="AU142" s="14">
        <v>3.55</v>
      </c>
      <c r="AV142" s="14">
        <v>-23.52</v>
      </c>
      <c r="AW142" s="8" t="s">
        <v>877</v>
      </c>
      <c r="AX142" s="8" t="s">
        <v>875</v>
      </c>
      <c r="AY142" s="14"/>
      <c r="AZ142" s="8">
        <v>123.2</v>
      </c>
      <c r="BA142" s="8">
        <v>6.8</v>
      </c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 t="s">
        <v>825</v>
      </c>
      <c r="B143" s="12" t="s">
        <v>835</v>
      </c>
      <c r="C143" s="12" t="s">
        <v>847</v>
      </c>
      <c r="D143" s="11" t="str">
        <f t="shared" si="2"/>
        <v>NFPL_60</v>
      </c>
      <c r="E143" s="148">
        <v>1997</v>
      </c>
      <c r="F143" s="149">
        <v>11</v>
      </c>
      <c r="G143" s="149">
        <v>12</v>
      </c>
      <c r="H143" s="23"/>
      <c r="I143" s="12">
        <v>40</v>
      </c>
      <c r="J143" s="12">
        <v>60</v>
      </c>
      <c r="K143" s="14"/>
      <c r="L143" s="14"/>
      <c r="M143" s="14"/>
      <c r="N143" s="14"/>
      <c r="O143" s="14"/>
      <c r="P143" s="14"/>
      <c r="Q143" s="14">
        <v>1.4221995054738621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>
        <v>0.218</v>
      </c>
      <c r="AP143" s="18"/>
      <c r="AQ143" s="18"/>
      <c r="AR143" s="14">
        <v>3.5999999999999997E-2</v>
      </c>
      <c r="AS143" s="14"/>
      <c r="AT143" s="14"/>
      <c r="AU143" s="14">
        <v>4.16</v>
      </c>
      <c r="AV143" s="14">
        <v>-23.97</v>
      </c>
      <c r="AW143" s="8" t="s">
        <v>877</v>
      </c>
      <c r="AX143" s="8" t="s">
        <v>876</v>
      </c>
      <c r="AY143" s="14"/>
      <c r="AZ143" s="8" t="s">
        <v>876</v>
      </c>
      <c r="BA143" s="8" t="s">
        <v>876</v>
      </c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 t="s">
        <v>825</v>
      </c>
      <c r="B144" s="12" t="s">
        <v>835</v>
      </c>
      <c r="C144" s="12" t="s">
        <v>847</v>
      </c>
      <c r="D144" s="11" t="str">
        <f t="shared" si="2"/>
        <v>NFPL_80</v>
      </c>
      <c r="E144" s="148">
        <v>1997</v>
      </c>
      <c r="F144" s="149">
        <v>11</v>
      </c>
      <c r="G144" s="149">
        <v>12</v>
      </c>
      <c r="H144" s="23"/>
      <c r="I144" s="12">
        <v>60</v>
      </c>
      <c r="J144" s="12">
        <v>80</v>
      </c>
      <c r="K144" s="14"/>
      <c r="L144" s="14"/>
      <c r="M144" s="14"/>
      <c r="N144" s="14"/>
      <c r="O144" s="14"/>
      <c r="P144" s="14"/>
      <c r="Q144" s="14">
        <v>1.2730116292277178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>
        <v>0.16</v>
      </c>
      <c r="AP144" s="18"/>
      <c r="AQ144" s="18"/>
      <c r="AR144" s="14">
        <v>2.8000000000000001E-2</v>
      </c>
      <c r="AS144" s="14"/>
      <c r="AT144" s="14"/>
      <c r="AU144" s="14">
        <v>3.28</v>
      </c>
      <c r="AV144" s="14">
        <v>-24.12</v>
      </c>
      <c r="AW144" s="8" t="s">
        <v>877</v>
      </c>
      <c r="AX144" s="8" t="s">
        <v>876</v>
      </c>
      <c r="AY144" s="14"/>
      <c r="AZ144" s="8" t="s">
        <v>876</v>
      </c>
      <c r="BA144" s="8" t="s">
        <v>876</v>
      </c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 t="s">
        <v>825</v>
      </c>
      <c r="B145" s="12" t="s">
        <v>835</v>
      </c>
      <c r="C145" s="12" t="s">
        <v>847</v>
      </c>
      <c r="D145" s="11" t="str">
        <f t="shared" si="2"/>
        <v>NFPL_100</v>
      </c>
      <c r="E145" s="148">
        <v>1997</v>
      </c>
      <c r="F145" s="149">
        <v>11</v>
      </c>
      <c r="G145" s="149">
        <v>12</v>
      </c>
      <c r="H145" s="23"/>
      <c r="I145" s="12">
        <v>80</v>
      </c>
      <c r="J145" s="12">
        <v>100</v>
      </c>
      <c r="K145" s="14"/>
      <c r="L145" s="14"/>
      <c r="M145" s="14"/>
      <c r="N145" s="14"/>
      <c r="O145" s="14"/>
      <c r="P145" s="14"/>
      <c r="Q145" s="14">
        <v>1.303446247222295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>
        <v>0.122</v>
      </c>
      <c r="AP145" s="18"/>
      <c r="AQ145" s="18"/>
      <c r="AR145" s="14">
        <v>2.5999999999999999E-2</v>
      </c>
      <c r="AS145" s="14"/>
      <c r="AT145" s="14"/>
      <c r="AU145" s="14">
        <v>3.34</v>
      </c>
      <c r="AV145" s="14">
        <v>-24.64</v>
      </c>
      <c r="AW145" s="8" t="s">
        <v>877</v>
      </c>
      <c r="AX145" s="8" t="s">
        <v>876</v>
      </c>
      <c r="AY145" s="14"/>
      <c r="AZ145" s="8" t="s">
        <v>876</v>
      </c>
      <c r="BA145" s="8" t="s">
        <v>876</v>
      </c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 t="s">
        <v>825</v>
      </c>
      <c r="B146" s="12" t="s">
        <v>835</v>
      </c>
      <c r="C146" s="12" t="s">
        <v>847</v>
      </c>
      <c r="D146" s="11" t="str">
        <f t="shared" si="2"/>
        <v>NFPL_5</v>
      </c>
      <c r="E146" s="148">
        <v>1997</v>
      </c>
      <c r="F146" s="149">
        <v>11</v>
      </c>
      <c r="G146" s="149">
        <v>12</v>
      </c>
      <c r="H146" s="23"/>
      <c r="I146" s="12">
        <v>0</v>
      </c>
      <c r="J146" s="12">
        <v>5</v>
      </c>
      <c r="K146" s="14"/>
      <c r="L146" s="14"/>
      <c r="M146" s="14"/>
      <c r="N146" s="14"/>
      <c r="O146" s="14"/>
      <c r="P146" s="14"/>
      <c r="Q146" s="14">
        <v>1.5173331104691428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>
        <v>0.96</v>
      </c>
      <c r="AP146" s="18"/>
      <c r="AQ146" s="18"/>
      <c r="AR146" s="14">
        <v>0.09</v>
      </c>
      <c r="AS146" s="14"/>
      <c r="AT146" s="14"/>
      <c r="AU146" s="14">
        <v>2.88</v>
      </c>
      <c r="AV146" s="14">
        <v>-24.26</v>
      </c>
      <c r="AW146" s="8" t="s">
        <v>877</v>
      </c>
      <c r="AX146" s="8" t="s">
        <v>876</v>
      </c>
      <c r="AY146" s="14"/>
      <c r="AZ146" s="8" t="s">
        <v>876</v>
      </c>
      <c r="BA146" s="8" t="s">
        <v>876</v>
      </c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 t="s">
        <v>825</v>
      </c>
      <c r="B147" s="12" t="s">
        <v>835</v>
      </c>
      <c r="C147" s="12" t="s">
        <v>847</v>
      </c>
      <c r="D147" s="11" t="str">
        <f t="shared" si="2"/>
        <v>NFPL_10</v>
      </c>
      <c r="E147" s="148">
        <v>1997</v>
      </c>
      <c r="F147" s="149">
        <v>11</v>
      </c>
      <c r="G147" s="149">
        <v>12</v>
      </c>
      <c r="H147" s="23"/>
      <c r="I147" s="12">
        <v>5</v>
      </c>
      <c r="J147" s="12">
        <v>10</v>
      </c>
      <c r="K147" s="14"/>
      <c r="L147" s="14"/>
      <c r="M147" s="14"/>
      <c r="N147" s="14"/>
      <c r="O147" s="14"/>
      <c r="P147" s="14"/>
      <c r="Q147" s="14">
        <v>1.523842774260864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>
        <v>1.107</v>
      </c>
      <c r="AP147" s="18"/>
      <c r="AQ147" s="18"/>
      <c r="AR147" s="14">
        <v>0.114</v>
      </c>
      <c r="AS147" s="14"/>
      <c r="AT147" s="14"/>
      <c r="AU147" s="14">
        <v>3.39</v>
      </c>
      <c r="AV147" s="14">
        <v>-24.93</v>
      </c>
      <c r="AW147" s="8" t="s">
        <v>877</v>
      </c>
      <c r="AX147" s="8" t="s">
        <v>876</v>
      </c>
      <c r="AY147" s="14"/>
      <c r="AZ147" s="8" t="s">
        <v>876</v>
      </c>
      <c r="BA147" s="8" t="s">
        <v>876</v>
      </c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 t="s">
        <v>825</v>
      </c>
      <c r="B148" s="12" t="s">
        <v>835</v>
      </c>
      <c r="C148" s="12" t="s">
        <v>847</v>
      </c>
      <c r="D148" s="11" t="str">
        <f t="shared" si="2"/>
        <v>NFPL_20</v>
      </c>
      <c r="E148" s="148">
        <v>1997</v>
      </c>
      <c r="F148" s="149">
        <v>11</v>
      </c>
      <c r="G148" s="149">
        <v>12</v>
      </c>
      <c r="H148" s="23"/>
      <c r="I148" s="12">
        <v>10</v>
      </c>
      <c r="J148" s="12">
        <v>20</v>
      </c>
      <c r="K148" s="14"/>
      <c r="L148" s="14"/>
      <c r="M148" s="14"/>
      <c r="N148" s="14"/>
      <c r="O148" s="14"/>
      <c r="P148" s="14"/>
      <c r="Q148" s="14">
        <v>1.8633350848599535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>
        <v>0.84499999999999997</v>
      </c>
      <c r="AP148" s="18"/>
      <c r="AQ148" s="18"/>
      <c r="AR148" s="14">
        <v>9.0999999999999998E-2</v>
      </c>
      <c r="AS148" s="14"/>
      <c r="AT148" s="14"/>
      <c r="AU148" s="14">
        <v>4.09</v>
      </c>
      <c r="AV148" s="14">
        <v>-24.04</v>
      </c>
      <c r="AW148" s="8" t="s">
        <v>877</v>
      </c>
      <c r="AX148" s="8" t="s">
        <v>874</v>
      </c>
      <c r="AY148" s="14"/>
      <c r="AZ148" s="8">
        <v>121</v>
      </c>
      <c r="BA148" s="8">
        <v>6.7</v>
      </c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 t="s">
        <v>825</v>
      </c>
      <c r="B149" s="12" t="s">
        <v>835</v>
      </c>
      <c r="C149" s="12" t="s">
        <v>847</v>
      </c>
      <c r="D149" s="11" t="str">
        <f t="shared" si="2"/>
        <v>NFPL_40</v>
      </c>
      <c r="E149" s="148">
        <v>1997</v>
      </c>
      <c r="F149" s="149">
        <v>11</v>
      </c>
      <c r="G149" s="149">
        <v>12</v>
      </c>
      <c r="H149" s="23"/>
      <c r="I149" s="12">
        <v>20</v>
      </c>
      <c r="J149" s="12">
        <v>40</v>
      </c>
      <c r="K149" s="14"/>
      <c r="L149" s="14"/>
      <c r="M149" s="14"/>
      <c r="N149" s="14"/>
      <c r="O149" s="14"/>
      <c r="P149" s="14"/>
      <c r="Q149" s="14">
        <v>1.5460769175182147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>
        <v>0.70499999999999996</v>
      </c>
      <c r="AP149" s="18"/>
      <c r="AQ149" s="18"/>
      <c r="AR149" s="14">
        <v>8.1000000000000003E-2</v>
      </c>
      <c r="AS149" s="14"/>
      <c r="AT149" s="14"/>
      <c r="AU149" s="14">
        <v>3.95</v>
      </c>
      <c r="AV149" s="14">
        <v>-23.12</v>
      </c>
      <c r="AW149" s="8" t="s">
        <v>877</v>
      </c>
      <c r="AX149" s="8" t="s">
        <v>875</v>
      </c>
      <c r="AY149" s="14"/>
      <c r="AZ149" s="8">
        <v>123.2</v>
      </c>
      <c r="BA149" s="8">
        <v>6.8</v>
      </c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 t="s">
        <v>825</v>
      </c>
      <c r="B150" s="12" t="s">
        <v>835</v>
      </c>
      <c r="C150" s="12" t="s">
        <v>847</v>
      </c>
      <c r="D150" s="11" t="str">
        <f t="shared" si="2"/>
        <v>NFPL_60</v>
      </c>
      <c r="E150" s="148">
        <v>1997</v>
      </c>
      <c r="F150" s="149">
        <v>11</v>
      </c>
      <c r="G150" s="149">
        <v>12</v>
      </c>
      <c r="H150" s="23"/>
      <c r="I150" s="12">
        <v>40</v>
      </c>
      <c r="J150" s="12">
        <v>60</v>
      </c>
      <c r="K150" s="14"/>
      <c r="L150" s="14"/>
      <c r="M150" s="14"/>
      <c r="N150" s="14"/>
      <c r="O150" s="14"/>
      <c r="P150" s="14"/>
      <c r="Q150" s="14">
        <v>1.5199876270655306</v>
      </c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>
        <v>0.21199999999999999</v>
      </c>
      <c r="AP150" s="18"/>
      <c r="AQ150" s="18"/>
      <c r="AR150" s="14">
        <v>3.5999999999999997E-2</v>
      </c>
      <c r="AS150" s="14"/>
      <c r="AT150" s="14"/>
      <c r="AU150" s="14">
        <v>4.5</v>
      </c>
      <c r="AV150" s="14">
        <v>-22.79</v>
      </c>
      <c r="AW150" s="8" t="s">
        <v>877</v>
      </c>
      <c r="AX150" s="8" t="s">
        <v>876</v>
      </c>
      <c r="AY150" s="14"/>
      <c r="AZ150" s="8" t="s">
        <v>876</v>
      </c>
      <c r="BA150" s="8" t="s">
        <v>876</v>
      </c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 t="s">
        <v>825</v>
      </c>
      <c r="B151" s="12" t="s">
        <v>835</v>
      </c>
      <c r="C151" s="12" t="s">
        <v>847</v>
      </c>
      <c r="D151" s="11" t="str">
        <f t="shared" si="2"/>
        <v>NFPL_80</v>
      </c>
      <c r="E151" s="148">
        <v>1997</v>
      </c>
      <c r="F151" s="149">
        <v>11</v>
      </c>
      <c r="G151" s="149">
        <v>12</v>
      </c>
      <c r="H151" s="23"/>
      <c r="I151" s="12">
        <v>60</v>
      </c>
      <c r="J151" s="12">
        <v>80</v>
      </c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>
        <v>0.161</v>
      </c>
      <c r="AP151" s="18"/>
      <c r="AQ151" s="18"/>
      <c r="AR151" s="14">
        <v>2.9000000000000001E-2</v>
      </c>
      <c r="AS151" s="14"/>
      <c r="AT151" s="14"/>
      <c r="AU151" s="14">
        <v>2.4</v>
      </c>
      <c r="AV151" s="14">
        <v>-25.39</v>
      </c>
      <c r="AW151" s="8" t="s">
        <v>877</v>
      </c>
      <c r="AX151" s="8" t="s">
        <v>876</v>
      </c>
      <c r="AY151" s="14"/>
      <c r="AZ151" s="8" t="s">
        <v>876</v>
      </c>
      <c r="BA151" s="8" t="s">
        <v>876</v>
      </c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 t="s">
        <v>825</v>
      </c>
      <c r="B152" s="12" t="s">
        <v>835</v>
      </c>
      <c r="C152" s="12" t="s">
        <v>847</v>
      </c>
      <c r="D152" s="11" t="str">
        <f t="shared" si="2"/>
        <v>NFPL_100</v>
      </c>
      <c r="E152" s="148">
        <v>1997</v>
      </c>
      <c r="F152" s="149">
        <v>11</v>
      </c>
      <c r="G152" s="149">
        <v>12</v>
      </c>
      <c r="H152" s="23"/>
      <c r="I152" s="12">
        <v>80</v>
      </c>
      <c r="J152" s="12">
        <v>100</v>
      </c>
      <c r="K152" s="14"/>
      <c r="L152" s="14"/>
      <c r="M152" s="14"/>
      <c r="N152" s="14"/>
      <c r="O152" s="14"/>
      <c r="P152" s="14"/>
      <c r="Q152" s="14">
        <v>1.6644632520992848</v>
      </c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>
        <v>0.16800000000000001</v>
      </c>
      <c r="AP152" s="18"/>
      <c r="AQ152" s="18"/>
      <c r="AR152" s="14">
        <v>2.9000000000000001E-2</v>
      </c>
      <c r="AS152" s="14"/>
      <c r="AT152" s="14"/>
      <c r="AU152" s="14">
        <v>2.54</v>
      </c>
      <c r="AV152" s="14">
        <v>-25.99</v>
      </c>
      <c r="AW152" s="8" t="s">
        <v>877</v>
      </c>
      <c r="AX152" s="8" t="s">
        <v>876</v>
      </c>
      <c r="AY152" s="14"/>
      <c r="AZ152" s="8" t="s">
        <v>876</v>
      </c>
      <c r="BA152" s="8" t="s">
        <v>876</v>
      </c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 t="s">
        <v>825</v>
      </c>
      <c r="B153" s="12" t="s">
        <v>835</v>
      </c>
      <c r="C153" s="12" t="s">
        <v>848</v>
      </c>
      <c r="D153" s="11" t="str">
        <f t="shared" si="2"/>
        <v>NFPV*_5</v>
      </c>
      <c r="E153" s="148">
        <v>1996</v>
      </c>
      <c r="F153" s="149">
        <v>12</v>
      </c>
      <c r="G153" s="149">
        <v>5</v>
      </c>
      <c r="H153" s="23"/>
      <c r="I153" s="12">
        <v>0</v>
      </c>
      <c r="J153" s="12">
        <v>5</v>
      </c>
      <c r="K153" s="14"/>
      <c r="L153" s="14"/>
      <c r="M153" s="14"/>
      <c r="N153" s="14"/>
      <c r="O153" s="14"/>
      <c r="P153" s="14"/>
      <c r="Q153" s="14">
        <v>0.82785362902165049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>
        <v>2.5299999999999998</v>
      </c>
      <c r="AP153" s="18"/>
      <c r="AQ153" s="18"/>
      <c r="AR153" s="14">
        <v>0.23100000000000001</v>
      </c>
      <c r="AS153" s="14"/>
      <c r="AT153" s="14"/>
      <c r="AU153" s="14">
        <v>1.0649999999999999</v>
      </c>
      <c r="AV153" s="14">
        <v>-26.068000000000001</v>
      </c>
      <c r="AW153" s="8" t="s">
        <v>877</v>
      </c>
      <c r="AX153" s="8" t="s">
        <v>876</v>
      </c>
      <c r="AY153" s="14"/>
      <c r="AZ153" s="8" t="s">
        <v>876</v>
      </c>
      <c r="BA153" s="8" t="s">
        <v>876</v>
      </c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 t="s">
        <v>825</v>
      </c>
      <c r="B154" s="12" t="s">
        <v>835</v>
      </c>
      <c r="C154" s="12" t="s">
        <v>848</v>
      </c>
      <c r="D154" s="11" t="str">
        <f t="shared" si="2"/>
        <v>NFPV*_10</v>
      </c>
      <c r="E154" s="148">
        <v>1996</v>
      </c>
      <c r="F154" s="149">
        <v>12</v>
      </c>
      <c r="G154" s="149">
        <v>5</v>
      </c>
      <c r="H154" s="23"/>
      <c r="I154" s="12">
        <v>5</v>
      </c>
      <c r="J154" s="12">
        <v>10</v>
      </c>
      <c r="K154" s="14"/>
      <c r="L154" s="14"/>
      <c r="M154" s="14"/>
      <c r="N154" s="14"/>
      <c r="O154" s="14"/>
      <c r="P154" s="14"/>
      <c r="Q154" s="14">
        <v>1.4963038960355666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>
        <v>0.86</v>
      </c>
      <c r="AP154" s="18"/>
      <c r="AQ154" s="18"/>
      <c r="AR154" s="14">
        <v>7.1999999999999995E-2</v>
      </c>
      <c r="AS154" s="14"/>
      <c r="AT154" s="14"/>
      <c r="AU154" s="14">
        <v>4.0110000000000001</v>
      </c>
      <c r="AV154" s="14">
        <v>-24.431000000000001</v>
      </c>
      <c r="AW154" s="8" t="s">
        <v>877</v>
      </c>
      <c r="AX154" s="8" t="s">
        <v>876</v>
      </c>
      <c r="AY154" s="14"/>
      <c r="AZ154" s="8" t="s">
        <v>876</v>
      </c>
      <c r="BA154" s="8" t="s">
        <v>876</v>
      </c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 t="s">
        <v>825</v>
      </c>
      <c r="B155" s="12" t="s">
        <v>835</v>
      </c>
      <c r="C155" s="12" t="s">
        <v>848</v>
      </c>
      <c r="D155" s="11" t="str">
        <f t="shared" si="2"/>
        <v>NFPV*_15</v>
      </c>
      <c r="E155" s="148">
        <v>1996</v>
      </c>
      <c r="F155" s="149">
        <v>12</v>
      </c>
      <c r="G155" s="149">
        <v>5</v>
      </c>
      <c r="H155" s="23"/>
      <c r="I155" s="12">
        <v>10</v>
      </c>
      <c r="J155" s="12">
        <v>15</v>
      </c>
      <c r="K155" s="14"/>
      <c r="L155" s="14"/>
      <c r="M155" s="14"/>
      <c r="N155" s="14"/>
      <c r="O155" s="14"/>
      <c r="P155" s="14"/>
      <c r="Q155" s="14">
        <v>1.3478020677136771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>
        <v>0.58599999999999997</v>
      </c>
      <c r="AP155" s="18"/>
      <c r="AQ155" s="18"/>
      <c r="AR155" s="14">
        <v>5.8000000000000003E-2</v>
      </c>
      <c r="AS155" s="14"/>
      <c r="AT155" s="14"/>
      <c r="AU155" s="14">
        <v>4.1100000000000003</v>
      </c>
      <c r="AV155" s="14">
        <v>-23.466000000000001</v>
      </c>
      <c r="AW155" s="8" t="s">
        <v>877</v>
      </c>
      <c r="AX155" s="8" t="s">
        <v>876</v>
      </c>
      <c r="AY155" s="14"/>
      <c r="AZ155" s="8" t="s">
        <v>876</v>
      </c>
      <c r="BA155" s="8" t="s">
        <v>876</v>
      </c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 t="s">
        <v>825</v>
      </c>
      <c r="B156" s="12" t="s">
        <v>835</v>
      </c>
      <c r="C156" s="12" t="s">
        <v>848</v>
      </c>
      <c r="D156" s="11" t="str">
        <f t="shared" si="2"/>
        <v>NFPV*_20</v>
      </c>
      <c r="E156" s="148">
        <v>1996</v>
      </c>
      <c r="F156" s="149">
        <v>12</v>
      </c>
      <c r="G156" s="149">
        <v>5</v>
      </c>
      <c r="H156" s="23"/>
      <c r="I156" s="12">
        <v>15</v>
      </c>
      <c r="J156" s="12">
        <v>20</v>
      </c>
      <c r="K156" s="14"/>
      <c r="L156" s="14"/>
      <c r="M156" s="14"/>
      <c r="N156" s="14"/>
      <c r="O156" s="14"/>
      <c r="P156" s="14"/>
      <c r="Q156" s="14">
        <v>1.5873043432509932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>
        <v>0.56299999999999994</v>
      </c>
      <c r="AP156" s="18"/>
      <c r="AQ156" s="18"/>
      <c r="AR156" s="14">
        <v>0.05</v>
      </c>
      <c r="AS156" s="14"/>
      <c r="AT156" s="14"/>
      <c r="AU156" s="14">
        <v>4.8609999999999998</v>
      </c>
      <c r="AV156" s="14">
        <v>-23.959</v>
      </c>
      <c r="AW156" s="8" t="s">
        <v>877</v>
      </c>
      <c r="AX156" s="8" t="s">
        <v>876</v>
      </c>
      <c r="AY156" s="14"/>
      <c r="AZ156" s="8" t="s">
        <v>876</v>
      </c>
      <c r="BA156" s="8" t="s">
        <v>876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 t="s">
        <v>825</v>
      </c>
      <c r="B157" s="12" t="s">
        <v>835</v>
      </c>
      <c r="C157" s="12" t="s">
        <v>848</v>
      </c>
      <c r="D157" s="11" t="str">
        <f t="shared" si="2"/>
        <v>NFPV*_25</v>
      </c>
      <c r="E157" s="148">
        <v>1996</v>
      </c>
      <c r="F157" s="149">
        <v>12</v>
      </c>
      <c r="G157" s="149">
        <v>5</v>
      </c>
      <c r="H157" s="23"/>
      <c r="I157" s="12">
        <v>20</v>
      </c>
      <c r="J157" s="12">
        <v>25</v>
      </c>
      <c r="K157" s="14"/>
      <c r="L157" s="14"/>
      <c r="M157" s="14"/>
      <c r="N157" s="14"/>
      <c r="O157" s="14"/>
      <c r="P157" s="14"/>
      <c r="Q157" s="14">
        <v>1.1979691158287953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>
        <v>0.77700000000000002</v>
      </c>
      <c r="AP157" s="18"/>
      <c r="AQ157" s="18"/>
      <c r="AR157" s="14">
        <v>0.06</v>
      </c>
      <c r="AS157" s="14"/>
      <c r="AT157" s="14"/>
      <c r="AU157" s="14">
        <v>3.8109999999999999</v>
      </c>
      <c r="AV157" s="14">
        <v>-25.058</v>
      </c>
      <c r="AW157" s="8" t="s">
        <v>877</v>
      </c>
      <c r="AX157" s="8" t="s">
        <v>876</v>
      </c>
      <c r="AY157" s="14"/>
      <c r="AZ157" s="8" t="s">
        <v>876</v>
      </c>
      <c r="BA157" s="8" t="s">
        <v>876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 t="s">
        <v>825</v>
      </c>
      <c r="B158" s="12" t="s">
        <v>835</v>
      </c>
      <c r="C158" s="12" t="s">
        <v>848</v>
      </c>
      <c r="D158" s="11" t="str">
        <f t="shared" si="2"/>
        <v>NFPV*_30</v>
      </c>
      <c r="E158" s="148">
        <v>1996</v>
      </c>
      <c r="F158" s="149">
        <v>12</v>
      </c>
      <c r="G158" s="149">
        <v>5</v>
      </c>
      <c r="H158" s="23"/>
      <c r="I158" s="12">
        <v>25</v>
      </c>
      <c r="J158" s="12">
        <v>30</v>
      </c>
      <c r="K158" s="14"/>
      <c r="L158" s="14"/>
      <c r="M158" s="14"/>
      <c r="N158" s="14"/>
      <c r="O158" s="14"/>
      <c r="P158" s="14"/>
      <c r="Q158" s="14">
        <v>1.5071949070054982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>
        <v>0.5605</v>
      </c>
      <c r="AP158" s="18"/>
      <c r="AQ158" s="18"/>
      <c r="AR158" s="14">
        <v>4.8500000000000001E-2</v>
      </c>
      <c r="AS158" s="14"/>
      <c r="AT158" s="14"/>
      <c r="AU158" s="14">
        <v>5.0039999999999996</v>
      </c>
      <c r="AV158" s="14">
        <v>-23.570499999999999</v>
      </c>
      <c r="AW158" s="8" t="s">
        <v>877</v>
      </c>
      <c r="AX158" s="8" t="s">
        <v>876</v>
      </c>
      <c r="AY158" s="14"/>
      <c r="AZ158" s="8" t="s">
        <v>876</v>
      </c>
      <c r="BA158" s="8" t="s">
        <v>876</v>
      </c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 t="s">
        <v>825</v>
      </c>
      <c r="B159" s="12" t="s">
        <v>835</v>
      </c>
      <c r="C159" s="12" t="s">
        <v>848</v>
      </c>
      <c r="D159" s="11" t="str">
        <f t="shared" si="2"/>
        <v>NFPV*_35</v>
      </c>
      <c r="E159" s="148">
        <v>1996</v>
      </c>
      <c r="F159" s="149">
        <v>12</v>
      </c>
      <c r="G159" s="149">
        <v>5</v>
      </c>
      <c r="H159" s="23"/>
      <c r="I159" s="12">
        <v>30</v>
      </c>
      <c r="J159" s="12">
        <v>35</v>
      </c>
      <c r="K159" s="14"/>
      <c r="L159" s="14"/>
      <c r="M159" s="14"/>
      <c r="N159" s="14"/>
      <c r="O159" s="14"/>
      <c r="P159" s="14"/>
      <c r="Q159" s="14">
        <v>1.5590824191723884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>
        <v>0.45700000000000002</v>
      </c>
      <c r="AP159" s="18"/>
      <c r="AQ159" s="18"/>
      <c r="AR159" s="14">
        <v>4.2000000000000003E-2</v>
      </c>
      <c r="AS159" s="14"/>
      <c r="AT159" s="14"/>
      <c r="AU159" s="14">
        <v>4.1219999999999999</v>
      </c>
      <c r="AV159" s="14">
        <v>-22.939</v>
      </c>
      <c r="AW159" s="8" t="s">
        <v>877</v>
      </c>
      <c r="AX159" s="8" t="s">
        <v>876</v>
      </c>
      <c r="AY159" s="14"/>
      <c r="AZ159" s="8" t="s">
        <v>876</v>
      </c>
      <c r="BA159" s="8" t="s">
        <v>876</v>
      </c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 t="s">
        <v>825</v>
      </c>
      <c r="B160" s="12" t="s">
        <v>835</v>
      </c>
      <c r="C160" s="12" t="s">
        <v>848</v>
      </c>
      <c r="D160" s="11" t="str">
        <f t="shared" si="2"/>
        <v>NFPV*_40</v>
      </c>
      <c r="E160" s="148">
        <v>1996</v>
      </c>
      <c r="F160" s="149">
        <v>12</v>
      </c>
      <c r="G160" s="149">
        <v>5</v>
      </c>
      <c r="H160" s="23"/>
      <c r="I160" s="12">
        <v>35</v>
      </c>
      <c r="J160" s="12">
        <v>40</v>
      </c>
      <c r="K160" s="14"/>
      <c r="L160" s="14"/>
      <c r="M160" s="14"/>
      <c r="N160" s="14"/>
      <c r="O160" s="14"/>
      <c r="P160" s="14"/>
      <c r="Q160" s="14">
        <v>1.6996080288322415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>
        <v>0.42</v>
      </c>
      <c r="AP160" s="18"/>
      <c r="AQ160" s="18"/>
      <c r="AR160" s="14">
        <v>4.4999999999999998E-2</v>
      </c>
      <c r="AS160" s="14"/>
      <c r="AT160" s="14"/>
      <c r="AU160" s="14">
        <v>5.3330000000000002</v>
      </c>
      <c r="AV160" s="14">
        <v>-22.565999999999999</v>
      </c>
      <c r="AW160" s="8" t="s">
        <v>877</v>
      </c>
      <c r="AX160" s="8" t="s">
        <v>876</v>
      </c>
      <c r="AY160" s="14"/>
      <c r="AZ160" s="8" t="s">
        <v>876</v>
      </c>
      <c r="BA160" s="8" t="s">
        <v>876</v>
      </c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 t="s">
        <v>825</v>
      </c>
      <c r="B161" s="12" t="s">
        <v>835</v>
      </c>
      <c r="C161" s="12" t="s">
        <v>848</v>
      </c>
      <c r="D161" s="11" t="str">
        <f t="shared" si="2"/>
        <v>NFPV*_45.2</v>
      </c>
      <c r="E161" s="148">
        <v>1996</v>
      </c>
      <c r="F161" s="149">
        <v>12</v>
      </c>
      <c r="G161" s="149">
        <v>5</v>
      </c>
      <c r="H161" s="23"/>
      <c r="I161" s="12">
        <v>40</v>
      </c>
      <c r="J161" s="12">
        <v>45.2</v>
      </c>
      <c r="K161" s="14"/>
      <c r="L161" s="14"/>
      <c r="M161" s="14"/>
      <c r="N161" s="14"/>
      <c r="O161" s="14"/>
      <c r="P161" s="14"/>
      <c r="Q161" s="14">
        <v>1.364760840926889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>
        <v>0.46100000000000002</v>
      </c>
      <c r="AP161" s="18"/>
      <c r="AQ161" s="18"/>
      <c r="AR161" s="14">
        <v>5.3999999999999999E-2</v>
      </c>
      <c r="AS161" s="14"/>
      <c r="AT161" s="14"/>
      <c r="AU161" s="14">
        <v>5.0679999999999996</v>
      </c>
      <c r="AV161" s="14">
        <v>-22.481999999999999</v>
      </c>
      <c r="AW161" s="8" t="s">
        <v>877</v>
      </c>
      <c r="AX161" s="8" t="s">
        <v>876</v>
      </c>
      <c r="AY161" s="14"/>
      <c r="AZ161" s="8" t="s">
        <v>876</v>
      </c>
      <c r="BA161" s="8" t="s">
        <v>876</v>
      </c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 t="s">
        <v>825</v>
      </c>
      <c r="B162" s="12" t="s">
        <v>835</v>
      </c>
      <c r="C162" s="12" t="s">
        <v>848</v>
      </c>
      <c r="D162" s="11" t="str">
        <f t="shared" si="2"/>
        <v>NFPV*_50.4</v>
      </c>
      <c r="E162" s="148">
        <v>1996</v>
      </c>
      <c r="F162" s="149">
        <v>12</v>
      </c>
      <c r="G162" s="149">
        <v>5</v>
      </c>
      <c r="H162" s="23"/>
      <c r="I162" s="12">
        <v>45.2</v>
      </c>
      <c r="J162" s="12">
        <v>50.4</v>
      </c>
      <c r="K162" s="14"/>
      <c r="L162" s="14"/>
      <c r="M162" s="14"/>
      <c r="N162" s="14"/>
      <c r="O162" s="14"/>
      <c r="P162" s="14"/>
      <c r="Q162" s="14">
        <v>1.5155392183645691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>
        <v>0.39600000000000002</v>
      </c>
      <c r="AP162" s="18"/>
      <c r="AQ162" s="18"/>
      <c r="AR162" s="14">
        <v>4.8000000000000001E-2</v>
      </c>
      <c r="AS162" s="14"/>
      <c r="AT162" s="14"/>
      <c r="AU162" s="14">
        <v>4.9160000000000004</v>
      </c>
      <c r="AV162" s="14">
        <v>-22.620999999999999</v>
      </c>
      <c r="AW162" s="8" t="s">
        <v>877</v>
      </c>
      <c r="AX162" s="8" t="s">
        <v>876</v>
      </c>
      <c r="AY162" s="14"/>
      <c r="AZ162" s="8" t="s">
        <v>876</v>
      </c>
      <c r="BA162" s="8" t="s">
        <v>876</v>
      </c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 t="s">
        <v>825</v>
      </c>
      <c r="B163" s="12" t="s">
        <v>835</v>
      </c>
      <c r="C163" s="12" t="s">
        <v>848</v>
      </c>
      <c r="D163" s="11" t="str">
        <f t="shared" si="2"/>
        <v>NFPV*_55.6</v>
      </c>
      <c r="E163" s="148">
        <v>1996</v>
      </c>
      <c r="F163" s="149">
        <v>12</v>
      </c>
      <c r="G163" s="149">
        <v>5</v>
      </c>
      <c r="H163" s="23"/>
      <c r="I163" s="12">
        <v>50.4</v>
      </c>
      <c r="J163" s="12">
        <v>55.6</v>
      </c>
      <c r="K163" s="14"/>
      <c r="L163" s="14"/>
      <c r="M163" s="14"/>
      <c r="N163" s="14"/>
      <c r="O163" s="14"/>
      <c r="P163" s="14"/>
      <c r="Q163" s="14">
        <v>1.4718648883276766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>
        <v>0.39900000000000002</v>
      </c>
      <c r="AP163" s="18"/>
      <c r="AQ163" s="18"/>
      <c r="AR163" s="14">
        <v>4.2999999999999997E-2</v>
      </c>
      <c r="AS163" s="14"/>
      <c r="AT163" s="14"/>
      <c r="AU163" s="14">
        <v>5.1950000000000003</v>
      </c>
      <c r="AV163" s="14">
        <v>-23.472999999999999</v>
      </c>
      <c r="AW163" s="8" t="s">
        <v>877</v>
      </c>
      <c r="AX163" s="8" t="s">
        <v>876</v>
      </c>
      <c r="AY163" s="14"/>
      <c r="AZ163" s="8" t="s">
        <v>876</v>
      </c>
      <c r="BA163" s="8" t="s">
        <v>876</v>
      </c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 t="s">
        <v>825</v>
      </c>
      <c r="B164" s="12" t="s">
        <v>835</v>
      </c>
      <c r="C164" s="12" t="s">
        <v>848</v>
      </c>
      <c r="D164" s="11" t="str">
        <f t="shared" si="2"/>
        <v>NFPV*_60.8</v>
      </c>
      <c r="E164" s="148">
        <v>1996</v>
      </c>
      <c r="F164" s="149">
        <v>12</v>
      </c>
      <c r="G164" s="149">
        <v>5</v>
      </c>
      <c r="H164" s="23"/>
      <c r="I164" s="12">
        <v>55.6</v>
      </c>
      <c r="J164" s="12">
        <v>60.8</v>
      </c>
      <c r="K164" s="14"/>
      <c r="L164" s="14"/>
      <c r="M164" s="14"/>
      <c r="N164" s="14"/>
      <c r="O164" s="14"/>
      <c r="P164" s="14"/>
      <c r="Q164" s="14">
        <v>1.5221159158101796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>
        <v>0.28599999999999998</v>
      </c>
      <c r="AP164" s="18"/>
      <c r="AQ164" s="18"/>
      <c r="AR164" s="14">
        <v>4.1000000000000002E-2</v>
      </c>
      <c r="AS164" s="14"/>
      <c r="AT164" s="14"/>
      <c r="AU164" s="14">
        <v>5.0590000000000002</v>
      </c>
      <c r="AV164" s="14">
        <v>-22.315999999999999</v>
      </c>
      <c r="AW164" s="8" t="s">
        <v>877</v>
      </c>
      <c r="AX164" s="8" t="s">
        <v>876</v>
      </c>
      <c r="AY164" s="14"/>
      <c r="AZ164" s="8" t="s">
        <v>876</v>
      </c>
      <c r="BA164" s="8" t="s">
        <v>876</v>
      </c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 t="s">
        <v>825</v>
      </c>
      <c r="B165" s="12" t="s">
        <v>835</v>
      </c>
      <c r="C165" s="12" t="s">
        <v>848</v>
      </c>
      <c r="D165" s="11" t="str">
        <f t="shared" si="2"/>
        <v>NFPV*_65</v>
      </c>
      <c r="E165" s="148">
        <v>1996</v>
      </c>
      <c r="F165" s="149">
        <v>12</v>
      </c>
      <c r="G165" s="149">
        <v>5</v>
      </c>
      <c r="H165" s="23"/>
      <c r="I165" s="12">
        <v>60.8</v>
      </c>
      <c r="J165" s="12">
        <v>65</v>
      </c>
      <c r="K165" s="14"/>
      <c r="L165" s="14"/>
      <c r="M165" s="14"/>
      <c r="N165" s="14"/>
      <c r="O165" s="14"/>
      <c r="P165" s="14"/>
      <c r="Q165" s="14">
        <v>1.1880522077033788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>
        <v>0.309</v>
      </c>
      <c r="AP165" s="18"/>
      <c r="AQ165" s="18"/>
      <c r="AR165" s="14">
        <v>4.2000000000000003E-2</v>
      </c>
      <c r="AS165" s="14"/>
      <c r="AT165" s="14"/>
      <c r="AU165" s="14">
        <v>4.6040000000000001</v>
      </c>
      <c r="AV165" s="14">
        <v>-22.864000000000001</v>
      </c>
      <c r="AW165" s="8" t="s">
        <v>877</v>
      </c>
      <c r="AX165" s="8" t="s">
        <v>876</v>
      </c>
      <c r="AY165" s="14"/>
      <c r="AZ165" s="8" t="s">
        <v>876</v>
      </c>
      <c r="BA165" s="8" t="s">
        <v>876</v>
      </c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 t="s">
        <v>825</v>
      </c>
      <c r="B166" s="12" t="s">
        <v>835</v>
      </c>
      <c r="C166" s="12" t="s">
        <v>849</v>
      </c>
      <c r="D166" s="11" t="str">
        <f t="shared" si="2"/>
        <v>NFNF*_5</v>
      </c>
      <c r="E166" s="148">
        <v>1997</v>
      </c>
      <c r="F166" s="136">
        <v>3</v>
      </c>
      <c r="G166" s="136">
        <v>6</v>
      </c>
      <c r="H166" s="23"/>
      <c r="I166" s="12">
        <v>0</v>
      </c>
      <c r="J166" s="12">
        <v>5</v>
      </c>
      <c r="K166" s="14"/>
      <c r="L166" s="14"/>
      <c r="M166" s="14"/>
      <c r="N166" s="14"/>
      <c r="O166" s="14"/>
      <c r="P166" s="14"/>
      <c r="Q166" s="14">
        <v>0.96254505158540493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>
        <v>1.23</v>
      </c>
      <c r="AP166" s="18"/>
      <c r="AQ166" s="18"/>
      <c r="AR166" s="14">
        <v>0.13800000000000001</v>
      </c>
      <c r="AS166" s="14"/>
      <c r="AT166" s="14"/>
      <c r="AU166" s="14">
        <v>1.56</v>
      </c>
      <c r="AV166" s="14">
        <v>-25.43</v>
      </c>
      <c r="AW166" s="8" t="s">
        <v>877</v>
      </c>
      <c r="AX166" s="8" t="s">
        <v>876</v>
      </c>
      <c r="AY166" s="14"/>
      <c r="AZ166" s="8" t="s">
        <v>876</v>
      </c>
      <c r="BA166" s="8" t="s">
        <v>876</v>
      </c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 t="s">
        <v>825</v>
      </c>
      <c r="B167" s="12" t="s">
        <v>835</v>
      </c>
      <c r="C167" s="12" t="s">
        <v>849</v>
      </c>
      <c r="D167" s="11" t="str">
        <f t="shared" si="2"/>
        <v>NFNF*_10</v>
      </c>
      <c r="E167" s="148">
        <v>1997</v>
      </c>
      <c r="F167" s="136">
        <v>3</v>
      </c>
      <c r="G167" s="136">
        <v>6</v>
      </c>
      <c r="H167" s="23"/>
      <c r="I167" s="12">
        <v>5</v>
      </c>
      <c r="J167" s="12">
        <v>10</v>
      </c>
      <c r="K167" s="14"/>
      <c r="L167" s="14"/>
      <c r="M167" s="14"/>
      <c r="N167" s="14"/>
      <c r="O167" s="14"/>
      <c r="P167" s="14"/>
      <c r="Q167" s="14">
        <v>1.5123530368119524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>
        <v>0.44600000000000001</v>
      </c>
      <c r="AP167" s="18"/>
      <c r="AQ167" s="18"/>
      <c r="AR167" s="14">
        <v>6.9000000000000006E-2</v>
      </c>
      <c r="AS167" s="14"/>
      <c r="AT167" s="14"/>
      <c r="AU167" s="14">
        <v>4.3</v>
      </c>
      <c r="AV167" s="14">
        <v>-22.56</v>
      </c>
      <c r="AW167" s="8" t="s">
        <v>877</v>
      </c>
      <c r="AX167" s="8" t="s">
        <v>876</v>
      </c>
      <c r="AY167" s="14"/>
      <c r="AZ167" s="8" t="s">
        <v>876</v>
      </c>
      <c r="BA167" s="8" t="s">
        <v>876</v>
      </c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 t="s">
        <v>825</v>
      </c>
      <c r="B168" s="12" t="s">
        <v>835</v>
      </c>
      <c r="C168" s="12" t="s">
        <v>849</v>
      </c>
      <c r="D168" s="11" t="str">
        <f t="shared" si="2"/>
        <v>NFNF*_20</v>
      </c>
      <c r="E168" s="148">
        <v>1997</v>
      </c>
      <c r="F168" s="136">
        <v>3</v>
      </c>
      <c r="G168" s="136">
        <v>6</v>
      </c>
      <c r="H168" s="23"/>
      <c r="I168" s="12">
        <v>10</v>
      </c>
      <c r="J168" s="12">
        <v>20</v>
      </c>
      <c r="K168" s="14"/>
      <c r="L168" s="14"/>
      <c r="M168" s="14"/>
      <c r="N168" s="14"/>
      <c r="O168" s="14"/>
      <c r="P168" s="14"/>
      <c r="Q168" s="14">
        <v>1.171696060382317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>
        <v>0.17299999999999999</v>
      </c>
      <c r="AP168" s="18"/>
      <c r="AQ168" s="18"/>
      <c r="AR168" s="14">
        <v>4.2999999999999997E-2</v>
      </c>
      <c r="AS168" s="14"/>
      <c r="AT168" s="14"/>
      <c r="AU168" s="14">
        <v>4.18</v>
      </c>
      <c r="AV168" s="14">
        <v>-22.66</v>
      </c>
      <c r="AW168" s="8" t="s">
        <v>877</v>
      </c>
      <c r="AX168" s="8" t="s">
        <v>876</v>
      </c>
      <c r="AY168" s="14"/>
      <c r="AZ168" s="8" t="s">
        <v>876</v>
      </c>
      <c r="BA168" s="8" t="s">
        <v>876</v>
      </c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 t="s">
        <v>825</v>
      </c>
      <c r="B169" s="12" t="s">
        <v>835</v>
      </c>
      <c r="C169" s="12" t="s">
        <v>849</v>
      </c>
      <c r="D169" s="11" t="str">
        <f t="shared" si="2"/>
        <v>NFNF*_40</v>
      </c>
      <c r="E169" s="148">
        <v>1997</v>
      </c>
      <c r="F169" s="136">
        <v>3</v>
      </c>
      <c r="G169" s="136">
        <v>6</v>
      </c>
      <c r="H169" s="23"/>
      <c r="I169" s="12">
        <v>20</v>
      </c>
      <c r="J169" s="12">
        <v>40</v>
      </c>
      <c r="K169" s="14"/>
      <c r="L169" s="14"/>
      <c r="M169" s="14"/>
      <c r="N169" s="14"/>
      <c r="O169" s="14"/>
      <c r="P169" s="14"/>
      <c r="Q169" s="14">
        <v>1.2500994682736872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>
        <v>0.13400000000000001</v>
      </c>
      <c r="AP169" s="18"/>
      <c r="AQ169" s="18"/>
      <c r="AR169" s="14">
        <v>3.3000000000000002E-2</v>
      </c>
      <c r="AS169" s="14"/>
      <c r="AT169" s="14"/>
      <c r="AU169" s="14">
        <v>3.66</v>
      </c>
      <c r="AV169" s="14">
        <v>-24.56</v>
      </c>
      <c r="AW169" s="8" t="s">
        <v>877</v>
      </c>
      <c r="AX169" s="8" t="s">
        <v>876</v>
      </c>
      <c r="AY169" s="14"/>
      <c r="AZ169" s="8" t="s">
        <v>876</v>
      </c>
      <c r="BA169" s="8" t="s">
        <v>876</v>
      </c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 t="s">
        <v>825</v>
      </c>
      <c r="B170" s="12" t="s">
        <v>835</v>
      </c>
      <c r="C170" s="12" t="s">
        <v>849</v>
      </c>
      <c r="D170" s="11" t="str">
        <f t="shared" si="2"/>
        <v>NFNF*_60</v>
      </c>
      <c r="E170" s="148">
        <v>1997</v>
      </c>
      <c r="F170" s="136">
        <v>3</v>
      </c>
      <c r="G170" s="136">
        <v>6</v>
      </c>
      <c r="H170" s="23"/>
      <c r="I170" s="12">
        <v>40</v>
      </c>
      <c r="J170" s="12">
        <v>60</v>
      </c>
      <c r="K170" s="14"/>
      <c r="L170" s="14"/>
      <c r="M170" s="14"/>
      <c r="N170" s="14"/>
      <c r="O170" s="14"/>
      <c r="P170" s="14"/>
      <c r="Q170" s="14">
        <v>0.90929743723972012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>
        <v>0.128</v>
      </c>
      <c r="AP170" s="18"/>
      <c r="AQ170" s="18"/>
      <c r="AR170" s="14">
        <v>0.03</v>
      </c>
      <c r="AS170" s="14"/>
      <c r="AT170" s="14"/>
      <c r="AU170" s="14">
        <v>4.51</v>
      </c>
      <c r="AV170" s="14">
        <v>-24.25</v>
      </c>
      <c r="AW170" s="8" t="s">
        <v>877</v>
      </c>
      <c r="AX170" s="8" t="s">
        <v>876</v>
      </c>
      <c r="AY170" s="14"/>
      <c r="AZ170" s="8" t="s">
        <v>876</v>
      </c>
      <c r="BA170" s="8" t="s">
        <v>876</v>
      </c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 t="s">
        <v>825</v>
      </c>
      <c r="B171" s="12" t="s">
        <v>835</v>
      </c>
      <c r="C171" s="12" t="s">
        <v>849</v>
      </c>
      <c r="D171" s="11" t="str">
        <f t="shared" si="2"/>
        <v>NFNF*_5</v>
      </c>
      <c r="E171" s="148">
        <v>1997</v>
      </c>
      <c r="F171" s="136">
        <v>3</v>
      </c>
      <c r="G171" s="136">
        <v>6</v>
      </c>
      <c r="H171" s="23"/>
      <c r="I171" s="12">
        <v>0</v>
      </c>
      <c r="J171" s="12">
        <v>5</v>
      </c>
      <c r="K171" s="14"/>
      <c r="L171" s="14"/>
      <c r="M171" s="14"/>
      <c r="N171" s="14"/>
      <c r="O171" s="14"/>
      <c r="P171" s="14"/>
      <c r="Q171" s="14">
        <v>0.95570533502277777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>
        <v>1.2050000000000001</v>
      </c>
      <c r="AP171" s="18"/>
      <c r="AQ171" s="18"/>
      <c r="AR171" s="14">
        <v>0.13400000000000001</v>
      </c>
      <c r="AS171" s="14"/>
      <c r="AT171" s="14"/>
      <c r="AU171" s="14">
        <v>1.67</v>
      </c>
      <c r="AV171" s="14">
        <v>-24.59</v>
      </c>
      <c r="AW171" s="8" t="s">
        <v>877</v>
      </c>
      <c r="AX171" s="8" t="s">
        <v>876</v>
      </c>
      <c r="AY171" s="14"/>
      <c r="AZ171" s="8" t="s">
        <v>876</v>
      </c>
      <c r="BA171" s="8" t="s">
        <v>876</v>
      </c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 t="s">
        <v>825</v>
      </c>
      <c r="B172" s="12" t="s">
        <v>835</v>
      </c>
      <c r="C172" s="12" t="s">
        <v>849</v>
      </c>
      <c r="D172" s="11" t="str">
        <f t="shared" si="2"/>
        <v>NFNF*_10</v>
      </c>
      <c r="E172" s="148">
        <v>1997</v>
      </c>
      <c r="F172" s="136">
        <v>3</v>
      </c>
      <c r="G172" s="136">
        <v>6</v>
      </c>
      <c r="H172" s="23"/>
      <c r="I172" s="12">
        <v>5</v>
      </c>
      <c r="J172" s="12">
        <v>10</v>
      </c>
      <c r="K172" s="14"/>
      <c r="L172" s="14"/>
      <c r="M172" s="14"/>
      <c r="N172" s="14"/>
      <c r="O172" s="14"/>
      <c r="P172" s="14"/>
      <c r="Q172" s="14">
        <v>1.5775934101785472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>
        <v>0.56100000000000005</v>
      </c>
      <c r="AP172" s="18"/>
      <c r="AQ172" s="18"/>
      <c r="AR172" s="14">
        <v>7.3999999999999996E-2</v>
      </c>
      <c r="AS172" s="14"/>
      <c r="AT172" s="14"/>
      <c r="AU172" s="14">
        <v>3.55</v>
      </c>
      <c r="AV172" s="14">
        <v>-22.82</v>
      </c>
      <c r="AW172" s="8" t="s">
        <v>877</v>
      </c>
      <c r="AX172" s="8" t="s">
        <v>876</v>
      </c>
      <c r="AY172" s="14"/>
      <c r="AZ172" s="8" t="s">
        <v>876</v>
      </c>
      <c r="BA172" s="8" t="s">
        <v>876</v>
      </c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 t="s">
        <v>825</v>
      </c>
      <c r="B173" s="12" t="s">
        <v>835</v>
      </c>
      <c r="C173" s="12" t="s">
        <v>849</v>
      </c>
      <c r="D173" s="11" t="str">
        <f t="shared" si="2"/>
        <v>NFNF*_20</v>
      </c>
      <c r="E173" s="148">
        <v>1997</v>
      </c>
      <c r="F173" s="136">
        <v>3</v>
      </c>
      <c r="G173" s="136">
        <v>6</v>
      </c>
      <c r="H173" s="23"/>
      <c r="I173" s="12">
        <v>10</v>
      </c>
      <c r="J173" s="12">
        <v>20</v>
      </c>
      <c r="K173" s="14"/>
      <c r="L173" s="14"/>
      <c r="M173" s="14"/>
      <c r="N173" s="14"/>
      <c r="O173" s="14"/>
      <c r="P173" s="14"/>
      <c r="Q173" s="14">
        <v>0.96466310135203304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>
        <v>0.33600000000000002</v>
      </c>
      <c r="AP173" s="18"/>
      <c r="AQ173" s="18"/>
      <c r="AR173" s="14">
        <v>5.8000000000000003E-2</v>
      </c>
      <c r="AS173" s="14"/>
      <c r="AT173" s="14"/>
      <c r="AU173" s="14">
        <v>4.54</v>
      </c>
      <c r="AV173" s="14">
        <v>-22.12</v>
      </c>
      <c r="AW173" s="8" t="s">
        <v>877</v>
      </c>
      <c r="AX173" s="8" t="s">
        <v>876</v>
      </c>
      <c r="AY173" s="14"/>
      <c r="AZ173" s="8" t="s">
        <v>876</v>
      </c>
      <c r="BA173" s="8" t="s">
        <v>876</v>
      </c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 t="s">
        <v>825</v>
      </c>
      <c r="B174" s="12" t="s">
        <v>835</v>
      </c>
      <c r="C174" s="12" t="s">
        <v>849</v>
      </c>
      <c r="D174" s="11" t="str">
        <f t="shared" si="2"/>
        <v>NFNF*_40</v>
      </c>
      <c r="E174" s="148">
        <v>1997</v>
      </c>
      <c r="F174" s="136">
        <v>3</v>
      </c>
      <c r="G174" s="136">
        <v>6</v>
      </c>
      <c r="H174" s="23"/>
      <c r="I174" s="12">
        <v>20</v>
      </c>
      <c r="J174" s="12">
        <v>40</v>
      </c>
      <c r="K174" s="14"/>
      <c r="L174" s="14"/>
      <c r="M174" s="14"/>
      <c r="N174" s="14"/>
      <c r="O174" s="14"/>
      <c r="P174" s="14"/>
      <c r="Q174" s="14">
        <v>1.4413484660056011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>
        <v>0.20499999999999999</v>
      </c>
      <c r="AP174" s="18"/>
      <c r="AQ174" s="18"/>
      <c r="AR174" s="14">
        <v>0.04</v>
      </c>
      <c r="AS174" s="14"/>
      <c r="AT174" s="14"/>
      <c r="AU174" s="14">
        <v>1.95</v>
      </c>
      <c r="AV174" s="14">
        <v>-23.47</v>
      </c>
      <c r="AW174" s="8" t="s">
        <v>877</v>
      </c>
      <c r="AX174" s="8" t="s">
        <v>876</v>
      </c>
      <c r="AY174" s="14"/>
      <c r="AZ174" s="8" t="s">
        <v>876</v>
      </c>
      <c r="BA174" s="8" t="s">
        <v>876</v>
      </c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 t="s">
        <v>825</v>
      </c>
      <c r="B175" s="12" t="s">
        <v>835</v>
      </c>
      <c r="C175" s="12" t="s">
        <v>849</v>
      </c>
      <c r="D175" s="11" t="str">
        <f t="shared" si="2"/>
        <v>NFNF*_60</v>
      </c>
      <c r="E175" s="148">
        <v>1997</v>
      </c>
      <c r="F175" s="136">
        <v>3</v>
      </c>
      <c r="G175" s="136">
        <v>6</v>
      </c>
      <c r="H175" s="23"/>
      <c r="I175" s="12">
        <v>40</v>
      </c>
      <c r="J175" s="12">
        <v>60</v>
      </c>
      <c r="K175" s="14"/>
      <c r="L175" s="14"/>
      <c r="M175" s="14"/>
      <c r="N175" s="14"/>
      <c r="O175" s="14"/>
      <c r="P175" s="14"/>
      <c r="Q175" s="14">
        <v>1.2791682636648516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>
        <v>0.13100000000000001</v>
      </c>
      <c r="AP175" s="18"/>
      <c r="AQ175" s="18"/>
      <c r="AR175" s="14">
        <v>2.9000000000000001E-2</v>
      </c>
      <c r="AS175" s="14"/>
      <c r="AT175" s="14"/>
      <c r="AU175" s="14">
        <v>4.82</v>
      </c>
      <c r="AV175" s="14">
        <v>-24.2</v>
      </c>
      <c r="AW175" s="8" t="s">
        <v>877</v>
      </c>
      <c r="AX175" s="8" t="s">
        <v>876</v>
      </c>
      <c r="AY175" s="14"/>
      <c r="AZ175" s="8" t="s">
        <v>876</v>
      </c>
      <c r="BA175" s="8" t="s">
        <v>876</v>
      </c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 t="s">
        <v>825</v>
      </c>
      <c r="B176" s="12" t="s">
        <v>835</v>
      </c>
      <c r="C176" s="12" t="s">
        <v>849</v>
      </c>
      <c r="D176" s="11" t="str">
        <f t="shared" si="2"/>
        <v>NFNF*_5</v>
      </c>
      <c r="E176" s="148">
        <v>1997</v>
      </c>
      <c r="F176" s="136">
        <v>3</v>
      </c>
      <c r="G176" s="136">
        <v>6</v>
      </c>
      <c r="H176" s="23"/>
      <c r="I176" s="12">
        <v>0</v>
      </c>
      <c r="J176" s="12">
        <v>5</v>
      </c>
      <c r="K176" s="14"/>
      <c r="L176" s="14"/>
      <c r="M176" s="14"/>
      <c r="N176" s="14"/>
      <c r="O176" s="14"/>
      <c r="P176" s="14"/>
      <c r="Q176" s="14">
        <v>1.2824333338990326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>
        <v>1.012</v>
      </c>
      <c r="AP176" s="18"/>
      <c r="AQ176" s="18"/>
      <c r="AR176" s="14">
        <v>0.111</v>
      </c>
      <c r="AS176" s="14"/>
      <c r="AT176" s="14"/>
      <c r="AU176" s="14">
        <v>3.07</v>
      </c>
      <c r="AV176" s="14">
        <v>-25.37</v>
      </c>
      <c r="AW176" s="8" t="s">
        <v>877</v>
      </c>
      <c r="AX176" s="8" t="s">
        <v>876</v>
      </c>
      <c r="AY176" s="14"/>
      <c r="AZ176" s="8" t="s">
        <v>876</v>
      </c>
      <c r="BA176" s="8" t="s">
        <v>876</v>
      </c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 t="s">
        <v>825</v>
      </c>
      <c r="B177" s="12" t="s">
        <v>835</v>
      </c>
      <c r="C177" s="12" t="s">
        <v>849</v>
      </c>
      <c r="D177" s="11" t="str">
        <f t="shared" si="2"/>
        <v>NFNF*_10</v>
      </c>
      <c r="E177" s="148">
        <v>1997</v>
      </c>
      <c r="F177" s="136">
        <v>3</v>
      </c>
      <c r="G177" s="136">
        <v>6</v>
      </c>
      <c r="H177" s="23"/>
      <c r="I177" s="12">
        <v>5</v>
      </c>
      <c r="J177" s="12">
        <v>10</v>
      </c>
      <c r="K177" s="14"/>
      <c r="L177" s="14"/>
      <c r="M177" s="14"/>
      <c r="N177" s="14"/>
      <c r="O177" s="14"/>
      <c r="P177" s="14"/>
      <c r="Q177" s="14">
        <v>1.7017605723923899</v>
      </c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>
        <v>0.71299999999999997</v>
      </c>
      <c r="AP177" s="18"/>
      <c r="AQ177" s="18"/>
      <c r="AR177" s="14">
        <v>8.7999999999999995E-2</v>
      </c>
      <c r="AS177" s="14"/>
      <c r="AT177" s="14"/>
      <c r="AU177" s="14">
        <v>3.59</v>
      </c>
      <c r="AV177" s="14">
        <v>-24.11</v>
      </c>
      <c r="AW177" s="8" t="s">
        <v>877</v>
      </c>
      <c r="AX177" s="8" t="s">
        <v>876</v>
      </c>
      <c r="AY177" s="14"/>
      <c r="AZ177" s="8" t="s">
        <v>876</v>
      </c>
      <c r="BA177" s="8" t="s">
        <v>876</v>
      </c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 t="s">
        <v>825</v>
      </c>
      <c r="B178" s="12" t="s">
        <v>835</v>
      </c>
      <c r="C178" s="12" t="s">
        <v>849</v>
      </c>
      <c r="D178" s="11" t="str">
        <f t="shared" si="2"/>
        <v>NFNF*_20</v>
      </c>
      <c r="E178" s="148">
        <v>1997</v>
      </c>
      <c r="F178" s="136">
        <v>3</v>
      </c>
      <c r="G178" s="136">
        <v>6</v>
      </c>
      <c r="H178" s="23"/>
      <c r="I178" s="12">
        <v>10</v>
      </c>
      <c r="J178" s="12">
        <v>20</v>
      </c>
      <c r="K178" s="14"/>
      <c r="L178" s="14"/>
      <c r="M178" s="14"/>
      <c r="N178" s="14"/>
      <c r="O178" s="14"/>
      <c r="P178" s="14"/>
      <c r="Q178" s="14">
        <v>1.2742918088217201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>
        <v>0.23100000000000001</v>
      </c>
      <c r="AP178" s="18"/>
      <c r="AQ178" s="18"/>
      <c r="AR178" s="14">
        <v>4.2000000000000003E-2</v>
      </c>
      <c r="AS178" s="14"/>
      <c r="AT178" s="14"/>
      <c r="AU178" s="14">
        <v>4.33</v>
      </c>
      <c r="AV178" s="14">
        <v>-23.2</v>
      </c>
      <c r="AW178" s="8" t="s">
        <v>877</v>
      </c>
      <c r="AX178" s="8" t="s">
        <v>876</v>
      </c>
      <c r="AY178" s="14"/>
      <c r="AZ178" s="8" t="s">
        <v>876</v>
      </c>
      <c r="BA178" s="8" t="s">
        <v>876</v>
      </c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 t="s">
        <v>825</v>
      </c>
      <c r="B179" s="12" t="s">
        <v>835</v>
      </c>
      <c r="C179" s="12" t="s">
        <v>849</v>
      </c>
      <c r="D179" s="11" t="str">
        <f t="shared" si="2"/>
        <v>NFNF*_40</v>
      </c>
      <c r="E179" s="148">
        <v>1997</v>
      </c>
      <c r="F179" s="136">
        <v>3</v>
      </c>
      <c r="G179" s="136">
        <v>6</v>
      </c>
      <c r="H179" s="23"/>
      <c r="I179" s="12">
        <v>20</v>
      </c>
      <c r="J179" s="12">
        <v>40</v>
      </c>
      <c r="K179" s="14"/>
      <c r="L179" s="14"/>
      <c r="M179" s="14"/>
      <c r="N179" s="14"/>
      <c r="O179" s="14"/>
      <c r="P179" s="14"/>
      <c r="Q179" s="14">
        <v>1.2991612813094537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>
        <v>0.156</v>
      </c>
      <c r="AP179" s="18"/>
      <c r="AQ179" s="18"/>
      <c r="AR179" s="14">
        <v>3.4000000000000002E-2</v>
      </c>
      <c r="AS179" s="14"/>
      <c r="AT179" s="14"/>
      <c r="AU179" s="14">
        <v>3.81</v>
      </c>
      <c r="AV179" s="14">
        <v>-23.87</v>
      </c>
      <c r="AW179" s="8" t="s">
        <v>877</v>
      </c>
      <c r="AX179" s="8" t="s">
        <v>876</v>
      </c>
      <c r="AY179" s="14"/>
      <c r="AZ179" s="8" t="s">
        <v>876</v>
      </c>
      <c r="BA179" s="8" t="s">
        <v>876</v>
      </c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 t="s">
        <v>825</v>
      </c>
      <c r="B180" s="12" t="s">
        <v>835</v>
      </c>
      <c r="C180" s="12" t="s">
        <v>849</v>
      </c>
      <c r="D180" s="11" t="str">
        <f t="shared" si="2"/>
        <v>NFNF*_60</v>
      </c>
      <c r="E180" s="148">
        <v>1997</v>
      </c>
      <c r="F180" s="136">
        <v>3</v>
      </c>
      <c r="G180" s="136">
        <v>6</v>
      </c>
      <c r="H180" s="23"/>
      <c r="I180" s="12">
        <v>40</v>
      </c>
      <c r="J180" s="12">
        <v>60</v>
      </c>
      <c r="K180" s="14"/>
      <c r="L180" s="14"/>
      <c r="M180" s="14"/>
      <c r="N180" s="14"/>
      <c r="O180" s="14"/>
      <c r="P180" s="14"/>
      <c r="Q180" s="14">
        <v>1.2908747016278093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>
        <v>0.129</v>
      </c>
      <c r="AP180" s="18"/>
      <c r="AQ180" s="18"/>
      <c r="AR180" s="14">
        <v>3.2000000000000001E-2</v>
      </c>
      <c r="AS180" s="14"/>
      <c r="AT180" s="14"/>
      <c r="AU180" s="14">
        <v>4.0999999999999996</v>
      </c>
      <c r="AV180" s="14">
        <v>-23.97</v>
      </c>
      <c r="AW180" s="8" t="s">
        <v>877</v>
      </c>
      <c r="AX180" s="8" t="s">
        <v>876</v>
      </c>
      <c r="AY180" s="14"/>
      <c r="AZ180" s="8" t="s">
        <v>876</v>
      </c>
      <c r="BA180" s="8" t="s">
        <v>876</v>
      </c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 t="s">
        <v>825</v>
      </c>
      <c r="B181" s="12" t="s">
        <v>834</v>
      </c>
      <c r="C181" s="12" t="s">
        <v>878</v>
      </c>
      <c r="D181" s="12" t="s">
        <v>888</v>
      </c>
      <c r="E181" s="136">
        <v>1997</v>
      </c>
      <c r="F181" s="136"/>
      <c r="G181" s="136"/>
      <c r="H181" s="23"/>
      <c r="I181" s="12">
        <v>0</v>
      </c>
      <c r="J181" s="12">
        <v>20</v>
      </c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 t="s">
        <v>825</v>
      </c>
      <c r="B182" s="12" t="s">
        <v>834</v>
      </c>
      <c r="C182" s="12" t="s">
        <v>878</v>
      </c>
      <c r="D182" s="12" t="s">
        <v>889</v>
      </c>
      <c r="E182" s="136">
        <v>1997</v>
      </c>
      <c r="F182" s="136"/>
      <c r="G182" s="136"/>
      <c r="H182" s="23"/>
      <c r="I182" s="12">
        <v>20</v>
      </c>
      <c r="J182" s="12">
        <v>40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 t="s">
        <v>825</v>
      </c>
      <c r="B183" s="12" t="s">
        <v>834</v>
      </c>
      <c r="C183" s="12" t="s">
        <v>879</v>
      </c>
      <c r="D183" s="12" t="s">
        <v>890</v>
      </c>
      <c r="E183" s="136">
        <v>1997</v>
      </c>
      <c r="F183" s="136"/>
      <c r="G183" s="136"/>
      <c r="H183" s="23"/>
      <c r="I183" s="12">
        <v>0</v>
      </c>
      <c r="J183" s="12">
        <v>20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 t="s">
        <v>825</v>
      </c>
      <c r="B184" s="12" t="s">
        <v>834</v>
      </c>
      <c r="C184" s="12" t="s">
        <v>879</v>
      </c>
      <c r="D184" s="12" t="s">
        <v>891</v>
      </c>
      <c r="E184" s="136">
        <v>1997</v>
      </c>
      <c r="F184" s="136"/>
      <c r="G184" s="136"/>
      <c r="H184" s="23"/>
      <c r="I184" s="12">
        <v>20</v>
      </c>
      <c r="J184" s="12">
        <v>40</v>
      </c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 t="s">
        <v>825</v>
      </c>
      <c r="B185" s="12" t="s">
        <v>834</v>
      </c>
      <c r="C185" s="12" t="s">
        <v>880</v>
      </c>
      <c r="D185" s="12" t="s">
        <v>892</v>
      </c>
      <c r="E185" s="136">
        <v>1997</v>
      </c>
      <c r="F185" s="136"/>
      <c r="G185" s="136"/>
      <c r="H185" s="23"/>
      <c r="I185" s="12">
        <v>0</v>
      </c>
      <c r="J185" s="12">
        <v>20</v>
      </c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 t="s">
        <v>825</v>
      </c>
      <c r="B186" s="12" t="s">
        <v>834</v>
      </c>
      <c r="C186" s="12" t="s">
        <v>880</v>
      </c>
      <c r="D186" s="12" t="s">
        <v>893</v>
      </c>
      <c r="E186" s="136">
        <v>1997</v>
      </c>
      <c r="F186" s="136"/>
      <c r="G186" s="136"/>
      <c r="H186" s="23"/>
      <c r="I186" s="12">
        <v>20</v>
      </c>
      <c r="J186" s="12">
        <v>40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 t="s">
        <v>825</v>
      </c>
      <c r="B187" s="12" t="s">
        <v>834</v>
      </c>
      <c r="C187" s="12" t="s">
        <v>881</v>
      </c>
      <c r="D187" s="12" t="s">
        <v>894</v>
      </c>
      <c r="E187" s="136">
        <v>1997</v>
      </c>
      <c r="F187" s="136"/>
      <c r="G187" s="136"/>
      <c r="H187" s="23"/>
      <c r="I187" s="12">
        <v>0</v>
      </c>
      <c r="J187" s="12">
        <v>20</v>
      </c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 t="s">
        <v>825</v>
      </c>
      <c r="B188" s="12" t="s">
        <v>834</v>
      </c>
      <c r="C188" s="12" t="s">
        <v>881</v>
      </c>
      <c r="D188" s="12" t="s">
        <v>895</v>
      </c>
      <c r="E188" s="136">
        <v>1997</v>
      </c>
      <c r="F188" s="136"/>
      <c r="G188" s="136"/>
      <c r="H188" s="23"/>
      <c r="I188" s="12">
        <v>20</v>
      </c>
      <c r="J188" s="12">
        <v>40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 t="s">
        <v>825</v>
      </c>
      <c r="B189" s="12" t="s">
        <v>835</v>
      </c>
      <c r="C189" s="12" t="s">
        <v>882</v>
      </c>
      <c r="D189" s="12" t="s">
        <v>896</v>
      </c>
      <c r="E189" s="136">
        <v>1997</v>
      </c>
      <c r="F189" s="136"/>
      <c r="G189" s="136"/>
      <c r="H189" s="23"/>
      <c r="I189" s="12">
        <v>0</v>
      </c>
      <c r="J189" s="12">
        <v>20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 t="s">
        <v>825</v>
      </c>
      <c r="B190" s="12" t="s">
        <v>835</v>
      </c>
      <c r="C190" s="12" t="s">
        <v>882</v>
      </c>
      <c r="D190" s="12" t="s">
        <v>897</v>
      </c>
      <c r="E190" s="136">
        <v>1997</v>
      </c>
      <c r="F190" s="136"/>
      <c r="G190" s="136"/>
      <c r="H190" s="23"/>
      <c r="I190" s="12">
        <v>20</v>
      </c>
      <c r="J190" s="12">
        <v>40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 t="s">
        <v>825</v>
      </c>
      <c r="B191" s="12" t="s">
        <v>835</v>
      </c>
      <c r="C191" s="12" t="s">
        <v>883</v>
      </c>
      <c r="D191" s="12" t="s">
        <v>898</v>
      </c>
      <c r="E191" s="136">
        <v>1997</v>
      </c>
      <c r="F191" s="136"/>
      <c r="G191" s="136"/>
      <c r="H191" s="23"/>
      <c r="I191" s="12">
        <v>0</v>
      </c>
      <c r="J191" s="12">
        <v>20</v>
      </c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 t="s">
        <v>825</v>
      </c>
      <c r="B192" s="12" t="s">
        <v>835</v>
      </c>
      <c r="C192" s="12" t="s">
        <v>883</v>
      </c>
      <c r="D192" s="12" t="s">
        <v>899</v>
      </c>
      <c r="E192" s="136">
        <v>1997</v>
      </c>
      <c r="F192" s="136"/>
      <c r="G192" s="136"/>
      <c r="H192" s="23"/>
      <c r="I192" s="12">
        <v>20</v>
      </c>
      <c r="J192" s="12">
        <v>40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 t="s">
        <v>825</v>
      </c>
      <c r="B193" s="12" t="s">
        <v>835</v>
      </c>
      <c r="C193" s="12" t="s">
        <v>884</v>
      </c>
      <c r="D193" s="12" t="s">
        <v>900</v>
      </c>
      <c r="E193" s="136">
        <v>1997</v>
      </c>
      <c r="F193" s="136"/>
      <c r="G193" s="136"/>
      <c r="H193" s="23"/>
      <c r="I193" s="12">
        <v>0</v>
      </c>
      <c r="J193" s="12">
        <v>20</v>
      </c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 t="s">
        <v>825</v>
      </c>
      <c r="B194" s="12" t="s">
        <v>835</v>
      </c>
      <c r="C194" s="12" t="s">
        <v>884</v>
      </c>
      <c r="D194" s="12" t="s">
        <v>901</v>
      </c>
      <c r="E194" s="136">
        <v>1997</v>
      </c>
      <c r="F194" s="136"/>
      <c r="G194" s="136"/>
      <c r="H194" s="23"/>
      <c r="I194" s="12">
        <v>20</v>
      </c>
      <c r="J194" s="12">
        <v>40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C181:C1048576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459</v>
      </c>
      <c r="D1" s="133" t="s">
        <v>744</v>
      </c>
      <c r="E1" s="126" t="s">
        <v>745</v>
      </c>
      <c r="F1" s="126" t="s">
        <v>746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663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673</v>
      </c>
      <c r="B2" s="35" t="s">
        <v>16</v>
      </c>
      <c r="C2" s="35" t="s">
        <v>330</v>
      </c>
      <c r="D2" s="127" t="s">
        <v>739</v>
      </c>
      <c r="E2" s="127" t="s">
        <v>740</v>
      </c>
      <c r="F2" s="127" t="s">
        <v>738</v>
      </c>
      <c r="G2" s="35" t="s">
        <v>581</v>
      </c>
      <c r="H2" s="97" t="s">
        <v>350</v>
      </c>
      <c r="I2" s="97" t="s">
        <v>666</v>
      </c>
      <c r="J2" s="97" t="s">
        <v>396</v>
      </c>
      <c r="K2" s="97" t="s">
        <v>724</v>
      </c>
      <c r="L2" s="97" t="s">
        <v>671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J4" sqref="J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741</v>
      </c>
      <c r="R1" s="126" t="s">
        <v>742</v>
      </c>
      <c r="S1" s="126" t="s">
        <v>743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609</v>
      </c>
      <c r="AJ1" s="76" t="s">
        <v>610</v>
      </c>
      <c r="AK1" s="48" t="s">
        <v>611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0" sqref="H10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4.6640625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1640625" style="5" bestFit="1" customWidth="1"/>
    <col min="20" max="20" width="13.5" style="5" bestFit="1" customWidth="1"/>
    <col min="21" max="16384" width="8.83203125" style="5"/>
  </cols>
  <sheetData>
    <row r="1" spans="1:31" s="30" customFormat="1" ht="52">
      <c r="A1" s="27" t="s">
        <v>672</v>
      </c>
      <c r="B1" s="27" t="s">
        <v>14</v>
      </c>
      <c r="C1" s="27" t="s">
        <v>459</v>
      </c>
      <c r="D1" s="27" t="s">
        <v>490</v>
      </c>
      <c r="E1" s="121" t="s">
        <v>582</v>
      </c>
      <c r="F1" s="121" t="s">
        <v>902</v>
      </c>
      <c r="G1" s="27" t="s">
        <v>399</v>
      </c>
      <c r="H1" s="33" t="s">
        <v>400</v>
      </c>
      <c r="I1" s="126" t="s">
        <v>734</v>
      </c>
      <c r="J1" s="126" t="s">
        <v>735</v>
      </c>
      <c r="K1" s="126" t="s">
        <v>733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768</v>
      </c>
      <c r="R1" s="110" t="s">
        <v>406</v>
      </c>
      <c r="S1" s="110" t="s">
        <v>407</v>
      </c>
      <c r="T1" s="110" t="s">
        <v>761</v>
      </c>
      <c r="U1" s="76" t="s">
        <v>408</v>
      </c>
      <c r="V1" s="76" t="s">
        <v>705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673</v>
      </c>
      <c r="B2" s="35" t="s">
        <v>16</v>
      </c>
      <c r="C2" s="35" t="s">
        <v>332</v>
      </c>
      <c r="D2" s="35" t="s">
        <v>812</v>
      </c>
      <c r="E2" s="31" t="s">
        <v>398</v>
      </c>
      <c r="F2" s="31"/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425</v>
      </c>
      <c r="M2" s="64"/>
      <c r="N2" s="64"/>
      <c r="O2" s="64" t="s">
        <v>320</v>
      </c>
      <c r="P2" s="111" t="s">
        <v>728</v>
      </c>
      <c r="Q2" s="111" t="s">
        <v>769</v>
      </c>
      <c r="R2" s="111" t="s">
        <v>423</v>
      </c>
      <c r="S2" s="111" t="s">
        <v>424</v>
      </c>
      <c r="T2" s="111"/>
      <c r="U2" s="57" t="s">
        <v>422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319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825</v>
      </c>
      <c r="B4" s="10" t="s">
        <v>834</v>
      </c>
      <c r="C4" s="5" t="str">
        <f>LEFT(D4,8)</f>
        <v>GCPR_inc</v>
      </c>
      <c r="D4" s="11" t="s">
        <v>888</v>
      </c>
      <c r="F4" s="5" t="str">
        <f>D4&amp;"_i"</f>
        <v>GCPR_inc_20_i</v>
      </c>
      <c r="G4" s="5" t="s">
        <v>763</v>
      </c>
      <c r="S4" s="5">
        <v>0.88319999999999999</v>
      </c>
      <c r="T4" s="5" t="s">
        <v>318</v>
      </c>
      <c r="U4" s="5">
        <v>-26.07</v>
      </c>
      <c r="Z4" s="5">
        <v>117.01</v>
      </c>
      <c r="AC4" s="5">
        <v>1.117</v>
      </c>
    </row>
    <row r="5" spans="1:31">
      <c r="A5" s="20" t="s">
        <v>825</v>
      </c>
      <c r="B5" s="10" t="s">
        <v>834</v>
      </c>
      <c r="C5" s="5" t="str">
        <f t="shared" ref="C5:C17" si="0">LEFT(D5,8)</f>
        <v>GCPR_inc</v>
      </c>
      <c r="D5" s="11" t="s">
        <v>889</v>
      </c>
      <c r="F5" s="5" t="str">
        <f t="shared" ref="F5:F17" si="1">D5&amp;"_i"</f>
        <v>GCPR_inc_40_i</v>
      </c>
      <c r="G5" s="5" t="s">
        <v>763</v>
      </c>
      <c r="S5" s="5">
        <v>0.92640000000000011</v>
      </c>
      <c r="T5" s="5" t="s">
        <v>318</v>
      </c>
      <c r="U5" s="5">
        <v>-24.2</v>
      </c>
      <c r="Z5" s="5">
        <v>-16.16</v>
      </c>
      <c r="AC5" s="5">
        <v>0.98380000000000001</v>
      </c>
    </row>
    <row r="6" spans="1:31">
      <c r="A6" s="20" t="s">
        <v>825</v>
      </c>
      <c r="B6" s="10" t="s">
        <v>834</v>
      </c>
      <c r="C6" s="5" t="str">
        <f t="shared" si="0"/>
        <v>GCPU_inc</v>
      </c>
      <c r="D6" s="11" t="s">
        <v>890</v>
      </c>
      <c r="F6" s="5" t="str">
        <f t="shared" si="1"/>
        <v>GCPU_inc_20_i</v>
      </c>
      <c r="G6" s="5" t="s">
        <v>763</v>
      </c>
      <c r="U6" s="5">
        <v>-25.94</v>
      </c>
      <c r="Z6" s="5">
        <v>139.1</v>
      </c>
      <c r="AC6" s="5">
        <v>1.1456</v>
      </c>
    </row>
    <row r="7" spans="1:31">
      <c r="A7" s="20" t="s">
        <v>825</v>
      </c>
      <c r="B7" s="10" t="s">
        <v>834</v>
      </c>
      <c r="C7" s="5" t="str">
        <f t="shared" si="0"/>
        <v>GCPU_inc</v>
      </c>
      <c r="D7" s="11" t="s">
        <v>891</v>
      </c>
      <c r="F7" s="5" t="str">
        <f t="shared" si="1"/>
        <v>GCPU_inc_40_i</v>
      </c>
      <c r="G7" s="5" t="s">
        <v>763</v>
      </c>
      <c r="U7" s="5">
        <v>-23.98</v>
      </c>
      <c r="Z7" s="5">
        <v>112.9</v>
      </c>
      <c r="AC7" s="5">
        <v>1.1192</v>
      </c>
    </row>
    <row r="8" spans="1:31">
      <c r="A8" s="20" t="s">
        <v>825</v>
      </c>
      <c r="B8" s="10" t="s">
        <v>834</v>
      </c>
      <c r="C8" s="5" t="str">
        <f t="shared" si="0"/>
        <v>GCPL_inc</v>
      </c>
      <c r="D8" s="12" t="s">
        <v>892</v>
      </c>
      <c r="F8" s="5" t="str">
        <f t="shared" si="1"/>
        <v>GCPL_inc_20_i</v>
      </c>
      <c r="G8" s="5" t="s">
        <v>763</v>
      </c>
      <c r="S8" s="5">
        <v>0.82800000000000007</v>
      </c>
      <c r="T8" s="5" t="s">
        <v>318</v>
      </c>
      <c r="U8" s="5">
        <v>-26.77</v>
      </c>
      <c r="Z8" s="5">
        <v>157.80000000000001</v>
      </c>
      <c r="AC8" s="5">
        <v>1.1644000000000001</v>
      </c>
    </row>
    <row r="9" spans="1:31">
      <c r="A9" s="20" t="s">
        <v>825</v>
      </c>
      <c r="B9" s="10" t="s">
        <v>834</v>
      </c>
      <c r="C9" s="5" t="str">
        <f t="shared" si="0"/>
        <v>GCPL_inc</v>
      </c>
      <c r="D9" s="12" t="s">
        <v>893</v>
      </c>
      <c r="F9" s="5" t="str">
        <f t="shared" si="1"/>
        <v>GCPL_inc_40_i</v>
      </c>
      <c r="G9" s="5" t="s">
        <v>763</v>
      </c>
      <c r="S9" s="5">
        <v>0.4224</v>
      </c>
      <c r="T9" s="5" t="s">
        <v>318</v>
      </c>
      <c r="U9" s="5">
        <v>-23.86</v>
      </c>
      <c r="Z9" s="5">
        <v>119.9</v>
      </c>
      <c r="AC9" s="5">
        <v>1.1263000000000001</v>
      </c>
    </row>
    <row r="10" spans="1:31">
      <c r="A10" s="20" t="s">
        <v>825</v>
      </c>
      <c r="B10" s="10" t="s">
        <v>834</v>
      </c>
      <c r="C10" s="5" t="str">
        <f t="shared" si="0"/>
        <v>BCPR_inc</v>
      </c>
      <c r="D10" s="12" t="s">
        <v>894</v>
      </c>
      <c r="F10" s="5" t="str">
        <f t="shared" si="1"/>
        <v>BCPR_inc_20_i</v>
      </c>
      <c r="G10" s="5" t="s">
        <v>763</v>
      </c>
      <c r="S10" s="5">
        <v>1.0584</v>
      </c>
      <c r="T10" s="5" t="s">
        <v>318</v>
      </c>
      <c r="U10" s="5">
        <v>-23.86</v>
      </c>
    </row>
    <row r="11" spans="1:31">
      <c r="A11" s="20" t="s">
        <v>825</v>
      </c>
      <c r="B11" s="10" t="s">
        <v>834</v>
      </c>
      <c r="C11" s="5" t="str">
        <f t="shared" si="0"/>
        <v>BCPR_inc</v>
      </c>
      <c r="D11" s="12" t="s">
        <v>895</v>
      </c>
      <c r="F11" s="5" t="str">
        <f t="shared" si="1"/>
        <v>BCPR_inc_40_i</v>
      </c>
      <c r="G11" s="5" t="s">
        <v>763</v>
      </c>
      <c r="S11" s="5">
        <v>0.96239999999999992</v>
      </c>
      <c r="T11" s="5" t="s">
        <v>318</v>
      </c>
      <c r="U11" s="5">
        <v>-24.52</v>
      </c>
    </row>
    <row r="12" spans="1:31">
      <c r="A12" s="20" t="s">
        <v>825</v>
      </c>
      <c r="B12" s="10" t="s">
        <v>835</v>
      </c>
      <c r="C12" s="5" t="str">
        <f t="shared" si="0"/>
        <v>NFPR_inc</v>
      </c>
      <c r="D12" s="12" t="s">
        <v>896</v>
      </c>
      <c r="F12" s="5" t="str">
        <f t="shared" si="1"/>
        <v>NFPR_inc_20_i</v>
      </c>
      <c r="G12" s="5" t="s">
        <v>763</v>
      </c>
      <c r="S12" s="5">
        <v>0.92399999999999993</v>
      </c>
      <c r="T12" s="5" t="s">
        <v>318</v>
      </c>
      <c r="U12" s="5">
        <v>-24.274999999999999</v>
      </c>
      <c r="Z12" s="5">
        <v>127.52</v>
      </c>
      <c r="AC12" s="5">
        <v>1.1274999999999999</v>
      </c>
    </row>
    <row r="13" spans="1:31">
      <c r="A13" s="20" t="s">
        <v>825</v>
      </c>
      <c r="B13" s="10" t="s">
        <v>835</v>
      </c>
      <c r="C13" s="5" t="str">
        <f t="shared" si="0"/>
        <v>NFPR_inc</v>
      </c>
      <c r="D13" s="12" t="s">
        <v>897</v>
      </c>
      <c r="F13" s="5" t="str">
        <f t="shared" si="1"/>
        <v>NFPR_inc_40_i</v>
      </c>
      <c r="G13" s="5" t="s">
        <v>763</v>
      </c>
      <c r="S13" s="5">
        <v>0.38400000000000001</v>
      </c>
      <c r="T13" s="5" t="s">
        <v>318</v>
      </c>
      <c r="U13" s="5">
        <v>-22.2</v>
      </c>
      <c r="Z13" s="5">
        <v>-136.655</v>
      </c>
      <c r="AC13" s="5">
        <v>0.86334999999999995</v>
      </c>
    </row>
    <row r="14" spans="1:31">
      <c r="A14" s="20" t="s">
        <v>825</v>
      </c>
      <c r="B14" s="10" t="s">
        <v>835</v>
      </c>
      <c r="C14" s="5" t="str">
        <f t="shared" si="0"/>
        <v>NFPU_inc</v>
      </c>
      <c r="D14" s="12" t="s">
        <v>898</v>
      </c>
      <c r="F14" s="5" t="str">
        <f t="shared" si="1"/>
        <v>NFPU_inc_20_i</v>
      </c>
      <c r="G14" s="5" t="s">
        <v>763</v>
      </c>
      <c r="S14" s="5">
        <v>0.77759999999999996</v>
      </c>
      <c r="T14" s="5" t="s">
        <v>318</v>
      </c>
      <c r="U14" s="5">
        <v>-24.53</v>
      </c>
      <c r="Z14" s="5">
        <v>125.2</v>
      </c>
      <c r="AC14" s="5">
        <v>1.1315999999999999</v>
      </c>
    </row>
    <row r="15" spans="1:31">
      <c r="A15" s="20" t="s">
        <v>825</v>
      </c>
      <c r="B15" s="10" t="s">
        <v>835</v>
      </c>
      <c r="C15" s="5" t="str">
        <f t="shared" si="0"/>
        <v>NFPU_inc</v>
      </c>
      <c r="D15" s="12" t="s">
        <v>899</v>
      </c>
      <c r="F15" s="5" t="str">
        <f t="shared" si="1"/>
        <v>NFPU_inc_40_i</v>
      </c>
      <c r="G15" s="5" t="s">
        <v>763</v>
      </c>
      <c r="S15" s="5">
        <v>0.28800000000000003</v>
      </c>
      <c r="T15" s="5" t="s">
        <v>318</v>
      </c>
      <c r="U15" s="5">
        <v>-21.33</v>
      </c>
      <c r="Z15" s="5">
        <v>-8.3000000000000007</v>
      </c>
      <c r="AC15" s="5">
        <v>0.99729999999999996</v>
      </c>
    </row>
    <row r="16" spans="1:31">
      <c r="A16" s="20" t="s">
        <v>825</v>
      </c>
      <c r="B16" s="10" t="s">
        <v>835</v>
      </c>
      <c r="C16" s="5" t="str">
        <f t="shared" si="0"/>
        <v>NFPL_inc</v>
      </c>
      <c r="D16" s="12" t="s">
        <v>900</v>
      </c>
      <c r="F16" s="5" t="str">
        <f t="shared" si="1"/>
        <v>NFPL_inc_20_i</v>
      </c>
      <c r="G16" s="5" t="s">
        <v>763</v>
      </c>
      <c r="U16" s="5">
        <v>-23.86</v>
      </c>
      <c r="Z16" s="5">
        <v>121</v>
      </c>
      <c r="AC16" s="5">
        <v>1.1274</v>
      </c>
    </row>
    <row r="17" spans="1:7">
      <c r="A17" s="20" t="s">
        <v>825</v>
      </c>
      <c r="B17" s="10" t="s">
        <v>835</v>
      </c>
      <c r="C17" s="5" t="str">
        <f t="shared" si="0"/>
        <v>NFPL_inc</v>
      </c>
      <c r="D17" s="12" t="s">
        <v>901</v>
      </c>
      <c r="F17" s="5" t="str">
        <f t="shared" si="1"/>
        <v>NFPL_inc_40_i</v>
      </c>
      <c r="G17" s="5" t="s">
        <v>763</v>
      </c>
    </row>
    <row r="18" spans="1:7">
      <c r="A18" s="14"/>
      <c r="B18" s="12"/>
      <c r="C18" s="5"/>
      <c r="D18" s="12"/>
    </row>
    <row r="19" spans="1:7">
      <c r="A19" s="14"/>
      <c r="B19" s="12"/>
      <c r="C19" s="5"/>
      <c r="D19" s="12"/>
    </row>
    <row r="20" spans="1:7">
      <c r="A20" s="14"/>
      <c r="B20" s="12"/>
      <c r="C20" s="5"/>
      <c r="D20" s="12"/>
    </row>
    <row r="21" spans="1:7">
      <c r="A21" s="14"/>
      <c r="B21" s="12"/>
      <c r="C21" s="5"/>
      <c r="D21" s="12"/>
    </row>
    <row r="22" spans="1:7">
      <c r="A22" s="14"/>
      <c r="B22" s="12"/>
      <c r="C22" s="5"/>
      <c r="D22" s="12"/>
    </row>
    <row r="23" spans="1:7">
      <c r="A23" s="14"/>
      <c r="B23" s="12"/>
      <c r="C23" s="5"/>
      <c r="D23" s="12"/>
    </row>
    <row r="24" spans="1:7">
      <c r="A24" s="14"/>
      <c r="B24" s="12"/>
      <c r="C24" s="5"/>
      <c r="D24" s="12"/>
    </row>
    <row r="25" spans="1:7">
      <c r="A25" s="14"/>
      <c r="B25" s="12"/>
      <c r="C25" s="5"/>
      <c r="D25" s="12"/>
    </row>
    <row r="26" spans="1:7">
      <c r="A26" s="14"/>
      <c r="B26" s="12"/>
      <c r="C26" s="5"/>
      <c r="D26" s="12"/>
    </row>
    <row r="27" spans="1:7">
      <c r="A27" s="14"/>
      <c r="B27" s="12"/>
      <c r="C27" s="5"/>
      <c r="D27" s="12"/>
    </row>
    <row r="28" spans="1:7">
      <c r="A28" s="14"/>
      <c r="B28" s="12"/>
      <c r="C28" s="5"/>
      <c r="D28" s="12"/>
    </row>
    <row r="29" spans="1:7">
      <c r="A29" s="14"/>
      <c r="B29" s="12"/>
      <c r="C29" s="5"/>
      <c r="D29" s="12"/>
    </row>
    <row r="30" spans="1:7">
      <c r="A30" s="14"/>
      <c r="B30" s="12"/>
      <c r="C30" s="5"/>
      <c r="D30" s="12"/>
    </row>
    <row r="31" spans="1:7">
      <c r="A31" s="14"/>
      <c r="B31" s="12"/>
      <c r="C31" s="5"/>
      <c r="D31" s="12"/>
    </row>
    <row r="32" spans="1:7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12" sqref="A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677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806</v>
      </c>
      <c r="L2" s="86" t="s">
        <v>436</v>
      </c>
      <c r="M2" s="86" t="s">
        <v>438</v>
      </c>
      <c r="N2" s="86" t="s">
        <v>439</v>
      </c>
      <c r="O2" s="86" t="s">
        <v>661</v>
      </c>
      <c r="P2" s="86" t="s">
        <v>652</v>
      </c>
      <c r="Q2" s="86" t="s">
        <v>693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663</v>
      </c>
      <c r="AF2" s="86" t="s">
        <v>361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578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" t="s">
        <v>811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814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818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813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816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817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2018-10-04T09:37:21Z</dcterms:modified>
</cp:coreProperties>
</file>