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G:\0-编辑-MG\000-编辑组项目\实验室项目-赵兵\2024年实验外包项目\F036\F036 Raw experimental data\Fig 1\"/>
    </mc:Choice>
  </mc:AlternateContent>
  <xr:revisionPtr revIDLastSave="0" documentId="13_ncr:1_{066A9BEA-13DD-4AD1-9462-ABC9624421A2}" xr6:coauthVersionLast="47" xr6:coauthVersionMax="47" xr10:uidLastSave="{00000000-0000-0000-0000-000000000000}"/>
  <bookViews>
    <workbookView xWindow="-110" yWindow="-110" windowWidth="21820" windowHeight="13900" activeTab="6" xr2:uid="{00000000-000D-0000-FFFF-FFFF00000000}"/>
  </bookViews>
  <sheets>
    <sheet name="Survival curve" sheetId="1" r:id="rId1"/>
    <sheet name="pcr" sheetId="2" r:id="rId2"/>
    <sheet name="il1b" sheetId="3" r:id="rId3"/>
    <sheet name="il6" sheetId="4" r:id="rId4"/>
    <sheet name="tnfa" sheetId="5" r:id="rId5"/>
    <sheet name="il4" sheetId="6" r:id="rId6"/>
    <sheet name="il10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7" l="1"/>
  <c r="E22" i="7"/>
  <c r="E23" i="7"/>
  <c r="D22" i="7"/>
  <c r="D23" i="7"/>
  <c r="D21" i="7"/>
  <c r="E21" i="6"/>
  <c r="E22" i="6"/>
  <c r="E23" i="6"/>
  <c r="D22" i="6"/>
  <c r="D23" i="6"/>
  <c r="D21" i="6"/>
  <c r="E21" i="5"/>
  <c r="E22" i="5"/>
  <c r="E23" i="5"/>
  <c r="D22" i="5"/>
  <c r="D23" i="5"/>
  <c r="D21" i="5"/>
  <c r="E21" i="4"/>
  <c r="E22" i="4"/>
  <c r="E23" i="4"/>
  <c r="D22" i="4"/>
  <c r="D23" i="4"/>
  <c r="D21" i="4"/>
  <c r="E21" i="3"/>
  <c r="E22" i="3"/>
  <c r="E23" i="3"/>
  <c r="D22" i="3"/>
  <c r="D23" i="3"/>
  <c r="D21" i="3"/>
  <c r="E12" i="2"/>
  <c r="D12" i="2"/>
  <c r="E11" i="2"/>
  <c r="D11" i="2"/>
  <c r="E10" i="2"/>
  <c r="D10" i="2"/>
  <c r="B10" i="2"/>
  <c r="B11" i="2"/>
  <c r="B12" i="2"/>
  <c r="A11" i="2"/>
  <c r="A12" i="2"/>
  <c r="A10" i="2"/>
</calcChain>
</file>

<file path=xl/sharedStrings.xml><?xml version="1.0" encoding="utf-8"?>
<sst xmlns="http://schemas.openxmlformats.org/spreadsheetml/2006/main" count="65" uniqueCount="11">
  <si>
    <t>CON</t>
    <phoneticPr fontId="1" type="noConversion"/>
  </si>
  <si>
    <t>LPS</t>
    <phoneticPr fontId="1" type="noConversion"/>
  </si>
  <si>
    <t>cd86</t>
    <phoneticPr fontId="1" type="noConversion"/>
  </si>
  <si>
    <t>NOS2</t>
    <phoneticPr fontId="1" type="noConversion"/>
  </si>
  <si>
    <t>o.d value</t>
    <phoneticPr fontId="1" type="noConversion"/>
  </si>
  <si>
    <t>concentration</t>
  </si>
  <si>
    <t>Con</t>
    <phoneticPr fontId="1" type="noConversion"/>
  </si>
  <si>
    <t>Sepsis</t>
    <phoneticPr fontId="1" type="noConversion"/>
  </si>
  <si>
    <t>Group</t>
    <phoneticPr fontId="1" type="noConversion"/>
  </si>
  <si>
    <t>time</t>
    <phoneticPr fontId="1" type="noConversion"/>
  </si>
  <si>
    <t>state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</si>
</sst>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il1b!$B$1</c:f>
              <c:strCache>
                <c:ptCount val="1"/>
                <c:pt idx="0">
                  <c:v>concentration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il1b!$A$2:$A$8</c:f>
              <c:numCache>
                <c:formatCode>General</c:formatCode>
                <c:ptCount val="7"/>
                <c:pt idx="0">
                  <c:v>0</c:v>
                </c:pt>
                <c:pt idx="1">
                  <c:v>4.3999999999999997E-2</c:v>
                </c:pt>
                <c:pt idx="2">
                  <c:v>0.09</c:v>
                </c:pt>
                <c:pt idx="3">
                  <c:v>0.17399999999999999</c:v>
                </c:pt>
                <c:pt idx="4">
                  <c:v>0.312</c:v>
                </c:pt>
                <c:pt idx="5">
                  <c:v>0.60699999999999998</c:v>
                </c:pt>
                <c:pt idx="6">
                  <c:v>1.004</c:v>
                </c:pt>
              </c:numCache>
            </c:numRef>
          </c:xVal>
          <c:yVal>
            <c:numRef>
              <c:f>il1b!$B$2:$B$8</c:f>
              <c:numCache>
                <c:formatCode>General</c:formatCode>
                <c:ptCount val="7"/>
                <c:pt idx="0">
                  <c:v>0</c:v>
                </c:pt>
                <c:pt idx="1">
                  <c:v>23.44</c:v>
                </c:pt>
                <c:pt idx="2">
                  <c:v>46.88</c:v>
                </c:pt>
                <c:pt idx="3">
                  <c:v>93.75</c:v>
                </c:pt>
                <c:pt idx="4">
                  <c:v>187.5</c:v>
                </c:pt>
                <c:pt idx="5">
                  <c:v>375</c:v>
                </c:pt>
                <c:pt idx="6">
                  <c:v>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34-410A-BA16-64330E1C3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690640"/>
        <c:axId val="251689680"/>
      </c:scatterChart>
      <c:valAx>
        <c:axId val="25169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1689680"/>
        <c:crosses val="autoZero"/>
        <c:crossBetween val="midCat"/>
      </c:valAx>
      <c:valAx>
        <c:axId val="25168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169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'il6'!$B$1</c:f>
              <c:strCache>
                <c:ptCount val="1"/>
                <c:pt idx="0">
                  <c:v>concentration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'il6'!$A$2:$A$8</c:f>
              <c:numCache>
                <c:formatCode>General</c:formatCode>
                <c:ptCount val="7"/>
                <c:pt idx="0">
                  <c:v>0</c:v>
                </c:pt>
                <c:pt idx="1">
                  <c:v>0.03</c:v>
                </c:pt>
                <c:pt idx="2">
                  <c:v>5.0999999999999997E-2</c:v>
                </c:pt>
                <c:pt idx="3">
                  <c:v>8.5999999999999993E-2</c:v>
                </c:pt>
                <c:pt idx="4">
                  <c:v>0.20499999999999999</c:v>
                </c:pt>
                <c:pt idx="5">
                  <c:v>0.434</c:v>
                </c:pt>
                <c:pt idx="6">
                  <c:v>0.94699999999999995</c:v>
                </c:pt>
              </c:numCache>
            </c:numRef>
          </c:xVal>
          <c:yVal>
            <c:numRef>
              <c:f>'il6'!$B$2:$B$8</c:f>
              <c:numCache>
                <c:formatCode>General</c:formatCode>
                <c:ptCount val="7"/>
                <c:pt idx="0">
                  <c:v>0</c:v>
                </c:pt>
                <c:pt idx="1">
                  <c:v>1.56</c:v>
                </c:pt>
                <c:pt idx="2">
                  <c:v>3.13</c:v>
                </c:pt>
                <c:pt idx="3">
                  <c:v>6.25</c:v>
                </c:pt>
                <c:pt idx="4">
                  <c:v>12.5</c:v>
                </c:pt>
                <c:pt idx="5">
                  <c:v>25</c:v>
                </c:pt>
                <c:pt idx="6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A7-4575-A380-9F498D58E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774768"/>
        <c:axId val="245780528"/>
      </c:scatterChart>
      <c:valAx>
        <c:axId val="24577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5780528"/>
        <c:crosses val="autoZero"/>
        <c:crossBetween val="midCat"/>
      </c:valAx>
      <c:valAx>
        <c:axId val="24578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577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tnfa!$B$1</c:f>
              <c:strCache>
                <c:ptCount val="1"/>
                <c:pt idx="0">
                  <c:v>concentration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tnfa!$A$2:$A$8</c:f>
              <c:numCache>
                <c:formatCode>General</c:formatCode>
                <c:ptCount val="7"/>
                <c:pt idx="0">
                  <c:v>0</c:v>
                </c:pt>
                <c:pt idx="1">
                  <c:v>2.1000000000000001E-2</c:v>
                </c:pt>
                <c:pt idx="2">
                  <c:v>4.8000000000000001E-2</c:v>
                </c:pt>
                <c:pt idx="3">
                  <c:v>9.9000000000000005E-2</c:v>
                </c:pt>
                <c:pt idx="4">
                  <c:v>0.215</c:v>
                </c:pt>
                <c:pt idx="5">
                  <c:v>0.41599999999999998</c:v>
                </c:pt>
                <c:pt idx="6">
                  <c:v>0.84899999999999998</c:v>
                </c:pt>
              </c:numCache>
            </c:numRef>
          </c:xVal>
          <c:yVal>
            <c:numRef>
              <c:f>tnfa!$B$2:$B$8</c:f>
              <c:numCache>
                <c:formatCode>General</c:formatCode>
                <c:ptCount val="7"/>
                <c:pt idx="0">
                  <c:v>0</c:v>
                </c:pt>
                <c:pt idx="1">
                  <c:v>1.56</c:v>
                </c:pt>
                <c:pt idx="2">
                  <c:v>3.13</c:v>
                </c:pt>
                <c:pt idx="3">
                  <c:v>6.25</c:v>
                </c:pt>
                <c:pt idx="4">
                  <c:v>12.5</c:v>
                </c:pt>
                <c:pt idx="5">
                  <c:v>25</c:v>
                </c:pt>
                <c:pt idx="6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1A-46B4-AF85-C6D1ED525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779568"/>
        <c:axId val="245787248"/>
      </c:scatterChart>
      <c:valAx>
        <c:axId val="24577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5787248"/>
        <c:crosses val="autoZero"/>
        <c:crossBetween val="midCat"/>
      </c:valAx>
      <c:valAx>
        <c:axId val="24578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577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'il4'!$B$1</c:f>
              <c:strCache>
                <c:ptCount val="1"/>
                <c:pt idx="0">
                  <c:v>concentration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'il4'!$A$2:$A$8</c:f>
              <c:numCache>
                <c:formatCode>General</c:formatCode>
                <c:ptCount val="7"/>
                <c:pt idx="0">
                  <c:v>0</c:v>
                </c:pt>
                <c:pt idx="1">
                  <c:v>6.9000000000000006E-2</c:v>
                </c:pt>
                <c:pt idx="2">
                  <c:v>0.115</c:v>
                </c:pt>
                <c:pt idx="3">
                  <c:v>0.2</c:v>
                </c:pt>
                <c:pt idx="4">
                  <c:v>0.38</c:v>
                </c:pt>
                <c:pt idx="5">
                  <c:v>0.71799999999999997</c:v>
                </c:pt>
                <c:pt idx="6">
                  <c:v>1.2370000000000001</c:v>
                </c:pt>
              </c:numCache>
            </c:numRef>
          </c:xVal>
          <c:yVal>
            <c:numRef>
              <c:f>'il4'!$B$2:$B$8</c:f>
              <c:numCache>
                <c:formatCode>General</c:formatCode>
                <c:ptCount val="7"/>
                <c:pt idx="0">
                  <c:v>0</c:v>
                </c:pt>
                <c:pt idx="1">
                  <c:v>7.81</c:v>
                </c:pt>
                <c:pt idx="2">
                  <c:v>15.3</c:v>
                </c:pt>
                <c:pt idx="3">
                  <c:v>31.25</c:v>
                </c:pt>
                <c:pt idx="4">
                  <c:v>62.5</c:v>
                </c:pt>
                <c:pt idx="5">
                  <c:v>125</c:v>
                </c:pt>
                <c:pt idx="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68-4DAF-8046-5AC919788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455296"/>
        <c:axId val="407454336"/>
      </c:scatterChart>
      <c:valAx>
        <c:axId val="40745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454336"/>
        <c:crosses val="autoZero"/>
        <c:crossBetween val="midCat"/>
      </c:valAx>
      <c:valAx>
        <c:axId val="40745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45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'il10'!$B$1</c:f>
              <c:strCache>
                <c:ptCount val="1"/>
                <c:pt idx="0">
                  <c:v>concentration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'il10'!$A$2:$A$8</c:f>
              <c:numCache>
                <c:formatCode>General</c:formatCode>
                <c:ptCount val="7"/>
                <c:pt idx="0">
                  <c:v>0</c:v>
                </c:pt>
                <c:pt idx="1">
                  <c:v>1.9E-2</c:v>
                </c:pt>
                <c:pt idx="2">
                  <c:v>4.4999999999999998E-2</c:v>
                </c:pt>
                <c:pt idx="3">
                  <c:v>8.8999999999999996E-2</c:v>
                </c:pt>
                <c:pt idx="4">
                  <c:v>0.19800000000000001</c:v>
                </c:pt>
                <c:pt idx="5">
                  <c:v>0.45100000000000001</c:v>
                </c:pt>
                <c:pt idx="6">
                  <c:v>1.2969999999999999</c:v>
                </c:pt>
              </c:numCache>
            </c:numRef>
          </c:xVal>
          <c:yVal>
            <c:numRef>
              <c:f>'il10'!$B$2:$B$8</c:f>
              <c:numCache>
                <c:formatCode>General</c:formatCode>
                <c:ptCount val="7"/>
                <c:pt idx="0">
                  <c:v>0</c:v>
                </c:pt>
                <c:pt idx="1">
                  <c:v>31.25</c:v>
                </c:pt>
                <c:pt idx="2">
                  <c:v>62.5</c:v>
                </c:pt>
                <c:pt idx="3">
                  <c:v>125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C9-4383-8FB5-F5EA8CF8B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566192"/>
        <c:axId val="398574832"/>
      </c:scatterChart>
      <c:valAx>
        <c:axId val="39856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8574832"/>
        <c:crosses val="autoZero"/>
        <c:crossBetween val="midCat"/>
      </c:valAx>
      <c:valAx>
        <c:axId val="39857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856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22225</xdr:rowOff>
    </xdr:from>
    <xdr:to>
      <xdr:col>9</xdr:col>
      <xdr:colOff>609600</xdr:colOff>
      <xdr:row>15</xdr:row>
      <xdr:rowOff>98425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A9B667E-D8A0-07C0-C9E6-5D1656D1F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0</xdr:row>
      <xdr:rowOff>28575</xdr:rowOff>
    </xdr:from>
    <xdr:to>
      <xdr:col>9</xdr:col>
      <xdr:colOff>628650</xdr:colOff>
      <xdr:row>15</xdr:row>
      <xdr:rowOff>104775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C47D3B7-C4AF-ADBF-6955-B238913549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0</xdr:row>
      <xdr:rowOff>3175</xdr:rowOff>
    </xdr:from>
    <xdr:to>
      <xdr:col>9</xdr:col>
      <xdr:colOff>647700</xdr:colOff>
      <xdr:row>15</xdr:row>
      <xdr:rowOff>79375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7B1285A-1ED7-B426-720E-8F9472E5D1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641350</xdr:colOff>
      <xdr:row>0</xdr:row>
      <xdr:rowOff>9525</xdr:rowOff>
    </xdr:from>
    <xdr:to>
      <xdr:col>9</xdr:col>
      <xdr:colOff>590550</xdr:colOff>
      <xdr:row>15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D31732-85C8-C352-BC00-162503785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82550</xdr:colOff>
      <xdr:row>0</xdr:row>
      <xdr:rowOff>73025</xdr:rowOff>
    </xdr:from>
    <xdr:to>
      <xdr:col>10</xdr:col>
      <xdr:colOff>31750</xdr:colOff>
      <xdr:row>15</xdr:row>
      <xdr:rowOff>149225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079F38E-CD74-7892-4DB9-5D09F595B2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workbookViewId="0">
      <selection activeCell="D31" sqref="D28:D31"/>
    </sheetView>
  </sheetViews>
  <sheetFormatPr defaultRowHeight="14" x14ac:dyDescent="0.3"/>
  <sheetData>
    <row r="1" spans="1:4" x14ac:dyDescent="0.3">
      <c r="A1" t="s">
        <v>8</v>
      </c>
      <c r="B1" t="s">
        <v>9</v>
      </c>
      <c r="C1" t="s">
        <v>10</v>
      </c>
    </row>
    <row r="2" spans="1:4" x14ac:dyDescent="0.3">
      <c r="A2" t="s">
        <v>6</v>
      </c>
      <c r="B2">
        <v>30</v>
      </c>
      <c r="C2">
        <v>0</v>
      </c>
    </row>
    <row r="3" spans="1:4" x14ac:dyDescent="0.3">
      <c r="A3" t="s">
        <v>6</v>
      </c>
      <c r="B3">
        <v>30</v>
      </c>
      <c r="C3">
        <v>0</v>
      </c>
    </row>
    <row r="4" spans="1:4" x14ac:dyDescent="0.3">
      <c r="A4" t="s">
        <v>6</v>
      </c>
      <c r="B4">
        <v>30</v>
      </c>
      <c r="C4">
        <v>0</v>
      </c>
    </row>
    <row r="5" spans="1:4" x14ac:dyDescent="0.3">
      <c r="A5" t="s">
        <v>6</v>
      </c>
      <c r="B5">
        <v>30</v>
      </c>
      <c r="C5">
        <v>0</v>
      </c>
    </row>
    <row r="6" spans="1:4" x14ac:dyDescent="0.3">
      <c r="A6" t="s">
        <v>6</v>
      </c>
      <c r="B6">
        <v>30</v>
      </c>
      <c r="C6">
        <v>0</v>
      </c>
    </row>
    <row r="7" spans="1:4" x14ac:dyDescent="0.3">
      <c r="A7" t="s">
        <v>6</v>
      </c>
      <c r="B7">
        <v>30</v>
      </c>
      <c r="C7">
        <v>0</v>
      </c>
    </row>
    <row r="8" spans="1:4" x14ac:dyDescent="0.3">
      <c r="A8" t="s">
        <v>6</v>
      </c>
      <c r="B8">
        <v>30</v>
      </c>
      <c r="C8">
        <v>0</v>
      </c>
    </row>
    <row r="9" spans="1:4" x14ac:dyDescent="0.3">
      <c r="A9" t="s">
        <v>6</v>
      </c>
      <c r="B9">
        <v>30</v>
      </c>
      <c r="C9">
        <v>0</v>
      </c>
    </row>
    <row r="10" spans="1:4" x14ac:dyDescent="0.3">
      <c r="A10" t="s">
        <v>6</v>
      </c>
      <c r="B10">
        <v>30</v>
      </c>
      <c r="C10">
        <v>0</v>
      </c>
    </row>
    <row r="11" spans="1:4" x14ac:dyDescent="0.3">
      <c r="A11" t="s">
        <v>6</v>
      </c>
      <c r="B11">
        <v>30</v>
      </c>
      <c r="C11">
        <v>0</v>
      </c>
    </row>
    <row r="12" spans="1:4" x14ac:dyDescent="0.3">
      <c r="A12" t="s">
        <v>7</v>
      </c>
      <c r="B12">
        <v>5</v>
      </c>
      <c r="D12">
        <v>1</v>
      </c>
    </row>
    <row r="13" spans="1:4" x14ac:dyDescent="0.3">
      <c r="A13" t="s">
        <v>7</v>
      </c>
      <c r="B13">
        <v>27</v>
      </c>
      <c r="D13">
        <v>1</v>
      </c>
    </row>
    <row r="14" spans="1:4" x14ac:dyDescent="0.3">
      <c r="A14" t="s">
        <v>7</v>
      </c>
      <c r="B14">
        <v>30</v>
      </c>
      <c r="D14">
        <v>0</v>
      </c>
    </row>
    <row r="15" spans="1:4" x14ac:dyDescent="0.3">
      <c r="A15" t="s">
        <v>7</v>
      </c>
      <c r="B15">
        <v>25</v>
      </c>
      <c r="D15">
        <v>1</v>
      </c>
    </row>
    <row r="16" spans="1:4" x14ac:dyDescent="0.3">
      <c r="A16" t="s">
        <v>7</v>
      </c>
      <c r="B16">
        <v>30</v>
      </c>
      <c r="D16">
        <v>0</v>
      </c>
    </row>
    <row r="17" spans="1:4" x14ac:dyDescent="0.3">
      <c r="A17" t="s">
        <v>7</v>
      </c>
      <c r="B17">
        <v>24</v>
      </c>
      <c r="D17">
        <v>1</v>
      </c>
    </row>
    <row r="18" spans="1:4" x14ac:dyDescent="0.3">
      <c r="A18" t="s">
        <v>7</v>
      </c>
      <c r="B18">
        <v>30</v>
      </c>
      <c r="D18">
        <v>0</v>
      </c>
    </row>
    <row r="19" spans="1:4" x14ac:dyDescent="0.3">
      <c r="A19" t="s">
        <v>7</v>
      </c>
      <c r="B19">
        <v>17</v>
      </c>
      <c r="D19">
        <v>1</v>
      </c>
    </row>
    <row r="20" spans="1:4" x14ac:dyDescent="0.3">
      <c r="A20" t="s">
        <v>7</v>
      </c>
      <c r="B20">
        <v>21</v>
      </c>
      <c r="D20">
        <v>1</v>
      </c>
    </row>
    <row r="21" spans="1:4" x14ac:dyDescent="0.3">
      <c r="A21" t="s">
        <v>7</v>
      </c>
      <c r="B21">
        <v>28</v>
      </c>
      <c r="D21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502D2-FDF5-4D4D-A570-0A91C8BBCD97}">
  <dimension ref="A1:E12"/>
  <sheetViews>
    <sheetView workbookViewId="0">
      <selection activeCell="D9" sqref="D9:E12"/>
    </sheetView>
  </sheetViews>
  <sheetFormatPr defaultRowHeight="14" x14ac:dyDescent="0.3"/>
  <sheetData>
    <row r="1" spans="1:5" x14ac:dyDescent="0.3">
      <c r="A1" t="s">
        <v>2</v>
      </c>
      <c r="D1" t="s">
        <v>3</v>
      </c>
    </row>
    <row r="2" spans="1:5" x14ac:dyDescent="0.3">
      <c r="A2" t="s">
        <v>0</v>
      </c>
      <c r="B2" t="s">
        <v>1</v>
      </c>
      <c r="D2" t="s">
        <v>0</v>
      </c>
      <c r="E2" t="s">
        <v>1</v>
      </c>
    </row>
    <row r="3" spans="1:5" x14ac:dyDescent="0.3">
      <c r="A3">
        <v>0</v>
      </c>
      <c r="B3">
        <v>-1.48</v>
      </c>
      <c r="D3">
        <v>0</v>
      </c>
      <c r="E3">
        <v>-0.93</v>
      </c>
    </row>
    <row r="4" spans="1:5" x14ac:dyDescent="0.3">
      <c r="A4">
        <v>0.28999999999999998</v>
      </c>
      <c r="B4">
        <v>-2.59</v>
      </c>
      <c r="D4">
        <v>0.08</v>
      </c>
      <c r="E4">
        <v>-0.82</v>
      </c>
    </row>
    <row r="5" spans="1:5" x14ac:dyDescent="0.3">
      <c r="A5">
        <v>-0.17</v>
      </c>
      <c r="B5">
        <v>-1.63</v>
      </c>
      <c r="D5">
        <v>0.01</v>
      </c>
      <c r="E5">
        <v>-1.23</v>
      </c>
    </row>
    <row r="8" spans="1:5" x14ac:dyDescent="0.3">
      <c r="A8" t="s">
        <v>2</v>
      </c>
      <c r="D8" t="s">
        <v>3</v>
      </c>
    </row>
    <row r="9" spans="1:5" x14ac:dyDescent="0.3">
      <c r="A9" t="s">
        <v>0</v>
      </c>
      <c r="B9" t="s">
        <v>1</v>
      </c>
      <c r="D9" t="s">
        <v>0</v>
      </c>
      <c r="E9" t="s">
        <v>1</v>
      </c>
    </row>
    <row r="10" spans="1:5" x14ac:dyDescent="0.3">
      <c r="A10">
        <f>POWER(2,-A3)</f>
        <v>1</v>
      </c>
      <c r="B10">
        <f>POWER(2,-B3)</f>
        <v>2.7894873327008112</v>
      </c>
      <c r="D10">
        <f>POWER(2,-D3)</f>
        <v>1</v>
      </c>
      <c r="E10">
        <f>POWER(2,-E3)</f>
        <v>1.9052759960878747</v>
      </c>
    </row>
    <row r="11" spans="1:5" x14ac:dyDescent="0.3">
      <c r="A11">
        <f t="shared" ref="A11:B12" si="0">POWER(2,-A4)</f>
        <v>0.8179020585577812</v>
      </c>
      <c r="B11">
        <f t="shared" si="0"/>
        <v>6.0209869896442676</v>
      </c>
      <c r="D11">
        <f t="shared" ref="D11:E11" si="1">POWER(2,-D4)</f>
        <v>0.946057646725596</v>
      </c>
      <c r="E11">
        <f t="shared" si="1"/>
        <v>1.7654059925813097</v>
      </c>
    </row>
    <row r="12" spans="1:5" x14ac:dyDescent="0.3">
      <c r="A12">
        <f t="shared" si="0"/>
        <v>1.1250584846888094</v>
      </c>
      <c r="B12">
        <f t="shared" si="0"/>
        <v>3.0951299870847793</v>
      </c>
      <c r="D12">
        <f t="shared" ref="D12:E12" si="2">POWER(2,-D5)</f>
        <v>0.99309249543703582</v>
      </c>
      <c r="E12">
        <f t="shared" si="2"/>
        <v>2.3456698984637572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DCB1F-72F8-4FE9-BD62-5F8DB0E00804}">
  <dimension ref="A1:E23"/>
  <sheetViews>
    <sheetView workbookViewId="0">
      <selection activeCell="A20" sqref="A20:E23"/>
    </sheetView>
  </sheetViews>
  <sheetFormatPr defaultRowHeight="14" x14ac:dyDescent="0.3"/>
  <cols>
    <col min="2" max="2" width="12.1640625" bestFit="1" customWidth="1"/>
  </cols>
  <sheetData>
    <row r="1" spans="1:2" x14ac:dyDescent="0.3">
      <c r="A1" t="s">
        <v>4</v>
      </c>
      <c r="B1" t="s">
        <v>5</v>
      </c>
    </row>
    <row r="2" spans="1:2" x14ac:dyDescent="0.3">
      <c r="A2">
        <v>0</v>
      </c>
      <c r="B2">
        <v>0</v>
      </c>
    </row>
    <row r="3" spans="1:2" x14ac:dyDescent="0.3">
      <c r="A3">
        <v>4.3999999999999997E-2</v>
      </c>
      <c r="B3">
        <v>23.44</v>
      </c>
    </row>
    <row r="4" spans="1:2" x14ac:dyDescent="0.3">
      <c r="A4">
        <v>0.09</v>
      </c>
      <c r="B4">
        <v>46.88</v>
      </c>
    </row>
    <row r="5" spans="1:2" x14ac:dyDescent="0.3">
      <c r="A5">
        <v>0.17399999999999999</v>
      </c>
      <c r="B5">
        <v>93.75</v>
      </c>
    </row>
    <row r="6" spans="1:2" x14ac:dyDescent="0.3">
      <c r="A6">
        <v>0.312</v>
      </c>
      <c r="B6">
        <v>187.5</v>
      </c>
    </row>
    <row r="7" spans="1:2" x14ac:dyDescent="0.3">
      <c r="A7">
        <v>0.60699999999999998</v>
      </c>
      <c r="B7">
        <v>375</v>
      </c>
    </row>
    <row r="8" spans="1:2" x14ac:dyDescent="0.3">
      <c r="A8">
        <v>1.004</v>
      </c>
      <c r="B8">
        <v>750</v>
      </c>
    </row>
    <row r="20" spans="1:5" x14ac:dyDescent="0.3">
      <c r="A20" t="s">
        <v>0</v>
      </c>
      <c r="B20" t="s">
        <v>1</v>
      </c>
      <c r="D20" t="s">
        <v>0</v>
      </c>
      <c r="E20" t="s">
        <v>1</v>
      </c>
    </row>
    <row r="21" spans="1:5" x14ac:dyDescent="0.3">
      <c r="A21">
        <v>4.2000000000000003E-2</v>
      </c>
      <c r="B21">
        <v>9.7000000000000003E-2</v>
      </c>
      <c r="D21">
        <f>A21*734.79-23.248</f>
        <v>7.6131799999999998</v>
      </c>
      <c r="E21">
        <f>B21*734.79-23.248</f>
        <v>48.026629999999997</v>
      </c>
    </row>
    <row r="22" spans="1:5" x14ac:dyDescent="0.3">
      <c r="A22">
        <v>4.3999999999999997E-2</v>
      </c>
      <c r="B22">
        <v>0.13100000000000001</v>
      </c>
      <c r="D22">
        <f t="shared" ref="D22:E23" si="0">A22*734.79-23.248</f>
        <v>9.0827599999999968</v>
      </c>
      <c r="E22">
        <f t="shared" si="0"/>
        <v>73.00949</v>
      </c>
    </row>
    <row r="23" spans="1:5" x14ac:dyDescent="0.3">
      <c r="A23">
        <v>3.9E-2</v>
      </c>
      <c r="B23">
        <v>0.114</v>
      </c>
      <c r="D23">
        <f t="shared" si="0"/>
        <v>5.408809999999999</v>
      </c>
      <c r="E23">
        <f t="shared" si="0"/>
        <v>60.518059999999991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51148-9C7B-4C9A-B674-BFF77FE65192}">
  <dimension ref="A1:E23"/>
  <sheetViews>
    <sheetView workbookViewId="0">
      <selection activeCell="D20" sqref="D20:E23"/>
    </sheetView>
  </sheetViews>
  <sheetFormatPr defaultRowHeight="14" x14ac:dyDescent="0.3"/>
  <sheetData>
    <row r="1" spans="1:2" x14ac:dyDescent="0.3">
      <c r="A1" t="s">
        <v>4</v>
      </c>
      <c r="B1" t="s">
        <v>5</v>
      </c>
    </row>
    <row r="2" spans="1:2" x14ac:dyDescent="0.3">
      <c r="A2">
        <v>0</v>
      </c>
      <c r="B2">
        <v>0</v>
      </c>
    </row>
    <row r="3" spans="1:2" x14ac:dyDescent="0.3">
      <c r="A3">
        <v>0.03</v>
      </c>
      <c r="B3">
        <v>1.56</v>
      </c>
    </row>
    <row r="4" spans="1:2" x14ac:dyDescent="0.3">
      <c r="A4">
        <v>5.0999999999999997E-2</v>
      </c>
      <c r="B4">
        <v>3.13</v>
      </c>
    </row>
    <row r="5" spans="1:2" x14ac:dyDescent="0.3">
      <c r="A5">
        <v>8.5999999999999993E-2</v>
      </c>
      <c r="B5">
        <v>6.25</v>
      </c>
    </row>
    <row r="6" spans="1:2" x14ac:dyDescent="0.3">
      <c r="A6">
        <v>0.20499999999999999</v>
      </c>
      <c r="B6">
        <v>12.5</v>
      </c>
    </row>
    <row r="7" spans="1:2" x14ac:dyDescent="0.3">
      <c r="A7">
        <v>0.434</v>
      </c>
      <c r="B7">
        <v>25</v>
      </c>
    </row>
    <row r="8" spans="1:2" x14ac:dyDescent="0.3">
      <c r="A8">
        <v>0.94699999999999995</v>
      </c>
      <c r="B8">
        <v>50</v>
      </c>
    </row>
    <row r="20" spans="1:5" x14ac:dyDescent="0.3">
      <c r="A20" t="s">
        <v>0</v>
      </c>
      <c r="B20" t="s">
        <v>1</v>
      </c>
      <c r="D20" t="s">
        <v>0</v>
      </c>
      <c r="E20" t="s">
        <v>1</v>
      </c>
    </row>
    <row r="21" spans="1:5" x14ac:dyDescent="0.3">
      <c r="A21">
        <v>5.0999999999999997E-2</v>
      </c>
      <c r="B21">
        <v>0.30299999999999999</v>
      </c>
      <c r="D21">
        <f>A21*52.718+0.8608</f>
        <v>3.5494180000000002</v>
      </c>
      <c r="E21">
        <f>B21*52.718+0.8608</f>
        <v>16.834354000000001</v>
      </c>
    </row>
    <row r="22" spans="1:5" x14ac:dyDescent="0.3">
      <c r="A22">
        <v>4.4999999999999998E-2</v>
      </c>
      <c r="B22">
        <v>0.433</v>
      </c>
      <c r="D22">
        <f t="shared" ref="D22:E23" si="0">A22*52.718+0.8608</f>
        <v>3.2331099999999999</v>
      </c>
      <c r="E22">
        <f t="shared" si="0"/>
        <v>23.687694000000004</v>
      </c>
    </row>
    <row r="23" spans="1:5" x14ac:dyDescent="0.3">
      <c r="A23">
        <v>8.7999999999999995E-2</v>
      </c>
      <c r="B23">
        <v>0.38300000000000001</v>
      </c>
      <c r="D23">
        <f t="shared" si="0"/>
        <v>5.4999840000000004</v>
      </c>
      <c r="E23">
        <f t="shared" si="0"/>
        <v>21.051794000000005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C0ED0-1D7B-40AF-AAF0-C34DCA1BCB26}">
  <dimension ref="A1:E23"/>
  <sheetViews>
    <sheetView workbookViewId="0">
      <selection activeCell="C38" sqref="C38"/>
    </sheetView>
  </sheetViews>
  <sheetFormatPr defaultRowHeight="14" x14ac:dyDescent="0.3"/>
  <sheetData>
    <row r="1" spans="1:2" x14ac:dyDescent="0.3">
      <c r="A1" t="s">
        <v>4</v>
      </c>
      <c r="B1" t="s">
        <v>5</v>
      </c>
    </row>
    <row r="2" spans="1:2" x14ac:dyDescent="0.3">
      <c r="A2">
        <v>0</v>
      </c>
      <c r="B2">
        <v>0</v>
      </c>
    </row>
    <row r="3" spans="1:2" x14ac:dyDescent="0.3">
      <c r="A3">
        <v>2.1000000000000001E-2</v>
      </c>
      <c r="B3">
        <v>1.56</v>
      </c>
    </row>
    <row r="4" spans="1:2" x14ac:dyDescent="0.3">
      <c r="A4">
        <v>4.8000000000000001E-2</v>
      </c>
      <c r="B4">
        <v>3.13</v>
      </c>
    </row>
    <row r="5" spans="1:2" x14ac:dyDescent="0.3">
      <c r="A5">
        <v>9.9000000000000005E-2</v>
      </c>
      <c r="B5">
        <v>6.25</v>
      </c>
    </row>
    <row r="6" spans="1:2" x14ac:dyDescent="0.3">
      <c r="A6">
        <v>0.215</v>
      </c>
      <c r="B6">
        <v>12.5</v>
      </c>
    </row>
    <row r="7" spans="1:2" x14ac:dyDescent="0.3">
      <c r="A7">
        <v>0.41599999999999998</v>
      </c>
      <c r="B7">
        <v>25</v>
      </c>
    </row>
    <row r="8" spans="1:2" x14ac:dyDescent="0.3">
      <c r="A8">
        <v>0.84899999999999998</v>
      </c>
      <c r="B8">
        <v>50</v>
      </c>
    </row>
    <row r="20" spans="1:5" x14ac:dyDescent="0.3">
      <c r="A20" t="s">
        <v>0</v>
      </c>
      <c r="B20" t="s">
        <v>1</v>
      </c>
      <c r="D20" t="s">
        <v>0</v>
      </c>
      <c r="E20" t="s">
        <v>1</v>
      </c>
    </row>
    <row r="21" spans="1:5" x14ac:dyDescent="0.3">
      <c r="A21">
        <v>8.6999999999999994E-2</v>
      </c>
      <c r="B21">
        <v>0.84899999999999998</v>
      </c>
      <c r="D21">
        <f>A21*58.734+0.2352</f>
        <v>5.3450579999999999</v>
      </c>
      <c r="E21">
        <f>B21*58.734+0.2352</f>
        <v>50.100366000000001</v>
      </c>
    </row>
    <row r="22" spans="1:5" x14ac:dyDescent="0.3">
      <c r="A22">
        <v>5.0999999999999997E-2</v>
      </c>
      <c r="B22">
        <v>0.47099999999999997</v>
      </c>
      <c r="D22">
        <f t="shared" ref="D22:E23" si="0">A22*58.734+0.2352</f>
        <v>3.2306339999999998</v>
      </c>
      <c r="E22">
        <f t="shared" si="0"/>
        <v>27.898913999999998</v>
      </c>
    </row>
    <row r="23" spans="1:5" x14ac:dyDescent="0.3">
      <c r="A23">
        <v>6.8000000000000005E-2</v>
      </c>
      <c r="B23">
        <v>0.68300000000000005</v>
      </c>
      <c r="D23">
        <f t="shared" si="0"/>
        <v>4.2291120000000006</v>
      </c>
      <c r="E23">
        <f t="shared" si="0"/>
        <v>40.350522000000005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D6F96-02FC-4B4B-AF52-E31A0DD4928F}">
  <dimension ref="A1:E23"/>
  <sheetViews>
    <sheetView workbookViewId="0">
      <selection activeCell="C39" sqref="C39"/>
    </sheetView>
  </sheetViews>
  <sheetFormatPr defaultRowHeight="14" x14ac:dyDescent="0.3"/>
  <cols>
    <col min="2" max="2" width="12.1640625" bestFit="1" customWidth="1"/>
  </cols>
  <sheetData>
    <row r="1" spans="1:2" x14ac:dyDescent="0.3">
      <c r="A1" t="s">
        <v>4</v>
      </c>
      <c r="B1" t="s">
        <v>5</v>
      </c>
    </row>
    <row r="2" spans="1:2" x14ac:dyDescent="0.3">
      <c r="A2">
        <v>0</v>
      </c>
      <c r="B2">
        <v>0</v>
      </c>
    </row>
    <row r="3" spans="1:2" x14ac:dyDescent="0.3">
      <c r="A3">
        <v>6.9000000000000006E-2</v>
      </c>
      <c r="B3">
        <v>7.81</v>
      </c>
    </row>
    <row r="4" spans="1:2" x14ac:dyDescent="0.3">
      <c r="A4">
        <v>0.115</v>
      </c>
      <c r="B4">
        <v>15.3</v>
      </c>
    </row>
    <row r="5" spans="1:2" x14ac:dyDescent="0.3">
      <c r="A5">
        <v>0.2</v>
      </c>
      <c r="B5">
        <v>31.25</v>
      </c>
    </row>
    <row r="6" spans="1:2" x14ac:dyDescent="0.3">
      <c r="A6">
        <v>0.38</v>
      </c>
      <c r="B6">
        <v>62.5</v>
      </c>
    </row>
    <row r="7" spans="1:2" x14ac:dyDescent="0.3">
      <c r="A7">
        <v>0.71799999999999997</v>
      </c>
      <c r="B7">
        <v>125</v>
      </c>
    </row>
    <row r="8" spans="1:2" x14ac:dyDescent="0.3">
      <c r="A8">
        <v>1.2370000000000001</v>
      </c>
      <c r="B8">
        <v>250</v>
      </c>
    </row>
    <row r="20" spans="1:5" x14ac:dyDescent="0.3">
      <c r="A20" t="s">
        <v>0</v>
      </c>
      <c r="B20" t="s">
        <v>1</v>
      </c>
      <c r="D20" t="s">
        <v>0</v>
      </c>
      <c r="E20" t="s">
        <v>1</v>
      </c>
    </row>
    <row r="21" spans="1:5" x14ac:dyDescent="0.3">
      <c r="A21">
        <v>5.8999999999999997E-2</v>
      </c>
      <c r="B21">
        <v>6.9000000000000006E-2</v>
      </c>
      <c r="D21">
        <f>A21*201.56-8.0253</f>
        <v>3.8667400000000001</v>
      </c>
      <c r="E21">
        <f>B21*201.56-8.0253</f>
        <v>5.882340000000001</v>
      </c>
    </row>
    <row r="22" spans="1:5" x14ac:dyDescent="0.3">
      <c r="A22">
        <v>7.9000000000000001E-2</v>
      </c>
      <c r="B22">
        <v>0.106</v>
      </c>
      <c r="D22">
        <f t="shared" ref="D22:E23" si="0">A22*201.56-8.0253</f>
        <v>7.8979400000000002</v>
      </c>
      <c r="E22">
        <f t="shared" si="0"/>
        <v>13.340059999999999</v>
      </c>
    </row>
    <row r="23" spans="1:5" x14ac:dyDescent="0.3">
      <c r="A23">
        <v>8.1000000000000003E-2</v>
      </c>
      <c r="B23">
        <v>7.5999999999999998E-2</v>
      </c>
      <c r="D23">
        <f t="shared" si="0"/>
        <v>8.3010600000000014</v>
      </c>
      <c r="E23">
        <f t="shared" si="0"/>
        <v>7.2932600000000001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7EDF4-B044-45A5-9AEF-1815372B0E26}">
  <dimension ref="A1:E23"/>
  <sheetViews>
    <sheetView tabSelected="1" workbookViewId="0">
      <selection activeCell="I28" sqref="I28"/>
    </sheetView>
  </sheetViews>
  <sheetFormatPr defaultRowHeight="14" x14ac:dyDescent="0.3"/>
  <cols>
    <col min="2" max="2" width="12.1640625" bestFit="1" customWidth="1"/>
  </cols>
  <sheetData>
    <row r="1" spans="1:2" x14ac:dyDescent="0.3">
      <c r="A1" t="s">
        <v>4</v>
      </c>
      <c r="B1" t="s">
        <v>5</v>
      </c>
    </row>
    <row r="2" spans="1:2" x14ac:dyDescent="0.3">
      <c r="A2">
        <v>0</v>
      </c>
      <c r="B2">
        <v>0</v>
      </c>
    </row>
    <row r="3" spans="1:2" x14ac:dyDescent="0.3">
      <c r="A3">
        <v>1.9E-2</v>
      </c>
      <c r="B3">
        <v>31.25</v>
      </c>
    </row>
    <row r="4" spans="1:2" x14ac:dyDescent="0.3">
      <c r="A4">
        <v>4.4999999999999998E-2</v>
      </c>
      <c r="B4">
        <v>62.5</v>
      </c>
    </row>
    <row r="5" spans="1:2" x14ac:dyDescent="0.3">
      <c r="A5">
        <v>8.8999999999999996E-2</v>
      </c>
      <c r="B5">
        <v>125</v>
      </c>
    </row>
    <row r="6" spans="1:2" x14ac:dyDescent="0.3">
      <c r="A6">
        <v>0.19800000000000001</v>
      </c>
      <c r="B6">
        <v>250</v>
      </c>
    </row>
    <row r="7" spans="1:2" x14ac:dyDescent="0.3">
      <c r="A7">
        <v>0.45100000000000001</v>
      </c>
      <c r="B7">
        <v>500</v>
      </c>
    </row>
    <row r="8" spans="1:2" x14ac:dyDescent="0.3">
      <c r="A8">
        <v>1.2969999999999999</v>
      </c>
      <c r="B8">
        <v>1000</v>
      </c>
    </row>
    <row r="20" spans="1:5" x14ac:dyDescent="0.3">
      <c r="A20" t="s">
        <v>0</v>
      </c>
      <c r="B20" t="s">
        <v>1</v>
      </c>
      <c r="D20" t="s">
        <v>0</v>
      </c>
      <c r="E20" t="s">
        <v>1</v>
      </c>
    </row>
    <row r="21" spans="1:5" x14ac:dyDescent="0.3">
      <c r="A21">
        <v>1.6E-2</v>
      </c>
      <c r="B21">
        <v>8.9999999999999993E-3</v>
      </c>
      <c r="D21">
        <f>A21*762.94+52.477</f>
        <v>64.684039999999996</v>
      </c>
      <c r="E21">
        <f>B21*762.94+52.477</f>
        <v>59.343459999999993</v>
      </c>
    </row>
    <row r="22" spans="1:5" x14ac:dyDescent="0.3">
      <c r="A22">
        <v>8.9999999999999993E-3</v>
      </c>
      <c r="B22">
        <v>1.4E-2</v>
      </c>
      <c r="D22">
        <f t="shared" ref="D22:E23" si="0">A22*762.94+52.477</f>
        <v>59.343459999999993</v>
      </c>
      <c r="E22">
        <f t="shared" si="0"/>
        <v>63.158159999999995</v>
      </c>
    </row>
    <row r="23" spans="1:5" x14ac:dyDescent="0.3">
      <c r="A23">
        <v>2E-3</v>
      </c>
      <c r="B23">
        <v>1.2E-2</v>
      </c>
      <c r="D23">
        <f t="shared" si="0"/>
        <v>54.002879999999998</v>
      </c>
      <c r="E23">
        <f t="shared" si="0"/>
        <v>61.632279999999994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Survival curve</vt:lpstr>
      <vt:lpstr>pcr</vt:lpstr>
      <vt:lpstr>il1b</vt:lpstr>
      <vt:lpstr>il6</vt:lpstr>
      <vt:lpstr>tnfa</vt:lpstr>
      <vt:lpstr>il4</vt:lpstr>
      <vt:lpstr>il10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</cp:lastModifiedBy>
  <dcterms:created xsi:type="dcterms:W3CDTF">2015-06-05T18:19:34Z</dcterms:created>
  <dcterms:modified xsi:type="dcterms:W3CDTF">2024-07-02T07:06:02Z</dcterms:modified>
</cp:coreProperties>
</file>