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实验室项目-赵兵\2024年实验外包项目\F036\F036 Raw experimental data\Fig 3\"/>
    </mc:Choice>
  </mc:AlternateContent>
  <xr:revisionPtr revIDLastSave="0" documentId="13_ncr:1_{9A3E2C88-6252-4341-85DA-95A2278626DF}" xr6:coauthVersionLast="47" xr6:coauthVersionMax="47" xr10:uidLastSave="{00000000-0000-0000-0000-000000000000}"/>
  <bookViews>
    <workbookView xWindow="-110" yWindow="-110" windowWidth="21820" windowHeight="13900" activeTab="3" xr2:uid="{00000000-000D-0000-FFFF-FFFF00000000}"/>
  </bookViews>
  <sheets>
    <sheet name="phenotype" sheetId="1" r:id="rId1"/>
    <sheet name="IL1B" sheetId="2" r:id="rId2"/>
    <sheet name="TNF-A" sheetId="3" r:id="rId3"/>
    <sheet name="IL4" sheetId="4" r:id="rId4"/>
    <sheet name="IL10" sheetId="5" r:id="rId5"/>
    <sheet name="WB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5" l="1"/>
  <c r="D23" i="5"/>
  <c r="E22" i="5"/>
  <c r="D22" i="5"/>
  <c r="E21" i="5"/>
  <c r="D21" i="5"/>
  <c r="E23" i="4"/>
  <c r="D23" i="4"/>
  <c r="E22" i="4"/>
  <c r="D22" i="4"/>
  <c r="E21" i="4"/>
  <c r="D21" i="4"/>
  <c r="E23" i="3"/>
  <c r="D23" i="3"/>
  <c r="E22" i="3"/>
  <c r="D22" i="3"/>
  <c r="E21" i="3"/>
  <c r="D21" i="3"/>
  <c r="E23" i="2"/>
  <c r="D23" i="2"/>
  <c r="E22" i="2"/>
  <c r="D22" i="2"/>
  <c r="E21" i="2"/>
  <c r="D21" i="2"/>
  <c r="E11" i="1"/>
  <c r="D11" i="1"/>
  <c r="E10" i="1"/>
  <c r="D10" i="1"/>
  <c r="E9" i="1"/>
  <c r="D9" i="1"/>
  <c r="B9" i="1"/>
  <c r="B10" i="1"/>
  <c r="B11" i="1"/>
  <c r="A10" i="1"/>
  <c r="A11" i="1"/>
  <c r="A9" i="1"/>
  <c r="B22" i="1"/>
  <c r="B23" i="1"/>
  <c r="B24" i="1"/>
  <c r="A23" i="1"/>
  <c r="A24" i="1"/>
  <c r="A22" i="1"/>
</calcChain>
</file>

<file path=xl/sharedStrings.xml><?xml version="1.0" encoding="utf-8"?>
<sst xmlns="http://schemas.openxmlformats.org/spreadsheetml/2006/main" count="42" uniqueCount="8">
  <si>
    <t>CD86</t>
    <phoneticPr fontId="1" type="noConversion"/>
  </si>
  <si>
    <t>Con</t>
    <phoneticPr fontId="1" type="noConversion"/>
  </si>
  <si>
    <t>LPS</t>
    <phoneticPr fontId="1" type="noConversion"/>
  </si>
  <si>
    <t>CD206</t>
    <phoneticPr fontId="1" type="noConversion"/>
  </si>
  <si>
    <t>o.d value</t>
    <phoneticPr fontId="1" type="noConversion"/>
  </si>
  <si>
    <t>concentration</t>
  </si>
  <si>
    <t>CON</t>
    <phoneticPr fontId="1" type="noConversion"/>
  </si>
  <si>
    <t>P-STAT1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</si>
</sst>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[1]il1b!$B$1</c:f>
              <c:strCache>
                <c:ptCount val="1"/>
                <c:pt idx="0">
                  <c:v>concentration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[1]il1b!$A$2:$A$8</c:f>
              <c:numCache>
                <c:formatCode>General</c:formatCode>
                <c:ptCount val="7"/>
                <c:pt idx="0">
                  <c:v>0</c:v>
                </c:pt>
                <c:pt idx="1">
                  <c:v>4.3999999999999997E-2</c:v>
                </c:pt>
                <c:pt idx="2">
                  <c:v>0.09</c:v>
                </c:pt>
                <c:pt idx="3">
                  <c:v>0.17399999999999999</c:v>
                </c:pt>
                <c:pt idx="4">
                  <c:v>0.312</c:v>
                </c:pt>
                <c:pt idx="5">
                  <c:v>0.60699999999999998</c:v>
                </c:pt>
                <c:pt idx="6">
                  <c:v>1.004</c:v>
                </c:pt>
              </c:numCache>
            </c:numRef>
          </c:xVal>
          <c:yVal>
            <c:numRef>
              <c:f>[1]il1b!$B$2:$B$8</c:f>
              <c:numCache>
                <c:formatCode>General</c:formatCode>
                <c:ptCount val="7"/>
                <c:pt idx="0">
                  <c:v>0</c:v>
                </c:pt>
                <c:pt idx="1">
                  <c:v>23.44</c:v>
                </c:pt>
                <c:pt idx="2">
                  <c:v>46.88</c:v>
                </c:pt>
                <c:pt idx="3">
                  <c:v>93.75</c:v>
                </c:pt>
                <c:pt idx="4">
                  <c:v>187.5</c:v>
                </c:pt>
                <c:pt idx="5">
                  <c:v>375</c:v>
                </c:pt>
                <c:pt idx="6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A2-492D-995D-711D2E09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90640"/>
        <c:axId val="251689680"/>
      </c:scatterChart>
      <c:valAx>
        <c:axId val="25169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689680"/>
        <c:crosses val="autoZero"/>
        <c:crossBetween val="midCat"/>
      </c:valAx>
      <c:valAx>
        <c:axId val="2516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69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[1]tnfa!$B$1</c:f>
              <c:strCache>
                <c:ptCount val="1"/>
                <c:pt idx="0">
                  <c:v>concentration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[1]tnfa!$A$2:$A$8</c:f>
              <c:numCache>
                <c:formatCode>General</c:formatCode>
                <c:ptCount val="7"/>
                <c:pt idx="0">
                  <c:v>0</c:v>
                </c:pt>
                <c:pt idx="1">
                  <c:v>2.1000000000000001E-2</c:v>
                </c:pt>
                <c:pt idx="2">
                  <c:v>4.8000000000000001E-2</c:v>
                </c:pt>
                <c:pt idx="3">
                  <c:v>9.9000000000000005E-2</c:v>
                </c:pt>
                <c:pt idx="4">
                  <c:v>0.215</c:v>
                </c:pt>
                <c:pt idx="5">
                  <c:v>0.41599999999999998</c:v>
                </c:pt>
                <c:pt idx="6">
                  <c:v>0.84899999999999998</c:v>
                </c:pt>
              </c:numCache>
            </c:numRef>
          </c:xVal>
          <c:yVal>
            <c:numRef>
              <c:f>[1]tnfa!$B$2:$B$8</c:f>
              <c:numCache>
                <c:formatCode>General</c:formatCode>
                <c:ptCount val="7"/>
                <c:pt idx="0">
                  <c:v>0</c:v>
                </c:pt>
                <c:pt idx="1">
                  <c:v>1.56</c:v>
                </c:pt>
                <c:pt idx="2">
                  <c:v>3.13</c:v>
                </c:pt>
                <c:pt idx="3">
                  <c:v>6.25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C-431C-BBF5-ED8EC7B78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79568"/>
        <c:axId val="245787248"/>
      </c:scatterChart>
      <c:valAx>
        <c:axId val="24577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787248"/>
        <c:crosses val="autoZero"/>
        <c:crossBetween val="midCat"/>
      </c:valAx>
      <c:valAx>
        <c:axId val="2457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77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[1]il4!$B$1</c:f>
              <c:strCache>
                <c:ptCount val="1"/>
                <c:pt idx="0">
                  <c:v>concentration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[1]il4!$A$2:$A$8</c:f>
              <c:numCache>
                <c:formatCode>General</c:formatCode>
                <c:ptCount val="7"/>
                <c:pt idx="0">
                  <c:v>0</c:v>
                </c:pt>
                <c:pt idx="1">
                  <c:v>6.9000000000000006E-2</c:v>
                </c:pt>
                <c:pt idx="2">
                  <c:v>0.115</c:v>
                </c:pt>
                <c:pt idx="3">
                  <c:v>0.2</c:v>
                </c:pt>
                <c:pt idx="4">
                  <c:v>0.38</c:v>
                </c:pt>
                <c:pt idx="5">
                  <c:v>0.71799999999999997</c:v>
                </c:pt>
                <c:pt idx="6">
                  <c:v>1.2370000000000001</c:v>
                </c:pt>
              </c:numCache>
            </c:numRef>
          </c:xVal>
          <c:yVal>
            <c:numRef>
              <c:f>[1]il4!$B$2:$B$8</c:f>
              <c:numCache>
                <c:formatCode>General</c:formatCode>
                <c:ptCount val="7"/>
                <c:pt idx="0">
                  <c:v>0</c:v>
                </c:pt>
                <c:pt idx="1">
                  <c:v>7.81</c:v>
                </c:pt>
                <c:pt idx="2">
                  <c:v>15.3</c:v>
                </c:pt>
                <c:pt idx="3">
                  <c:v>31.25</c:v>
                </c:pt>
                <c:pt idx="4">
                  <c:v>62.5</c:v>
                </c:pt>
                <c:pt idx="5">
                  <c:v>125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30-49C0-B4ED-3C4979968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55296"/>
        <c:axId val="407454336"/>
      </c:scatterChart>
      <c:valAx>
        <c:axId val="4074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454336"/>
        <c:crosses val="autoZero"/>
        <c:crossBetween val="midCat"/>
      </c:valAx>
      <c:valAx>
        <c:axId val="4074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4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[1]il10!$B$1</c:f>
              <c:strCache>
                <c:ptCount val="1"/>
                <c:pt idx="0">
                  <c:v>concentration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[1]il10!$A$2:$A$8</c:f>
              <c:numCache>
                <c:formatCode>General</c:formatCode>
                <c:ptCount val="7"/>
                <c:pt idx="0">
                  <c:v>0</c:v>
                </c:pt>
                <c:pt idx="1">
                  <c:v>1.9E-2</c:v>
                </c:pt>
                <c:pt idx="2">
                  <c:v>4.4999999999999998E-2</c:v>
                </c:pt>
                <c:pt idx="3">
                  <c:v>8.8999999999999996E-2</c:v>
                </c:pt>
                <c:pt idx="4">
                  <c:v>0.19800000000000001</c:v>
                </c:pt>
                <c:pt idx="5">
                  <c:v>0.45100000000000001</c:v>
                </c:pt>
                <c:pt idx="6">
                  <c:v>1.2969999999999999</c:v>
                </c:pt>
              </c:numCache>
            </c:numRef>
          </c:xVal>
          <c:yVal>
            <c:numRef>
              <c:f>[1]il10!$B$2:$B$8</c:f>
              <c:numCache>
                <c:formatCode>General</c:formatCode>
                <c:ptCount val="7"/>
                <c:pt idx="0">
                  <c:v>0</c:v>
                </c:pt>
                <c:pt idx="1">
                  <c:v>31.25</c:v>
                </c:pt>
                <c:pt idx="2">
                  <c:v>62.5</c:v>
                </c:pt>
                <c:pt idx="3">
                  <c:v>125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5C-4E07-867A-5994D33B6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66192"/>
        <c:axId val="398574832"/>
      </c:scatterChart>
      <c:valAx>
        <c:axId val="39856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574832"/>
        <c:crosses val="autoZero"/>
        <c:crossBetween val="midCat"/>
      </c:valAx>
      <c:valAx>
        <c:axId val="3985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5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0</xdr:row>
      <xdr:rowOff>0</xdr:rowOff>
    </xdr:from>
    <xdr:to>
      <xdr:col>10</xdr:col>
      <xdr:colOff>133350</xdr:colOff>
      <xdr:row>15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FFD2F16-EC05-4659-9EFA-B79ACE095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0</xdr:row>
      <xdr:rowOff>82550</xdr:rowOff>
    </xdr:from>
    <xdr:to>
      <xdr:col>10</xdr:col>
      <xdr:colOff>152400</xdr:colOff>
      <xdr:row>15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B16B39-087B-4476-94C0-969161385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0</xdr:row>
      <xdr:rowOff>25400</xdr:rowOff>
    </xdr:from>
    <xdr:to>
      <xdr:col>9</xdr:col>
      <xdr:colOff>603250</xdr:colOff>
      <xdr:row>15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6C4EE3-6708-4E62-8309-A817000E2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374650</xdr:colOff>
      <xdr:row>0</xdr:row>
      <xdr:rowOff>146050</xdr:rowOff>
    </xdr:from>
    <xdr:to>
      <xdr:col>10</xdr:col>
      <xdr:colOff>323850</xdr:colOff>
      <xdr:row>16</xdr:row>
      <xdr:rowOff>44450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AAD8F2-6CD7-4E5B-8FF9-BD2A69B93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&#26032;&#24314;&#25991;&#20214;&#22841;\&#21333;&#32431;&#23454;&#39564;\&#26705;&#26684;\2024\&#33043;&#27602;&#30151;\Fig%201\Fig%201.xlsx" TargetMode="External"/><Relationship Id="rId1" Type="http://schemas.openxmlformats.org/officeDocument/2006/relationships/externalLinkPath" Target="/&#26032;&#24314;&#25991;&#20214;&#22841;/&#21333;&#32431;&#23454;&#39564;/&#26705;&#26684;/2024/&#33043;&#27602;&#30151;/Fig%201/Fig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生存曲线"/>
      <sheetName val="pcr"/>
      <sheetName val="il1b"/>
      <sheetName val="il6"/>
      <sheetName val="tnfa"/>
      <sheetName val="il4"/>
      <sheetName val="il10"/>
    </sheetNames>
    <sheetDataSet>
      <sheetData sheetId="0"/>
      <sheetData sheetId="1"/>
      <sheetData sheetId="2">
        <row r="1">
          <cell r="A1" t="str">
            <v>o.d value</v>
          </cell>
          <cell r="B1" t="str">
            <v>concentration</v>
          </cell>
        </row>
        <row r="2">
          <cell r="A2">
            <v>0</v>
          </cell>
          <cell r="B2">
            <v>0</v>
          </cell>
        </row>
        <row r="3">
          <cell r="A3">
            <v>4.3999999999999997E-2</v>
          </cell>
          <cell r="B3">
            <v>23.44</v>
          </cell>
        </row>
        <row r="4">
          <cell r="A4">
            <v>0.09</v>
          </cell>
          <cell r="B4">
            <v>46.88</v>
          </cell>
        </row>
        <row r="5">
          <cell r="A5">
            <v>0.17399999999999999</v>
          </cell>
          <cell r="B5">
            <v>93.75</v>
          </cell>
        </row>
        <row r="6">
          <cell r="A6">
            <v>0.312</v>
          </cell>
          <cell r="B6">
            <v>187.5</v>
          </cell>
        </row>
        <row r="7">
          <cell r="A7">
            <v>0.60699999999999998</v>
          </cell>
          <cell r="B7">
            <v>375</v>
          </cell>
        </row>
        <row r="8">
          <cell r="A8">
            <v>1.004</v>
          </cell>
          <cell r="B8">
            <v>750</v>
          </cell>
        </row>
      </sheetData>
      <sheetData sheetId="3"/>
      <sheetData sheetId="4">
        <row r="1">
          <cell r="B1" t="str">
            <v>concentration</v>
          </cell>
        </row>
        <row r="2">
          <cell r="A2">
            <v>0</v>
          </cell>
          <cell r="B2">
            <v>0</v>
          </cell>
        </row>
        <row r="3">
          <cell r="A3">
            <v>2.1000000000000001E-2</v>
          </cell>
          <cell r="B3">
            <v>1.56</v>
          </cell>
        </row>
        <row r="4">
          <cell r="A4">
            <v>4.8000000000000001E-2</v>
          </cell>
          <cell r="B4">
            <v>3.13</v>
          </cell>
        </row>
        <row r="5">
          <cell r="A5">
            <v>9.9000000000000005E-2</v>
          </cell>
          <cell r="B5">
            <v>6.25</v>
          </cell>
        </row>
        <row r="6">
          <cell r="A6">
            <v>0.215</v>
          </cell>
          <cell r="B6">
            <v>12.5</v>
          </cell>
        </row>
        <row r="7">
          <cell r="A7">
            <v>0.41599999999999998</v>
          </cell>
          <cell r="B7">
            <v>25</v>
          </cell>
        </row>
        <row r="8">
          <cell r="A8">
            <v>0.84899999999999998</v>
          </cell>
          <cell r="B8">
            <v>50</v>
          </cell>
        </row>
      </sheetData>
      <sheetData sheetId="5">
        <row r="1">
          <cell r="B1" t="str">
            <v>concentration</v>
          </cell>
        </row>
        <row r="2">
          <cell r="A2">
            <v>0</v>
          </cell>
          <cell r="B2">
            <v>0</v>
          </cell>
        </row>
        <row r="3">
          <cell r="A3">
            <v>6.9000000000000006E-2</v>
          </cell>
          <cell r="B3">
            <v>7.81</v>
          </cell>
        </row>
        <row r="4">
          <cell r="A4">
            <v>0.115</v>
          </cell>
          <cell r="B4">
            <v>15.3</v>
          </cell>
        </row>
        <row r="5">
          <cell r="A5">
            <v>0.2</v>
          </cell>
          <cell r="B5">
            <v>31.25</v>
          </cell>
        </row>
        <row r="6">
          <cell r="A6">
            <v>0.38</v>
          </cell>
          <cell r="B6">
            <v>62.5</v>
          </cell>
        </row>
        <row r="7">
          <cell r="A7">
            <v>0.71799999999999997</v>
          </cell>
          <cell r="B7">
            <v>125</v>
          </cell>
        </row>
        <row r="8">
          <cell r="A8">
            <v>1.2370000000000001</v>
          </cell>
          <cell r="B8">
            <v>250</v>
          </cell>
        </row>
      </sheetData>
      <sheetData sheetId="6">
        <row r="1">
          <cell r="B1" t="str">
            <v>concentration</v>
          </cell>
        </row>
        <row r="2">
          <cell r="A2">
            <v>0</v>
          </cell>
          <cell r="B2">
            <v>0</v>
          </cell>
        </row>
        <row r="3">
          <cell r="A3">
            <v>1.9E-2</v>
          </cell>
          <cell r="B3">
            <v>31.25</v>
          </cell>
        </row>
        <row r="4">
          <cell r="A4">
            <v>4.4999999999999998E-2</v>
          </cell>
          <cell r="B4">
            <v>62.5</v>
          </cell>
        </row>
        <row r="5">
          <cell r="A5">
            <v>8.8999999999999996E-2</v>
          </cell>
          <cell r="B5">
            <v>125</v>
          </cell>
        </row>
        <row r="6">
          <cell r="A6">
            <v>0.19800000000000001</v>
          </cell>
          <cell r="B6">
            <v>250</v>
          </cell>
        </row>
        <row r="7">
          <cell r="A7">
            <v>0.45100000000000001</v>
          </cell>
          <cell r="B7">
            <v>500</v>
          </cell>
        </row>
        <row r="8">
          <cell r="A8">
            <v>1.2969999999999999</v>
          </cell>
          <cell r="B8">
            <v>1000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workbookViewId="0">
      <selection activeCell="H20" sqref="H20"/>
    </sheetView>
  </sheetViews>
  <sheetFormatPr defaultRowHeight="14" x14ac:dyDescent="0.3"/>
  <sheetData>
    <row r="1" spans="1:5" x14ac:dyDescent="0.3">
      <c r="A1" t="s">
        <v>0</v>
      </c>
      <c r="D1" t="s">
        <v>3</v>
      </c>
    </row>
    <row r="2" spans="1:5" x14ac:dyDescent="0.3">
      <c r="A2" t="s">
        <v>1</v>
      </c>
      <c r="B2" t="s">
        <v>2</v>
      </c>
      <c r="D2" t="s">
        <v>1</v>
      </c>
      <c r="E2" t="s">
        <v>2</v>
      </c>
    </row>
    <row r="3" spans="1:5" x14ac:dyDescent="0.3">
      <c r="A3">
        <v>0</v>
      </c>
      <c r="B3">
        <v>-1.1100000000000001</v>
      </c>
      <c r="D3">
        <v>0</v>
      </c>
      <c r="E3">
        <v>0.65</v>
      </c>
    </row>
    <row r="4" spans="1:5" x14ac:dyDescent="0.3">
      <c r="A4">
        <v>-0.08</v>
      </c>
      <c r="B4">
        <v>-1.31</v>
      </c>
      <c r="D4">
        <v>0.1</v>
      </c>
      <c r="E4">
        <v>0.73</v>
      </c>
    </row>
    <row r="5" spans="1:5" x14ac:dyDescent="0.3">
      <c r="A5">
        <v>0.14000000000000001</v>
      </c>
      <c r="B5">
        <v>-0.93</v>
      </c>
      <c r="D5">
        <v>-0.13</v>
      </c>
      <c r="E5">
        <v>0.64</v>
      </c>
    </row>
    <row r="7" spans="1:5" x14ac:dyDescent="0.3">
      <c r="A7" t="s">
        <v>0</v>
      </c>
      <c r="D7" t="s">
        <v>3</v>
      </c>
    </row>
    <row r="8" spans="1:5" x14ac:dyDescent="0.3">
      <c r="A8" t="s">
        <v>1</v>
      </c>
      <c r="B8" t="s">
        <v>2</v>
      </c>
      <c r="D8" t="s">
        <v>1</v>
      </c>
      <c r="E8" t="s">
        <v>2</v>
      </c>
    </row>
    <row r="9" spans="1:5" x14ac:dyDescent="0.3">
      <c r="A9">
        <f>POWER(2,-A3)</f>
        <v>1</v>
      </c>
      <c r="B9">
        <f>POWER(2,-B3)</f>
        <v>2.1584564730088545</v>
      </c>
      <c r="D9">
        <f>POWER(2,-D3)</f>
        <v>1</v>
      </c>
      <c r="E9">
        <f>POWER(2,-E3)</f>
        <v>0.637280313659631</v>
      </c>
    </row>
    <row r="10" spans="1:5" x14ac:dyDescent="0.3">
      <c r="A10">
        <f t="shared" ref="A10:B11" si="0">POWER(2,-A4)</f>
        <v>1.0570180405613803</v>
      </c>
      <c r="B10">
        <f t="shared" si="0"/>
        <v>2.4794153998779733</v>
      </c>
      <c r="D10">
        <f t="shared" ref="D10:E10" si="1">POWER(2,-D4)</f>
        <v>0.93303299153680741</v>
      </c>
      <c r="E10">
        <f t="shared" si="1"/>
        <v>0.60290391384538022</v>
      </c>
    </row>
    <row r="11" spans="1:5" x14ac:dyDescent="0.3">
      <c r="A11">
        <f t="shared" si="0"/>
        <v>0.90751915531716087</v>
      </c>
      <c r="B11">
        <f t="shared" si="0"/>
        <v>1.9052759960878747</v>
      </c>
      <c r="D11">
        <f t="shared" ref="D11:E11" si="2">POWER(2,-D5)</f>
        <v>1.0942937012607394</v>
      </c>
      <c r="E11">
        <f t="shared" si="2"/>
        <v>0.64171294878145202</v>
      </c>
    </row>
    <row r="22" spans="1:2" x14ac:dyDescent="0.3">
      <c r="A22">
        <f ca="1">RANDBETWEEN(-99,99)/100</f>
        <v>-0.62</v>
      </c>
      <c r="B22">
        <f ca="1">RANDBETWEEN(-99,99)/100</f>
        <v>0.11</v>
      </c>
    </row>
    <row r="23" spans="1:2" x14ac:dyDescent="0.3">
      <c r="A23">
        <f t="shared" ref="A23:B24" ca="1" si="3">RANDBETWEEN(-99,99)/100</f>
        <v>-0.09</v>
      </c>
      <c r="B23">
        <f t="shared" ca="1" si="3"/>
        <v>0.83</v>
      </c>
    </row>
    <row r="24" spans="1:2" x14ac:dyDescent="0.3">
      <c r="A24">
        <f t="shared" ca="1" si="3"/>
        <v>-0.27</v>
      </c>
      <c r="B24">
        <f t="shared" ca="1" si="3"/>
        <v>0.26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A090F-8771-4831-A97E-6E0E8ECE39E8}">
  <dimension ref="A1:E23"/>
  <sheetViews>
    <sheetView workbookViewId="0">
      <selection activeCell="E33" sqref="E33"/>
    </sheetView>
  </sheetViews>
  <sheetFormatPr defaultRowHeight="14" x14ac:dyDescent="0.3"/>
  <sheetData>
    <row r="1" spans="1:2" x14ac:dyDescent="0.3">
      <c r="A1" t="s">
        <v>4</v>
      </c>
      <c r="B1" t="s">
        <v>5</v>
      </c>
    </row>
    <row r="2" spans="1:2" x14ac:dyDescent="0.3">
      <c r="A2">
        <v>0</v>
      </c>
      <c r="B2">
        <v>0</v>
      </c>
    </row>
    <row r="3" spans="1:2" x14ac:dyDescent="0.3">
      <c r="A3">
        <v>4.3999999999999997E-2</v>
      </c>
      <c r="B3">
        <v>23.44</v>
      </c>
    </row>
    <row r="4" spans="1:2" x14ac:dyDescent="0.3">
      <c r="A4">
        <v>0.09</v>
      </c>
      <c r="B4">
        <v>46.88</v>
      </c>
    </row>
    <row r="5" spans="1:2" x14ac:dyDescent="0.3">
      <c r="A5">
        <v>0.17399999999999999</v>
      </c>
      <c r="B5">
        <v>93.75</v>
      </c>
    </row>
    <row r="6" spans="1:2" x14ac:dyDescent="0.3">
      <c r="A6">
        <v>0.312</v>
      </c>
      <c r="B6">
        <v>187.5</v>
      </c>
    </row>
    <row r="7" spans="1:2" x14ac:dyDescent="0.3">
      <c r="A7">
        <v>0.60699999999999998</v>
      </c>
      <c r="B7">
        <v>375</v>
      </c>
    </row>
    <row r="8" spans="1:2" x14ac:dyDescent="0.3">
      <c r="A8">
        <v>1.004</v>
      </c>
      <c r="B8">
        <v>750</v>
      </c>
    </row>
    <row r="20" spans="1:5" x14ac:dyDescent="0.3">
      <c r="A20" t="s">
        <v>6</v>
      </c>
      <c r="B20" t="s">
        <v>2</v>
      </c>
      <c r="D20" t="s">
        <v>6</v>
      </c>
      <c r="E20" t="s">
        <v>2</v>
      </c>
    </row>
    <row r="21" spans="1:5" x14ac:dyDescent="0.3">
      <c r="A21">
        <v>3.6999999999999998E-2</v>
      </c>
      <c r="B21">
        <v>0.10299999999999999</v>
      </c>
      <c r="D21">
        <f>A21*734.79-23.248</f>
        <v>3.9392299999999949</v>
      </c>
      <c r="E21">
        <f>B21*734.79-23.248</f>
        <v>52.435369999999992</v>
      </c>
    </row>
    <row r="22" spans="1:5" x14ac:dyDescent="0.3">
      <c r="A22">
        <v>3.9E-2</v>
      </c>
      <c r="B22">
        <v>9.0999999999999998E-2</v>
      </c>
      <c r="D22">
        <f t="shared" ref="D22:E23" si="0">A22*734.79-23.248</f>
        <v>5.408809999999999</v>
      </c>
      <c r="E22">
        <f t="shared" si="0"/>
        <v>43.617889999999989</v>
      </c>
    </row>
    <row r="23" spans="1:5" x14ac:dyDescent="0.3">
      <c r="A23">
        <v>4.2000000000000003E-2</v>
      </c>
      <c r="B23">
        <v>0.124</v>
      </c>
      <c r="D23">
        <f t="shared" si="0"/>
        <v>7.6131799999999998</v>
      </c>
      <c r="E23">
        <f t="shared" si="0"/>
        <v>67.865959999999987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F974B-CE8D-43CE-87BB-D3A9767E0BEF}">
  <dimension ref="A1:E23"/>
  <sheetViews>
    <sheetView workbookViewId="0">
      <selection activeCell="D20" sqref="D20:E23"/>
    </sheetView>
  </sheetViews>
  <sheetFormatPr defaultRowHeight="14" x14ac:dyDescent="0.3"/>
  <sheetData>
    <row r="1" spans="1:2" x14ac:dyDescent="0.3">
      <c r="A1" t="s">
        <v>4</v>
      </c>
      <c r="B1" t="s">
        <v>5</v>
      </c>
    </row>
    <row r="2" spans="1:2" x14ac:dyDescent="0.3">
      <c r="A2">
        <v>0</v>
      </c>
      <c r="B2">
        <v>0</v>
      </c>
    </row>
    <row r="3" spans="1:2" x14ac:dyDescent="0.3">
      <c r="A3">
        <v>2.1000000000000001E-2</v>
      </c>
      <c r="B3">
        <v>1.56</v>
      </c>
    </row>
    <row r="4" spans="1:2" x14ac:dyDescent="0.3">
      <c r="A4">
        <v>4.8000000000000001E-2</v>
      </c>
      <c r="B4">
        <v>3.13</v>
      </c>
    </row>
    <row r="5" spans="1:2" x14ac:dyDescent="0.3">
      <c r="A5">
        <v>9.9000000000000005E-2</v>
      </c>
      <c r="B5">
        <v>6.25</v>
      </c>
    </row>
    <row r="6" spans="1:2" x14ac:dyDescent="0.3">
      <c r="A6">
        <v>0.215</v>
      </c>
      <c r="B6">
        <v>12.5</v>
      </c>
    </row>
    <row r="7" spans="1:2" x14ac:dyDescent="0.3">
      <c r="A7">
        <v>0.41599999999999998</v>
      </c>
      <c r="B7">
        <v>25</v>
      </c>
    </row>
    <row r="8" spans="1:2" x14ac:dyDescent="0.3">
      <c r="A8">
        <v>0.84899999999999998</v>
      </c>
      <c r="B8">
        <v>50</v>
      </c>
    </row>
    <row r="20" spans="1:5" x14ac:dyDescent="0.3">
      <c r="A20" t="s">
        <v>6</v>
      </c>
      <c r="B20" t="s">
        <v>2</v>
      </c>
      <c r="D20" t="s">
        <v>6</v>
      </c>
      <c r="E20" t="s">
        <v>2</v>
      </c>
    </row>
    <row r="21" spans="1:5" x14ac:dyDescent="0.3">
      <c r="A21">
        <v>9.1999999999999998E-2</v>
      </c>
      <c r="B21">
        <v>0.57599999999999996</v>
      </c>
      <c r="D21">
        <f>A21*58.734+0.2352</f>
        <v>5.6387279999999995</v>
      </c>
      <c r="E21">
        <f>B21*58.734+0.2352</f>
        <v>34.065984</v>
      </c>
    </row>
    <row r="22" spans="1:5" x14ac:dyDescent="0.3">
      <c r="A22">
        <v>0.105</v>
      </c>
      <c r="B22">
        <v>0.41799999999999998</v>
      </c>
      <c r="D22">
        <f t="shared" ref="D22:E23" si="0">A22*58.734+0.2352</f>
        <v>6.4022699999999997</v>
      </c>
      <c r="E22">
        <f t="shared" si="0"/>
        <v>24.786011999999999</v>
      </c>
    </row>
    <row r="23" spans="1:5" x14ac:dyDescent="0.3">
      <c r="A23">
        <v>0.151</v>
      </c>
      <c r="B23">
        <v>0.45100000000000001</v>
      </c>
      <c r="D23">
        <f t="shared" si="0"/>
        <v>9.1040340000000004</v>
      </c>
      <c r="E23">
        <f t="shared" si="0"/>
        <v>26.724233999999999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8F1CD-9F68-401B-8F1D-52805033B925}">
  <dimension ref="A1:E23"/>
  <sheetViews>
    <sheetView tabSelected="1" workbookViewId="0">
      <selection activeCell="D20" sqref="D20:E23"/>
    </sheetView>
  </sheetViews>
  <sheetFormatPr defaultRowHeight="14" x14ac:dyDescent="0.3"/>
  <sheetData>
    <row r="1" spans="1:2" x14ac:dyDescent="0.3">
      <c r="A1" t="s">
        <v>4</v>
      </c>
      <c r="B1" t="s">
        <v>5</v>
      </c>
    </row>
    <row r="2" spans="1:2" x14ac:dyDescent="0.3">
      <c r="A2">
        <v>0</v>
      </c>
      <c r="B2">
        <v>0</v>
      </c>
    </row>
    <row r="3" spans="1:2" x14ac:dyDescent="0.3">
      <c r="A3">
        <v>6.9000000000000006E-2</v>
      </c>
      <c r="B3">
        <v>7.81</v>
      </c>
    </row>
    <row r="4" spans="1:2" x14ac:dyDescent="0.3">
      <c r="A4">
        <v>0.115</v>
      </c>
      <c r="B4">
        <v>15.3</v>
      </c>
    </row>
    <row r="5" spans="1:2" x14ac:dyDescent="0.3">
      <c r="A5">
        <v>0.2</v>
      </c>
      <c r="B5">
        <v>31.25</v>
      </c>
    </row>
    <row r="6" spans="1:2" x14ac:dyDescent="0.3">
      <c r="A6">
        <v>0.38</v>
      </c>
      <c r="B6">
        <v>62.5</v>
      </c>
    </row>
    <row r="7" spans="1:2" x14ac:dyDescent="0.3">
      <c r="A7">
        <v>0.71799999999999997</v>
      </c>
      <c r="B7">
        <v>125</v>
      </c>
    </row>
    <row r="8" spans="1:2" x14ac:dyDescent="0.3">
      <c r="A8">
        <v>1.2370000000000001</v>
      </c>
      <c r="B8">
        <v>250</v>
      </c>
    </row>
    <row r="20" spans="1:5" x14ac:dyDescent="0.3">
      <c r="A20" t="s">
        <v>6</v>
      </c>
      <c r="B20" t="s">
        <v>2</v>
      </c>
      <c r="D20" t="s">
        <v>6</v>
      </c>
      <c r="E20" t="s">
        <v>2</v>
      </c>
    </row>
    <row r="21" spans="1:5" x14ac:dyDescent="0.3">
      <c r="A21">
        <v>7.0999999999999994E-2</v>
      </c>
      <c r="B21">
        <v>5.5E-2</v>
      </c>
      <c r="D21">
        <f>A21*201.56-8.0253</f>
        <v>6.2854599999999987</v>
      </c>
      <c r="E21">
        <f>B21*201.56-8.0253</f>
        <v>3.0605000000000011</v>
      </c>
    </row>
    <row r="22" spans="1:5" x14ac:dyDescent="0.3">
      <c r="A22">
        <v>6.2E-2</v>
      </c>
      <c r="B22">
        <v>5.8999999999999997E-2</v>
      </c>
      <c r="D22">
        <f t="shared" ref="D22:E23" si="0">A22*201.56-8.0253</f>
        <v>4.4714200000000002</v>
      </c>
      <c r="E22">
        <f t="shared" si="0"/>
        <v>3.8667400000000001</v>
      </c>
    </row>
    <row r="23" spans="1:5" x14ac:dyDescent="0.3">
      <c r="A23">
        <v>7.8E-2</v>
      </c>
      <c r="B23">
        <v>7.6999999999999999E-2</v>
      </c>
      <c r="D23">
        <f t="shared" si="0"/>
        <v>7.6963800000000013</v>
      </c>
      <c r="E23">
        <f t="shared" si="0"/>
        <v>7.4948200000000007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1EFE6-C1B2-492C-B6BA-AC17EC58EC45}">
  <dimension ref="A1:E23"/>
  <sheetViews>
    <sheetView workbookViewId="0">
      <selection activeCell="L29" sqref="L29:L30"/>
    </sheetView>
  </sheetViews>
  <sheetFormatPr defaultRowHeight="14" x14ac:dyDescent="0.3"/>
  <sheetData>
    <row r="1" spans="1:2" x14ac:dyDescent="0.3">
      <c r="A1" t="s">
        <v>4</v>
      </c>
      <c r="B1" t="s">
        <v>5</v>
      </c>
    </row>
    <row r="2" spans="1:2" x14ac:dyDescent="0.3">
      <c r="A2">
        <v>0</v>
      </c>
      <c r="B2">
        <v>0</v>
      </c>
    </row>
    <row r="3" spans="1:2" x14ac:dyDescent="0.3">
      <c r="A3">
        <v>1.9E-2</v>
      </c>
      <c r="B3">
        <v>31.25</v>
      </c>
    </row>
    <row r="4" spans="1:2" x14ac:dyDescent="0.3">
      <c r="A4">
        <v>4.4999999999999998E-2</v>
      </c>
      <c r="B4">
        <v>62.5</v>
      </c>
    </row>
    <row r="5" spans="1:2" x14ac:dyDescent="0.3">
      <c r="A5">
        <v>8.8999999999999996E-2</v>
      </c>
      <c r="B5">
        <v>125</v>
      </c>
    </row>
    <row r="6" spans="1:2" x14ac:dyDescent="0.3">
      <c r="A6">
        <v>0.19800000000000001</v>
      </c>
      <c r="B6">
        <v>250</v>
      </c>
    </row>
    <row r="7" spans="1:2" x14ac:dyDescent="0.3">
      <c r="A7">
        <v>0.45100000000000001</v>
      </c>
      <c r="B7">
        <v>500</v>
      </c>
    </row>
    <row r="8" spans="1:2" x14ac:dyDescent="0.3">
      <c r="A8">
        <v>1.2969999999999999</v>
      </c>
      <c r="B8">
        <v>1000</v>
      </c>
    </row>
    <row r="20" spans="1:5" x14ac:dyDescent="0.3">
      <c r="A20" t="s">
        <v>6</v>
      </c>
      <c r="B20" t="s">
        <v>2</v>
      </c>
      <c r="D20" t="s">
        <v>6</v>
      </c>
      <c r="E20" t="s">
        <v>2</v>
      </c>
    </row>
    <row r="21" spans="1:5" x14ac:dyDescent="0.3">
      <c r="A21">
        <v>7.0000000000000001E-3</v>
      </c>
      <c r="B21">
        <v>8.9999999999999993E-3</v>
      </c>
      <c r="D21">
        <f>A21*762.94+52.477</f>
        <v>57.81758</v>
      </c>
      <c r="E21">
        <f>B21*762.94+52.477</f>
        <v>59.343459999999993</v>
      </c>
    </row>
    <row r="22" spans="1:5" x14ac:dyDescent="0.3">
      <c r="A22">
        <v>8.9999999999999993E-3</v>
      </c>
      <c r="B22">
        <v>1E-3</v>
      </c>
      <c r="D22">
        <f t="shared" ref="D22:E23" si="0">A22*762.94+52.477</f>
        <v>59.343459999999993</v>
      </c>
      <c r="E22">
        <f t="shared" si="0"/>
        <v>53.239939999999997</v>
      </c>
    </row>
    <row r="23" spans="1:5" x14ac:dyDescent="0.3">
      <c r="A23">
        <v>5.0000000000000001E-3</v>
      </c>
      <c r="B23">
        <v>2E-3</v>
      </c>
      <c r="D23">
        <f t="shared" si="0"/>
        <v>56.291699999999999</v>
      </c>
      <c r="E23">
        <f t="shared" si="0"/>
        <v>54.002879999999998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B67B-2991-444B-8FC0-97702A297C28}">
  <dimension ref="A1:E5"/>
  <sheetViews>
    <sheetView workbookViewId="0">
      <selection activeCell="G16" sqref="G16"/>
    </sheetView>
  </sheetViews>
  <sheetFormatPr defaultRowHeight="14" x14ac:dyDescent="0.3"/>
  <sheetData>
    <row r="1" spans="1:5" x14ac:dyDescent="0.3">
      <c r="A1" t="s">
        <v>7</v>
      </c>
      <c r="D1" t="s">
        <v>7</v>
      </c>
    </row>
    <row r="2" spans="1:5" x14ac:dyDescent="0.3">
      <c r="A2" t="s">
        <v>6</v>
      </c>
      <c r="B2" t="s">
        <v>2</v>
      </c>
      <c r="D2" t="s">
        <v>6</v>
      </c>
      <c r="E2" t="s">
        <v>2</v>
      </c>
    </row>
    <row r="3" spans="1:5" x14ac:dyDescent="0.3">
      <c r="A3">
        <v>0.12908916998043737</v>
      </c>
      <c r="B3">
        <v>0.62484562421847256</v>
      </c>
      <c r="D3">
        <v>0.11827657224855152</v>
      </c>
      <c r="E3">
        <v>0.10671752173859002</v>
      </c>
    </row>
    <row r="4" spans="1:5" x14ac:dyDescent="0.3">
      <c r="A4">
        <v>0.16371206683262826</v>
      </c>
      <c r="B4">
        <v>0.48236236615641714</v>
      </c>
      <c r="D4">
        <v>0.10207039015300347</v>
      </c>
      <c r="E4">
        <v>0.10791135662841296</v>
      </c>
    </row>
    <row r="5" spans="1:5" x14ac:dyDescent="0.3">
      <c r="A5">
        <v>0.26066078774500273</v>
      </c>
      <c r="B5">
        <v>0.41753865640541371</v>
      </c>
      <c r="D5">
        <v>9.8600462200592265E-2</v>
      </c>
      <c r="E5">
        <v>9.664930654295209E-2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phenotype</vt:lpstr>
      <vt:lpstr>IL1B</vt:lpstr>
      <vt:lpstr>TNF-A</vt:lpstr>
      <vt:lpstr>IL4</vt:lpstr>
      <vt:lpstr>IL10</vt:lpstr>
      <vt:lpstr>WB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</cp:lastModifiedBy>
  <dcterms:created xsi:type="dcterms:W3CDTF">2015-06-05T18:19:34Z</dcterms:created>
  <dcterms:modified xsi:type="dcterms:W3CDTF">2024-07-02T07:07:32Z</dcterms:modified>
</cp:coreProperties>
</file>