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实验室项目-赵兵\2024年实验外包项目\F036\F036 Raw experimental data\Fig 7\"/>
    </mc:Choice>
  </mc:AlternateContent>
  <xr:revisionPtr revIDLastSave="0" documentId="13_ncr:1_{D6599D65-C56F-4C7C-A1F9-19974BF99ED0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urvival curve" sheetId="1" r:id="rId1"/>
    <sheet name="markers" sheetId="2" r:id="rId2"/>
    <sheet name="il1b" sheetId="3" r:id="rId3"/>
    <sheet name="il6" sheetId="4" r:id="rId4"/>
    <sheet name="tnf-a" sheetId="5" r:id="rId5"/>
    <sheet name="il4" sheetId="6" r:id="rId6"/>
    <sheet name="il10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2" l="1"/>
  <c r="J12" i="2"/>
  <c r="K11" i="2"/>
  <c r="J11" i="2"/>
  <c r="K10" i="2"/>
  <c r="J10" i="2"/>
  <c r="H12" i="2"/>
  <c r="G12" i="2"/>
  <c r="H11" i="2"/>
  <c r="G11" i="2"/>
  <c r="H10" i="2"/>
  <c r="G10" i="2"/>
  <c r="E12" i="2"/>
  <c r="D12" i="2"/>
  <c r="E11" i="2"/>
  <c r="D11" i="2"/>
  <c r="E10" i="2"/>
  <c r="D10" i="2"/>
  <c r="B10" i="2"/>
  <c r="B11" i="2"/>
  <c r="B12" i="2"/>
  <c r="A11" i="2"/>
  <c r="A12" i="2"/>
  <c r="A10" i="2"/>
  <c r="E23" i="7"/>
  <c r="D23" i="7"/>
  <c r="E22" i="7"/>
  <c r="D22" i="7"/>
  <c r="E21" i="7"/>
  <c r="D21" i="7"/>
  <c r="E23" i="6"/>
  <c r="D23" i="6"/>
  <c r="E22" i="6"/>
  <c r="D22" i="6"/>
  <c r="E21" i="6"/>
  <c r="D21" i="6"/>
  <c r="E23" i="5"/>
  <c r="D23" i="5"/>
  <c r="E22" i="5"/>
  <c r="D22" i="5"/>
  <c r="E21" i="5"/>
  <c r="D21" i="5"/>
  <c r="E23" i="4"/>
  <c r="D23" i="4"/>
  <c r="E22" i="4"/>
  <c r="D22" i="4"/>
  <c r="E21" i="4"/>
  <c r="D21" i="4"/>
  <c r="E23" i="3"/>
  <c r="D23" i="3"/>
  <c r="E22" i="3"/>
  <c r="D22" i="3"/>
  <c r="E21" i="3"/>
  <c r="D21" i="3"/>
</calcChain>
</file>

<file path=xl/sharedStrings.xml><?xml version="1.0" encoding="utf-8"?>
<sst xmlns="http://schemas.openxmlformats.org/spreadsheetml/2006/main" count="77" uniqueCount="11">
  <si>
    <t>Sepsis</t>
    <phoneticPr fontId="1" type="noConversion"/>
  </si>
  <si>
    <t>Sepsis+caeA</t>
    <phoneticPr fontId="1" type="noConversion"/>
  </si>
  <si>
    <t>Nos2</t>
    <phoneticPr fontId="1" type="noConversion"/>
  </si>
  <si>
    <t>Cd86</t>
    <phoneticPr fontId="1" type="noConversion"/>
  </si>
  <si>
    <t>Cd206</t>
    <phoneticPr fontId="1" type="noConversion"/>
  </si>
  <si>
    <t>Arg1</t>
    <phoneticPr fontId="1" type="noConversion"/>
  </si>
  <si>
    <t>o.d value</t>
    <phoneticPr fontId="1" type="noConversion"/>
  </si>
  <si>
    <t>concentration</t>
  </si>
  <si>
    <t>Group</t>
    <phoneticPr fontId="1" type="noConversion"/>
  </si>
  <si>
    <t>time</t>
    <phoneticPr fontId="1" type="noConversion"/>
  </si>
  <si>
    <t>state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</si>
</sst>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[1]il1b!$B$1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[1]il1b!$A$2:$A$8</c:f>
              <c:numCache>
                <c:formatCode>General</c:formatCode>
                <c:ptCount val="7"/>
                <c:pt idx="0">
                  <c:v>0</c:v>
                </c:pt>
                <c:pt idx="1">
                  <c:v>4.3999999999999997E-2</c:v>
                </c:pt>
                <c:pt idx="2">
                  <c:v>0.09</c:v>
                </c:pt>
                <c:pt idx="3">
                  <c:v>0.17399999999999999</c:v>
                </c:pt>
                <c:pt idx="4">
                  <c:v>0.312</c:v>
                </c:pt>
                <c:pt idx="5">
                  <c:v>0.60699999999999998</c:v>
                </c:pt>
                <c:pt idx="6">
                  <c:v>1.004</c:v>
                </c:pt>
              </c:numCache>
            </c:numRef>
          </c:xVal>
          <c:yVal>
            <c:numRef>
              <c:f>[1]il1b!$B$2:$B$8</c:f>
              <c:numCache>
                <c:formatCode>General</c:formatCode>
                <c:ptCount val="7"/>
                <c:pt idx="0">
                  <c:v>0</c:v>
                </c:pt>
                <c:pt idx="1">
                  <c:v>23.44</c:v>
                </c:pt>
                <c:pt idx="2">
                  <c:v>46.88</c:v>
                </c:pt>
                <c:pt idx="3">
                  <c:v>93.75</c:v>
                </c:pt>
                <c:pt idx="4">
                  <c:v>187.5</c:v>
                </c:pt>
                <c:pt idx="5">
                  <c:v>375</c:v>
                </c:pt>
                <c:pt idx="6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96-40C9-BD38-C0F8E8038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90640"/>
        <c:axId val="251689680"/>
      </c:scatterChart>
      <c:valAx>
        <c:axId val="2516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89680"/>
        <c:crosses val="autoZero"/>
        <c:crossBetween val="midCat"/>
      </c:valAx>
      <c:valAx>
        <c:axId val="25168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6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[1]il6!$B$1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[1]il6!$A$2:$A$8</c:f>
              <c:numCache>
                <c:formatCode>General</c:formatCode>
                <c:ptCount val="7"/>
                <c:pt idx="0">
                  <c:v>0</c:v>
                </c:pt>
                <c:pt idx="1">
                  <c:v>0.03</c:v>
                </c:pt>
                <c:pt idx="2">
                  <c:v>5.0999999999999997E-2</c:v>
                </c:pt>
                <c:pt idx="3">
                  <c:v>8.5999999999999993E-2</c:v>
                </c:pt>
                <c:pt idx="4">
                  <c:v>0.20499999999999999</c:v>
                </c:pt>
                <c:pt idx="5">
                  <c:v>0.434</c:v>
                </c:pt>
                <c:pt idx="6">
                  <c:v>0.94699999999999995</c:v>
                </c:pt>
              </c:numCache>
            </c:numRef>
          </c:xVal>
          <c:yVal>
            <c:numRef>
              <c:f>[1]il6!$B$2:$B$8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7-42DE-A52C-3690BBA08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4768"/>
        <c:axId val="245780528"/>
      </c:scatterChart>
      <c:valAx>
        <c:axId val="24577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0528"/>
        <c:crosses val="autoZero"/>
        <c:crossBetween val="midCat"/>
      </c:valAx>
      <c:valAx>
        <c:axId val="245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[1]tnfa!$B$1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[1]tnfa!$A$2:$A$8</c:f>
              <c:numCache>
                <c:formatCode>General</c:formatCode>
                <c:ptCount val="7"/>
                <c:pt idx="0">
                  <c:v>0</c:v>
                </c:pt>
                <c:pt idx="1">
                  <c:v>2.1000000000000001E-2</c:v>
                </c:pt>
                <c:pt idx="2">
                  <c:v>4.8000000000000001E-2</c:v>
                </c:pt>
                <c:pt idx="3">
                  <c:v>9.9000000000000005E-2</c:v>
                </c:pt>
                <c:pt idx="4">
                  <c:v>0.215</c:v>
                </c:pt>
                <c:pt idx="5">
                  <c:v>0.41599999999999998</c:v>
                </c:pt>
                <c:pt idx="6">
                  <c:v>0.84899999999999998</c:v>
                </c:pt>
              </c:numCache>
            </c:numRef>
          </c:xVal>
          <c:yVal>
            <c:numRef>
              <c:f>[1]tnfa!$B$2:$B$8</c:f>
              <c:numCache>
                <c:formatCode>General</c:formatCode>
                <c:ptCount val="7"/>
                <c:pt idx="0">
                  <c:v>0</c:v>
                </c:pt>
                <c:pt idx="1">
                  <c:v>1.56</c:v>
                </c:pt>
                <c:pt idx="2">
                  <c:v>3.13</c:v>
                </c:pt>
                <c:pt idx="3">
                  <c:v>6.25</c:v>
                </c:pt>
                <c:pt idx="4">
                  <c:v>12.5</c:v>
                </c:pt>
                <c:pt idx="5">
                  <c:v>25</c:v>
                </c:pt>
                <c:pt idx="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3-4ABE-9693-E91FF8BC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779568"/>
        <c:axId val="245787248"/>
      </c:scatterChart>
      <c:valAx>
        <c:axId val="24577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87248"/>
        <c:crosses val="autoZero"/>
        <c:crossBetween val="midCat"/>
      </c:valAx>
      <c:valAx>
        <c:axId val="2457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577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[1]il4!$B$1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[1]il4!$A$2:$A$8</c:f>
              <c:numCache>
                <c:formatCode>General</c:formatCode>
                <c:ptCount val="7"/>
                <c:pt idx="0">
                  <c:v>0</c:v>
                </c:pt>
                <c:pt idx="1">
                  <c:v>6.9000000000000006E-2</c:v>
                </c:pt>
                <c:pt idx="2">
                  <c:v>0.115</c:v>
                </c:pt>
                <c:pt idx="3">
                  <c:v>0.2</c:v>
                </c:pt>
                <c:pt idx="4">
                  <c:v>0.38</c:v>
                </c:pt>
                <c:pt idx="5">
                  <c:v>0.71799999999999997</c:v>
                </c:pt>
                <c:pt idx="6">
                  <c:v>1.2370000000000001</c:v>
                </c:pt>
              </c:numCache>
            </c:numRef>
          </c:xVal>
          <c:yVal>
            <c:numRef>
              <c:f>[1]il4!$B$2:$B$8</c:f>
              <c:numCache>
                <c:formatCode>General</c:formatCode>
                <c:ptCount val="7"/>
                <c:pt idx="0">
                  <c:v>0</c:v>
                </c:pt>
                <c:pt idx="1">
                  <c:v>7.81</c:v>
                </c:pt>
                <c:pt idx="2">
                  <c:v>15.3</c:v>
                </c:pt>
                <c:pt idx="3">
                  <c:v>31.25</c:v>
                </c:pt>
                <c:pt idx="4">
                  <c:v>62.5</c:v>
                </c:pt>
                <c:pt idx="5">
                  <c:v>125</c:v>
                </c:pt>
                <c:pt idx="6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9-4349-BCFB-FFCA99F5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455296"/>
        <c:axId val="407454336"/>
      </c:scatterChart>
      <c:valAx>
        <c:axId val="407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4336"/>
        <c:crosses val="autoZero"/>
        <c:crossBetween val="midCat"/>
      </c:valAx>
      <c:valAx>
        <c:axId val="4074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[1]il10!$B$1</c:f>
              <c:strCache>
                <c:ptCount val="1"/>
                <c:pt idx="0">
                  <c:v>concentration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[1]il10!$A$2:$A$8</c:f>
              <c:numCache>
                <c:formatCode>General</c:formatCode>
                <c:ptCount val="7"/>
                <c:pt idx="0">
                  <c:v>0</c:v>
                </c:pt>
                <c:pt idx="1">
                  <c:v>1.9E-2</c:v>
                </c:pt>
                <c:pt idx="2">
                  <c:v>4.4999999999999998E-2</c:v>
                </c:pt>
                <c:pt idx="3">
                  <c:v>8.8999999999999996E-2</c:v>
                </c:pt>
                <c:pt idx="4">
                  <c:v>0.19800000000000001</c:v>
                </c:pt>
                <c:pt idx="5">
                  <c:v>0.45100000000000001</c:v>
                </c:pt>
                <c:pt idx="6">
                  <c:v>1.2969999999999999</c:v>
                </c:pt>
              </c:numCache>
            </c:numRef>
          </c:xVal>
          <c:yVal>
            <c:numRef>
              <c:f>[1]il10!$B$2:$B$8</c:f>
              <c:numCache>
                <c:formatCode>General</c:formatCode>
                <c:ptCount val="7"/>
                <c:pt idx="0">
                  <c:v>0</c:v>
                </c:pt>
                <c:pt idx="1">
                  <c:v>31.25</c:v>
                </c:pt>
                <c:pt idx="2">
                  <c:v>62.5</c:v>
                </c:pt>
                <c:pt idx="3">
                  <c:v>125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5C-441D-A527-8C12A650B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566192"/>
        <c:axId val="398574832"/>
      </c:scatterChart>
      <c:valAx>
        <c:axId val="39856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74832"/>
        <c:crosses val="autoZero"/>
        <c:crossBetween val="midCat"/>
      </c:valAx>
      <c:valAx>
        <c:axId val="3985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5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0</xdr:row>
      <xdr:rowOff>120650</xdr:rowOff>
    </xdr:from>
    <xdr:to>
      <xdr:col>10</xdr:col>
      <xdr:colOff>76200</xdr:colOff>
      <xdr:row>16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506DBF-90DB-4901-B93F-EA35A2CF9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</xdr:colOff>
      <xdr:row>0</xdr:row>
      <xdr:rowOff>95250</xdr:rowOff>
    </xdr:from>
    <xdr:to>
      <xdr:col>9</xdr:col>
      <xdr:colOff>654050</xdr:colOff>
      <xdr:row>15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4562AC-80F4-4CED-833E-1E91E3DF9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25400</xdr:rowOff>
    </xdr:from>
    <xdr:to>
      <xdr:col>10</xdr:col>
      <xdr:colOff>25400</xdr:colOff>
      <xdr:row>15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8EED19-2A16-4F75-8CDD-A66A4D23A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76200</xdr:rowOff>
    </xdr:from>
    <xdr:to>
      <xdr:col>10</xdr:col>
      <xdr:colOff>44450</xdr:colOff>
      <xdr:row>15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8B92F5-E6F8-4A32-87E1-2C5359598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0</xdr:row>
      <xdr:rowOff>114300</xdr:rowOff>
    </xdr:from>
    <xdr:to>
      <xdr:col>9</xdr:col>
      <xdr:colOff>584200</xdr:colOff>
      <xdr:row>16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F81EE34-C8C9-406E-9B25-B642929E8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26032;&#24314;&#25991;&#20214;&#22841;\&#21333;&#32431;&#23454;&#39564;\&#26705;&#26684;\2024\&#33043;&#27602;&#30151;\Fig%201\Fig%201.xlsx" TargetMode="External"/><Relationship Id="rId1" Type="http://schemas.openxmlformats.org/officeDocument/2006/relationships/externalLinkPath" Target="/&#26032;&#24314;&#25991;&#20214;&#22841;/&#21333;&#32431;&#23454;&#39564;/&#26705;&#26684;/2024/&#33043;&#27602;&#30151;/Fig%201/Fig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生存曲线"/>
      <sheetName val="pcr"/>
      <sheetName val="il1b"/>
      <sheetName val="il6"/>
      <sheetName val="tnfa"/>
      <sheetName val="il4"/>
      <sheetName val="il10"/>
    </sheetNames>
    <sheetDataSet>
      <sheetData sheetId="0" refreshError="1"/>
      <sheetData sheetId="1" refreshError="1"/>
      <sheetData sheetId="2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4.3999999999999997E-2</v>
          </cell>
          <cell r="B3">
            <v>23.44</v>
          </cell>
        </row>
        <row r="4">
          <cell r="A4">
            <v>0.09</v>
          </cell>
          <cell r="B4">
            <v>46.88</v>
          </cell>
        </row>
        <row r="5">
          <cell r="A5">
            <v>0.17399999999999999</v>
          </cell>
          <cell r="B5">
            <v>93.75</v>
          </cell>
        </row>
        <row r="6">
          <cell r="A6">
            <v>0.312</v>
          </cell>
          <cell r="B6">
            <v>187.5</v>
          </cell>
        </row>
        <row r="7">
          <cell r="A7">
            <v>0.60699999999999998</v>
          </cell>
          <cell r="B7">
            <v>375</v>
          </cell>
        </row>
        <row r="8">
          <cell r="A8">
            <v>1.004</v>
          </cell>
          <cell r="B8">
            <v>750</v>
          </cell>
        </row>
      </sheetData>
      <sheetData sheetId="3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0.03</v>
          </cell>
          <cell r="B3">
            <v>1.56</v>
          </cell>
        </row>
        <row r="4">
          <cell r="A4">
            <v>5.0999999999999997E-2</v>
          </cell>
          <cell r="B4">
            <v>3.13</v>
          </cell>
        </row>
        <row r="5">
          <cell r="A5">
            <v>8.5999999999999993E-2</v>
          </cell>
          <cell r="B5">
            <v>6.25</v>
          </cell>
        </row>
        <row r="6">
          <cell r="A6">
            <v>0.20499999999999999</v>
          </cell>
          <cell r="B6">
            <v>12.5</v>
          </cell>
        </row>
        <row r="7">
          <cell r="A7">
            <v>0.434</v>
          </cell>
          <cell r="B7">
            <v>25</v>
          </cell>
        </row>
        <row r="8">
          <cell r="A8">
            <v>0.94699999999999995</v>
          </cell>
          <cell r="B8">
            <v>50</v>
          </cell>
        </row>
      </sheetData>
      <sheetData sheetId="4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2.1000000000000001E-2</v>
          </cell>
          <cell r="B3">
            <v>1.56</v>
          </cell>
        </row>
        <row r="4">
          <cell r="A4">
            <v>4.8000000000000001E-2</v>
          </cell>
          <cell r="B4">
            <v>3.13</v>
          </cell>
        </row>
        <row r="5">
          <cell r="A5">
            <v>9.9000000000000005E-2</v>
          </cell>
          <cell r="B5">
            <v>6.25</v>
          </cell>
        </row>
        <row r="6">
          <cell r="A6">
            <v>0.215</v>
          </cell>
          <cell r="B6">
            <v>12.5</v>
          </cell>
        </row>
        <row r="7">
          <cell r="A7">
            <v>0.41599999999999998</v>
          </cell>
          <cell r="B7">
            <v>25</v>
          </cell>
        </row>
        <row r="8">
          <cell r="A8">
            <v>0.84899999999999998</v>
          </cell>
          <cell r="B8">
            <v>50</v>
          </cell>
        </row>
      </sheetData>
      <sheetData sheetId="5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6.9000000000000006E-2</v>
          </cell>
          <cell r="B3">
            <v>7.81</v>
          </cell>
        </row>
        <row r="4">
          <cell r="A4">
            <v>0.115</v>
          </cell>
          <cell r="B4">
            <v>15.3</v>
          </cell>
        </row>
        <row r="5">
          <cell r="A5">
            <v>0.2</v>
          </cell>
          <cell r="B5">
            <v>31.25</v>
          </cell>
        </row>
        <row r="6">
          <cell r="A6">
            <v>0.38</v>
          </cell>
          <cell r="B6">
            <v>62.5</v>
          </cell>
        </row>
        <row r="7">
          <cell r="A7">
            <v>0.71799999999999997</v>
          </cell>
          <cell r="B7">
            <v>125</v>
          </cell>
        </row>
        <row r="8">
          <cell r="A8">
            <v>1.2370000000000001</v>
          </cell>
          <cell r="B8">
            <v>250</v>
          </cell>
        </row>
      </sheetData>
      <sheetData sheetId="6">
        <row r="1">
          <cell r="B1" t="str">
            <v>concentration</v>
          </cell>
        </row>
        <row r="2">
          <cell r="A2">
            <v>0</v>
          </cell>
          <cell r="B2">
            <v>0</v>
          </cell>
        </row>
        <row r="3">
          <cell r="A3">
            <v>1.9E-2</v>
          </cell>
          <cell r="B3">
            <v>31.25</v>
          </cell>
        </row>
        <row r="4">
          <cell r="A4">
            <v>4.4999999999999998E-2</v>
          </cell>
          <cell r="B4">
            <v>62.5</v>
          </cell>
        </row>
        <row r="5">
          <cell r="A5">
            <v>8.8999999999999996E-2</v>
          </cell>
          <cell r="B5">
            <v>125</v>
          </cell>
        </row>
        <row r="6">
          <cell r="A6">
            <v>0.19800000000000001</v>
          </cell>
          <cell r="B6">
            <v>250</v>
          </cell>
        </row>
        <row r="7">
          <cell r="A7">
            <v>0.45100000000000001</v>
          </cell>
          <cell r="B7">
            <v>500</v>
          </cell>
        </row>
        <row r="8">
          <cell r="A8">
            <v>1.2969999999999999</v>
          </cell>
          <cell r="B8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J20" sqref="J20"/>
    </sheetView>
  </sheetViews>
  <sheetFormatPr defaultRowHeight="14" x14ac:dyDescent="0.3"/>
  <cols>
    <col min="1" max="1" width="11.1640625" bestFit="1" customWidth="1"/>
  </cols>
  <sheetData>
    <row r="1" spans="1:5" x14ac:dyDescent="0.3">
      <c r="A1" t="s">
        <v>8</v>
      </c>
      <c r="B1" t="s">
        <v>9</v>
      </c>
      <c r="C1" t="s">
        <v>10</v>
      </c>
    </row>
    <row r="2" spans="1:5" x14ac:dyDescent="0.3">
      <c r="A2" t="s">
        <v>0</v>
      </c>
      <c r="B2">
        <v>15</v>
      </c>
      <c r="D2">
        <v>1</v>
      </c>
    </row>
    <row r="3" spans="1:5" x14ac:dyDescent="0.3">
      <c r="A3" t="s">
        <v>0</v>
      </c>
      <c r="B3">
        <v>30</v>
      </c>
      <c r="D3">
        <v>0</v>
      </c>
    </row>
    <row r="4" spans="1:5" x14ac:dyDescent="0.3">
      <c r="A4" t="s">
        <v>0</v>
      </c>
      <c r="B4">
        <v>24</v>
      </c>
      <c r="D4">
        <v>1</v>
      </c>
    </row>
    <row r="5" spans="1:5" x14ac:dyDescent="0.3">
      <c r="A5" t="s">
        <v>0</v>
      </c>
      <c r="B5">
        <v>30</v>
      </c>
      <c r="D5">
        <v>0</v>
      </c>
    </row>
    <row r="6" spans="1:5" x14ac:dyDescent="0.3">
      <c r="A6" t="s">
        <v>0</v>
      </c>
      <c r="B6">
        <v>24</v>
      </c>
      <c r="D6">
        <v>1</v>
      </c>
    </row>
    <row r="7" spans="1:5" x14ac:dyDescent="0.3">
      <c r="A7" t="s">
        <v>0</v>
      </c>
      <c r="B7">
        <v>5</v>
      </c>
      <c r="D7">
        <v>1</v>
      </c>
    </row>
    <row r="8" spans="1:5" x14ac:dyDescent="0.3">
      <c r="A8" t="s">
        <v>0</v>
      </c>
      <c r="B8">
        <v>25</v>
      </c>
      <c r="D8">
        <v>1</v>
      </c>
    </row>
    <row r="9" spans="1:5" x14ac:dyDescent="0.3">
      <c r="A9" t="s">
        <v>0</v>
      </c>
      <c r="B9">
        <v>27</v>
      </c>
      <c r="D9">
        <v>1</v>
      </c>
    </row>
    <row r="10" spans="1:5" x14ac:dyDescent="0.3">
      <c r="A10" t="s">
        <v>0</v>
      </c>
      <c r="B10">
        <v>10</v>
      </c>
      <c r="D10">
        <v>1</v>
      </c>
    </row>
    <row r="11" spans="1:5" x14ac:dyDescent="0.3">
      <c r="A11" t="s">
        <v>0</v>
      </c>
      <c r="B11">
        <v>30</v>
      </c>
      <c r="D11">
        <v>0</v>
      </c>
    </row>
    <row r="12" spans="1:5" x14ac:dyDescent="0.3">
      <c r="A12" t="s">
        <v>1</v>
      </c>
      <c r="B12">
        <v>30</v>
      </c>
      <c r="E12">
        <v>0</v>
      </c>
    </row>
    <row r="13" spans="1:5" x14ac:dyDescent="0.3">
      <c r="A13" t="s">
        <v>1</v>
      </c>
      <c r="B13">
        <v>30</v>
      </c>
      <c r="E13">
        <v>0</v>
      </c>
    </row>
    <row r="14" spans="1:5" x14ac:dyDescent="0.3">
      <c r="A14" t="s">
        <v>1</v>
      </c>
      <c r="B14">
        <v>17</v>
      </c>
      <c r="E14">
        <v>1</v>
      </c>
    </row>
    <row r="15" spans="1:5" x14ac:dyDescent="0.3">
      <c r="A15" t="s">
        <v>1</v>
      </c>
      <c r="B15">
        <v>30</v>
      </c>
      <c r="E15">
        <v>0</v>
      </c>
    </row>
    <row r="16" spans="1:5" x14ac:dyDescent="0.3">
      <c r="A16" t="s">
        <v>1</v>
      </c>
      <c r="B16">
        <v>30</v>
      </c>
      <c r="E16">
        <v>0</v>
      </c>
    </row>
    <row r="17" spans="1:5" x14ac:dyDescent="0.3">
      <c r="A17" t="s">
        <v>1</v>
      </c>
      <c r="B17">
        <v>30</v>
      </c>
      <c r="E17">
        <v>0</v>
      </c>
    </row>
    <row r="18" spans="1:5" x14ac:dyDescent="0.3">
      <c r="A18" t="s">
        <v>1</v>
      </c>
      <c r="B18">
        <v>18</v>
      </c>
      <c r="E18">
        <v>1</v>
      </c>
    </row>
    <row r="19" spans="1:5" x14ac:dyDescent="0.3">
      <c r="A19" t="s">
        <v>1</v>
      </c>
      <c r="B19">
        <v>30</v>
      </c>
      <c r="E19">
        <v>0</v>
      </c>
    </row>
    <row r="20" spans="1:5" x14ac:dyDescent="0.3">
      <c r="A20" t="s">
        <v>1</v>
      </c>
      <c r="B20">
        <v>30</v>
      </c>
      <c r="E20">
        <v>0</v>
      </c>
    </row>
    <row r="21" spans="1:5" x14ac:dyDescent="0.3">
      <c r="A21" t="s">
        <v>1</v>
      </c>
      <c r="B21">
        <v>30</v>
      </c>
      <c r="E2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C13B0-E697-4043-885D-C7800F49DC4E}">
  <dimension ref="A1:K12"/>
  <sheetViews>
    <sheetView workbookViewId="0">
      <selection activeCell="J10" sqref="J10:K13"/>
    </sheetView>
  </sheetViews>
  <sheetFormatPr defaultRowHeight="14" x14ac:dyDescent="0.3"/>
  <cols>
    <col min="2" max="2" width="11.1640625" bestFit="1" customWidth="1"/>
  </cols>
  <sheetData>
    <row r="1" spans="1:11" x14ac:dyDescent="0.3">
      <c r="A1" t="s">
        <v>3</v>
      </c>
      <c r="D1" t="s">
        <v>2</v>
      </c>
      <c r="G1" t="s">
        <v>4</v>
      </c>
      <c r="J1" t="s">
        <v>5</v>
      </c>
    </row>
    <row r="2" spans="1:11" x14ac:dyDescent="0.3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3">
      <c r="A3">
        <v>0</v>
      </c>
      <c r="B3">
        <v>1.19</v>
      </c>
      <c r="D3">
        <v>0</v>
      </c>
      <c r="E3">
        <v>0.94</v>
      </c>
      <c r="G3">
        <v>0</v>
      </c>
      <c r="H3">
        <v>-1.04</v>
      </c>
      <c r="J3">
        <v>0</v>
      </c>
      <c r="K3">
        <v>-0.63</v>
      </c>
    </row>
    <row r="4" spans="1:11" x14ac:dyDescent="0.3">
      <c r="A4">
        <v>-7.0000000000000007E-2</v>
      </c>
      <c r="B4">
        <v>1.47</v>
      </c>
      <c r="D4">
        <v>-0.09</v>
      </c>
      <c r="E4">
        <v>1.04</v>
      </c>
      <c r="G4">
        <v>-0.06</v>
      </c>
      <c r="H4">
        <v>-0.75</v>
      </c>
      <c r="J4">
        <v>0.6</v>
      </c>
      <c r="K4">
        <v>-0.52</v>
      </c>
    </row>
    <row r="5" spans="1:11" x14ac:dyDescent="0.3">
      <c r="A5">
        <v>-0.35</v>
      </c>
      <c r="B5">
        <v>2.2000000000000002</v>
      </c>
      <c r="D5">
        <v>0.13</v>
      </c>
      <c r="E5">
        <v>0.77</v>
      </c>
      <c r="G5">
        <v>0.33</v>
      </c>
      <c r="H5">
        <v>-0.86</v>
      </c>
      <c r="J5">
        <v>-0.8</v>
      </c>
      <c r="K5">
        <v>-1.22</v>
      </c>
    </row>
    <row r="8" spans="1:11" x14ac:dyDescent="0.3">
      <c r="A8" t="s">
        <v>3</v>
      </c>
      <c r="D8" t="s">
        <v>2</v>
      </c>
      <c r="G8" t="s">
        <v>4</v>
      </c>
      <c r="J8" t="s">
        <v>5</v>
      </c>
    </row>
    <row r="9" spans="1:11" x14ac:dyDescent="0.3">
      <c r="A9" t="s">
        <v>0</v>
      </c>
      <c r="B9" t="s">
        <v>1</v>
      </c>
      <c r="D9" t="s">
        <v>0</v>
      </c>
      <c r="E9" t="s">
        <v>1</v>
      </c>
      <c r="G9" t="s">
        <v>0</v>
      </c>
      <c r="H9" t="s">
        <v>1</v>
      </c>
      <c r="J9" t="s">
        <v>0</v>
      </c>
      <c r="K9" t="s">
        <v>1</v>
      </c>
    </row>
    <row r="10" spans="1:11" x14ac:dyDescent="0.3">
      <c r="A10">
        <f>POWER(2,-A3)</f>
        <v>1</v>
      </c>
      <c r="B10">
        <f>POWER(2,-B3)</f>
        <v>0.43830286065801755</v>
      </c>
      <c r="D10">
        <f>POWER(2,-D3)</f>
        <v>1</v>
      </c>
      <c r="E10">
        <f>POWER(2,-E3)</f>
        <v>0.52123288042056071</v>
      </c>
      <c r="G10">
        <f>POWER(2,-G3)</f>
        <v>1</v>
      </c>
      <c r="H10">
        <f>POWER(2,-H3)</f>
        <v>2.0562276533121331</v>
      </c>
      <c r="J10">
        <f>POWER(2,-J3)</f>
        <v>1</v>
      </c>
      <c r="K10">
        <f>POWER(2,-K3)</f>
        <v>1.5475649935423899</v>
      </c>
    </row>
    <row r="11" spans="1:11" x14ac:dyDescent="0.3">
      <c r="A11">
        <f t="shared" ref="A11:B12" si="0">POWER(2,-A4)</f>
        <v>1.0497166836230674</v>
      </c>
      <c r="B11">
        <f t="shared" si="0"/>
        <v>0.36098229888062405</v>
      </c>
      <c r="D11">
        <f t="shared" ref="D11:E11" si="1">POWER(2,-D4)</f>
        <v>1.0643701824533598</v>
      </c>
      <c r="E11">
        <f t="shared" si="1"/>
        <v>0.48632747370614277</v>
      </c>
      <c r="G11">
        <f t="shared" ref="G11:H11" si="2">POWER(2,-G4)</f>
        <v>1.0424657608411214</v>
      </c>
      <c r="H11">
        <f t="shared" si="2"/>
        <v>1.681792830507429</v>
      </c>
      <c r="J11">
        <f t="shared" ref="J11:K11" si="3">POWER(2,-J4)</f>
        <v>0.65975395538644721</v>
      </c>
      <c r="K11">
        <f t="shared" si="3"/>
        <v>1.4339552480158275</v>
      </c>
    </row>
    <row r="12" spans="1:11" x14ac:dyDescent="0.3">
      <c r="A12">
        <f t="shared" si="0"/>
        <v>1.274560627319262</v>
      </c>
      <c r="B12">
        <f t="shared" si="0"/>
        <v>0.21763764082403106</v>
      </c>
      <c r="D12">
        <f t="shared" ref="D12:E12" si="4">POWER(2,-D5)</f>
        <v>0.9138314502294006</v>
      </c>
      <c r="E12">
        <f t="shared" si="4"/>
        <v>0.58641747461593929</v>
      </c>
      <c r="G12">
        <f t="shared" ref="G12:H12" si="5">POWER(2,-G5)</f>
        <v>0.7955364837549187</v>
      </c>
      <c r="H12">
        <f t="shared" si="5"/>
        <v>1.8150383106343217</v>
      </c>
      <c r="J12">
        <f t="shared" ref="J12:K12" si="6">POWER(2,-J5)</f>
        <v>1.7411011265922482</v>
      </c>
      <c r="K12">
        <f t="shared" si="6"/>
        <v>2.3294671729369116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E124-3B1D-4D62-B3F6-3B09029B4165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4.3999999999999997E-2</v>
      </c>
      <c r="B3">
        <v>23.44</v>
      </c>
    </row>
    <row r="4" spans="1:2" x14ac:dyDescent="0.3">
      <c r="A4">
        <v>0.09</v>
      </c>
      <c r="B4">
        <v>46.88</v>
      </c>
    </row>
    <row r="5" spans="1:2" x14ac:dyDescent="0.3">
      <c r="A5">
        <v>0.17399999999999999</v>
      </c>
      <c r="B5">
        <v>93.75</v>
      </c>
    </row>
    <row r="6" spans="1:2" x14ac:dyDescent="0.3">
      <c r="A6">
        <v>0.312</v>
      </c>
      <c r="B6">
        <v>187.5</v>
      </c>
    </row>
    <row r="7" spans="1:2" x14ac:dyDescent="0.3">
      <c r="A7">
        <v>0.60699999999999998</v>
      </c>
      <c r="B7">
        <v>375</v>
      </c>
    </row>
    <row r="8" spans="1:2" x14ac:dyDescent="0.3">
      <c r="A8">
        <v>1.004</v>
      </c>
      <c r="B8">
        <v>750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0.129</v>
      </c>
      <c r="B21">
        <v>6.9000000000000006E-2</v>
      </c>
      <c r="D21">
        <f>A21*734.79-23.248</f>
        <v>71.539909999999992</v>
      </c>
      <c r="E21">
        <f>B21*734.79-23.248</f>
        <v>27.45251</v>
      </c>
    </row>
    <row r="22" spans="1:5" x14ac:dyDescent="0.3">
      <c r="A22">
        <v>0.106</v>
      </c>
      <c r="B22">
        <v>0.08</v>
      </c>
      <c r="D22">
        <f t="shared" ref="D22:E23" si="0">A22*734.79-23.248</f>
        <v>54.639739999999989</v>
      </c>
      <c r="E22">
        <f t="shared" si="0"/>
        <v>35.535200000000003</v>
      </c>
    </row>
    <row r="23" spans="1:5" x14ac:dyDescent="0.3">
      <c r="A23">
        <v>9.7000000000000003E-2</v>
      </c>
      <c r="B23">
        <v>8.7999999999999995E-2</v>
      </c>
      <c r="D23">
        <f t="shared" si="0"/>
        <v>48.026629999999997</v>
      </c>
      <c r="E23">
        <f t="shared" si="0"/>
        <v>41.413519999999991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77BE-EB80-471A-AA95-0450724DA22C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0.03</v>
      </c>
      <c r="B3">
        <v>1.56</v>
      </c>
    </row>
    <row r="4" spans="1:2" x14ac:dyDescent="0.3">
      <c r="A4">
        <v>5.0999999999999997E-2</v>
      </c>
      <c r="B4">
        <v>3.13</v>
      </c>
    </row>
    <row r="5" spans="1:2" x14ac:dyDescent="0.3">
      <c r="A5">
        <v>8.5999999999999993E-2</v>
      </c>
      <c r="B5">
        <v>6.25</v>
      </c>
    </row>
    <row r="6" spans="1:2" x14ac:dyDescent="0.3">
      <c r="A6">
        <v>0.20499999999999999</v>
      </c>
      <c r="B6">
        <v>12.5</v>
      </c>
    </row>
    <row r="7" spans="1:2" x14ac:dyDescent="0.3">
      <c r="A7">
        <v>0.434</v>
      </c>
      <c r="B7">
        <v>25</v>
      </c>
    </row>
    <row r="8" spans="1:2" x14ac:dyDescent="0.3">
      <c r="A8">
        <v>0.94699999999999995</v>
      </c>
      <c r="B8">
        <v>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0.34200000000000003</v>
      </c>
      <c r="B21">
        <v>8.5999999999999993E-2</v>
      </c>
      <c r="D21">
        <f>A21*52.718+0.8608</f>
        <v>18.890356000000004</v>
      </c>
      <c r="E21">
        <f>B21*52.718+0.8608</f>
        <v>5.3945480000000003</v>
      </c>
    </row>
    <row r="22" spans="1:5" x14ac:dyDescent="0.3">
      <c r="A22">
        <v>0.33900000000000002</v>
      </c>
      <c r="B22">
        <v>0.161</v>
      </c>
      <c r="D22">
        <f t="shared" ref="D22:E23" si="0">A22*52.718+0.8608</f>
        <v>18.732202000000004</v>
      </c>
      <c r="E22">
        <f t="shared" si="0"/>
        <v>9.3483979999999995</v>
      </c>
    </row>
    <row r="23" spans="1:5" x14ac:dyDescent="0.3">
      <c r="A23">
        <v>0.40400000000000003</v>
      </c>
      <c r="B23">
        <v>0.188</v>
      </c>
      <c r="D23">
        <f t="shared" si="0"/>
        <v>22.158872000000002</v>
      </c>
      <c r="E23">
        <f t="shared" si="0"/>
        <v>10.771784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B623E-A25D-4B4C-ABFB-7AFA9A371AE0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2.1000000000000001E-2</v>
      </c>
      <c r="B3">
        <v>1.56</v>
      </c>
    </row>
    <row r="4" spans="1:2" x14ac:dyDescent="0.3">
      <c r="A4">
        <v>4.8000000000000001E-2</v>
      </c>
      <c r="B4">
        <v>3.13</v>
      </c>
    </row>
    <row r="5" spans="1:2" x14ac:dyDescent="0.3">
      <c r="A5">
        <v>9.9000000000000005E-2</v>
      </c>
      <c r="B5">
        <v>6.25</v>
      </c>
    </row>
    <row r="6" spans="1:2" x14ac:dyDescent="0.3">
      <c r="A6">
        <v>0.215</v>
      </c>
      <c r="B6">
        <v>12.5</v>
      </c>
    </row>
    <row r="7" spans="1:2" x14ac:dyDescent="0.3">
      <c r="A7">
        <v>0.41599999999999998</v>
      </c>
      <c r="B7">
        <v>25</v>
      </c>
    </row>
    <row r="8" spans="1:2" x14ac:dyDescent="0.3">
      <c r="A8">
        <v>0.84899999999999998</v>
      </c>
      <c r="B8">
        <v>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0.90700000000000003</v>
      </c>
      <c r="B21">
        <v>0.435</v>
      </c>
      <c r="D21">
        <f>A21*58.734+0.2352</f>
        <v>53.506938000000005</v>
      </c>
      <c r="E21">
        <f>B21*58.734+0.2352</f>
        <v>25.784489999999998</v>
      </c>
    </row>
    <row r="22" spans="1:5" x14ac:dyDescent="0.3">
      <c r="A22">
        <v>1.089</v>
      </c>
      <c r="B22">
        <v>0.59499999999999997</v>
      </c>
      <c r="D22">
        <f t="shared" ref="D22:E23" si="0">A22*58.734+0.2352</f>
        <v>64.196526000000006</v>
      </c>
      <c r="E22">
        <f t="shared" si="0"/>
        <v>35.181930000000001</v>
      </c>
    </row>
    <row r="23" spans="1:5" x14ac:dyDescent="0.3">
      <c r="A23">
        <v>0.91200000000000003</v>
      </c>
      <c r="B23">
        <v>0.245</v>
      </c>
      <c r="D23">
        <f t="shared" si="0"/>
        <v>53.800608000000004</v>
      </c>
      <c r="E23">
        <f t="shared" si="0"/>
        <v>14.625030000000001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F160-FDE9-4D68-A327-35D5ED9B3FB1}">
  <dimension ref="A1:E23"/>
  <sheetViews>
    <sheetView workbookViewId="0">
      <selection activeCell="D20" sqref="D20:E23"/>
    </sheetView>
  </sheetViews>
  <sheetFormatPr defaultRowHeight="1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6.9000000000000006E-2</v>
      </c>
      <c r="B3">
        <v>7.81</v>
      </c>
    </row>
    <row r="4" spans="1:2" x14ac:dyDescent="0.3">
      <c r="A4">
        <v>0.115</v>
      </c>
      <c r="B4">
        <v>15.3</v>
      </c>
    </row>
    <row r="5" spans="1:2" x14ac:dyDescent="0.3">
      <c r="A5">
        <v>0.2</v>
      </c>
      <c r="B5">
        <v>31.25</v>
      </c>
    </row>
    <row r="6" spans="1:2" x14ac:dyDescent="0.3">
      <c r="A6">
        <v>0.38</v>
      </c>
      <c r="B6">
        <v>62.5</v>
      </c>
    </row>
    <row r="7" spans="1:2" x14ac:dyDescent="0.3">
      <c r="A7">
        <v>0.71799999999999997</v>
      </c>
      <c r="B7">
        <v>125</v>
      </c>
    </row>
    <row r="8" spans="1:2" x14ac:dyDescent="0.3">
      <c r="A8">
        <v>1.2370000000000001</v>
      </c>
      <c r="B8">
        <v>250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6.2E-2</v>
      </c>
      <c r="B21">
        <v>0.16200000000000001</v>
      </c>
      <c r="D21">
        <f>A21*201.56-8.0253</f>
        <v>4.4714200000000002</v>
      </c>
      <c r="E21">
        <f>B21*201.56-8.0253</f>
        <v>24.627420000000001</v>
      </c>
    </row>
    <row r="22" spans="1:5" x14ac:dyDescent="0.3">
      <c r="A22">
        <v>5.8999999999999997E-2</v>
      </c>
      <c r="B22">
        <v>0.13200000000000001</v>
      </c>
      <c r="D22">
        <f t="shared" ref="D22:E23" si="0">A22*201.56-8.0253</f>
        <v>3.8667400000000001</v>
      </c>
      <c r="E22">
        <f t="shared" si="0"/>
        <v>18.580620000000003</v>
      </c>
    </row>
    <row r="23" spans="1:5" x14ac:dyDescent="0.3">
      <c r="A23">
        <v>7.8E-2</v>
      </c>
      <c r="B23">
        <v>0.21299999999999999</v>
      </c>
      <c r="D23">
        <f t="shared" si="0"/>
        <v>7.6963800000000013</v>
      </c>
      <c r="E23">
        <f t="shared" si="0"/>
        <v>34.906979999999997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F1F1-908F-4D5F-BDB9-B40FBF651312}">
  <dimension ref="A1:E23"/>
  <sheetViews>
    <sheetView workbookViewId="0">
      <selection activeCell="G34" sqref="G34"/>
    </sheetView>
  </sheetViews>
  <sheetFormatPr defaultRowHeight="14" x14ac:dyDescent="0.3"/>
  <sheetData>
    <row r="1" spans="1:2" x14ac:dyDescent="0.3">
      <c r="A1" t="s">
        <v>6</v>
      </c>
      <c r="B1" t="s">
        <v>7</v>
      </c>
    </row>
    <row r="2" spans="1:2" x14ac:dyDescent="0.3">
      <c r="A2">
        <v>0</v>
      </c>
      <c r="B2">
        <v>0</v>
      </c>
    </row>
    <row r="3" spans="1:2" x14ac:dyDescent="0.3">
      <c r="A3">
        <v>1.9E-2</v>
      </c>
      <c r="B3">
        <v>31.25</v>
      </c>
    </row>
    <row r="4" spans="1:2" x14ac:dyDescent="0.3">
      <c r="A4">
        <v>4.4999999999999998E-2</v>
      </c>
      <c r="B4">
        <v>62.5</v>
      </c>
    </row>
    <row r="5" spans="1:2" x14ac:dyDescent="0.3">
      <c r="A5">
        <v>8.8999999999999996E-2</v>
      </c>
      <c r="B5">
        <v>125</v>
      </c>
    </row>
    <row r="6" spans="1:2" x14ac:dyDescent="0.3">
      <c r="A6">
        <v>0.19800000000000001</v>
      </c>
      <c r="B6">
        <v>250</v>
      </c>
    </row>
    <row r="7" spans="1:2" x14ac:dyDescent="0.3">
      <c r="A7">
        <v>0.45100000000000001</v>
      </c>
      <c r="B7">
        <v>500</v>
      </c>
    </row>
    <row r="8" spans="1:2" x14ac:dyDescent="0.3">
      <c r="A8">
        <v>1.2969999999999999</v>
      </c>
      <c r="B8">
        <v>1000</v>
      </c>
    </row>
    <row r="20" spans="1:5" x14ac:dyDescent="0.3">
      <c r="A20" t="s">
        <v>0</v>
      </c>
      <c r="B20" t="s">
        <v>1</v>
      </c>
      <c r="D20" t="s">
        <v>0</v>
      </c>
      <c r="E20" t="s">
        <v>1</v>
      </c>
    </row>
    <row r="21" spans="1:5" x14ac:dyDescent="0.3">
      <c r="A21">
        <v>1.2E-2</v>
      </c>
      <c r="B21">
        <v>2.9000000000000001E-2</v>
      </c>
      <c r="D21">
        <f>A21*762.94+52.477</f>
        <v>61.632279999999994</v>
      </c>
      <c r="E21">
        <f>B21*762.94+52.477</f>
        <v>74.602260000000001</v>
      </c>
    </row>
    <row r="22" spans="1:5" x14ac:dyDescent="0.3">
      <c r="A22">
        <v>1.4999999999999999E-2</v>
      </c>
      <c r="B22">
        <v>4.7E-2</v>
      </c>
      <c r="D22">
        <f t="shared" ref="D22:E23" si="0">A22*762.94+52.477</f>
        <v>63.921099999999996</v>
      </c>
      <c r="E22">
        <f t="shared" si="0"/>
        <v>88.335180000000008</v>
      </c>
    </row>
    <row r="23" spans="1:5" x14ac:dyDescent="0.3">
      <c r="A23">
        <v>8.9999999999999993E-3</v>
      </c>
      <c r="B23">
        <v>0.104</v>
      </c>
      <c r="D23">
        <f t="shared" si="0"/>
        <v>59.343459999999993</v>
      </c>
      <c r="E23">
        <f t="shared" si="0"/>
        <v>131.82275999999999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Survival curve</vt:lpstr>
      <vt:lpstr>markers</vt:lpstr>
      <vt:lpstr>il1b</vt:lpstr>
      <vt:lpstr>il6</vt:lpstr>
      <vt:lpstr>tnf-a</vt:lpstr>
      <vt:lpstr>il4</vt:lpstr>
      <vt:lpstr>il10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</cp:lastModifiedBy>
  <dcterms:created xsi:type="dcterms:W3CDTF">2015-06-05T18:19:34Z</dcterms:created>
  <dcterms:modified xsi:type="dcterms:W3CDTF">2024-07-02T07:09:09Z</dcterms:modified>
</cp:coreProperties>
</file>