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ia\Documents\Bandtec\Pesquisa e inovação\Projeto-P-I\Projeto-P-I\Relatório\"/>
    </mc:Choice>
  </mc:AlternateContent>
  <xr:revisionPtr revIDLastSave="0" documentId="13_ncr:1_{CE448D2D-A58B-43BA-AA41-4AC37BDAA6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2" i="1" l="1"/>
  <c r="AN12" i="1"/>
  <c r="AM12" i="1"/>
  <c r="AL12" i="1"/>
  <c r="AK12" i="1"/>
  <c r="AJ12" i="1"/>
  <c r="AO7" i="1"/>
  <c r="AN7" i="1"/>
  <c r="AM7" i="1"/>
  <c r="AL7" i="1"/>
  <c r="AK7" i="1"/>
  <c r="AJ7" i="1"/>
  <c r="J8" i="1" l="1"/>
  <c r="K8" i="1"/>
  <c r="L8" i="1"/>
  <c r="M8" i="1"/>
  <c r="N8" i="1"/>
  <c r="O8" i="1"/>
  <c r="J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<sst xmlns="http://schemas.openxmlformats.org/spreadsheetml/2006/main" count="90" uniqueCount="37">
  <si>
    <t>Tomate</t>
  </si>
  <si>
    <t>Dia</t>
  </si>
  <si>
    <t>Temp. (ºC)</t>
  </si>
  <si>
    <t>Umid. (%)</t>
  </si>
  <si>
    <t>Alface</t>
  </si>
  <si>
    <t>Temp(°C)</t>
  </si>
  <si>
    <t>Umidade(%)</t>
  </si>
  <si>
    <t>1º Quartil</t>
  </si>
  <si>
    <t>3ºquartil</t>
  </si>
  <si>
    <t>Temperatura</t>
  </si>
  <si>
    <t>Critico</t>
  </si>
  <si>
    <t>Emergência</t>
  </si>
  <si>
    <t>Alerta</t>
  </si>
  <si>
    <t>Ideal</t>
  </si>
  <si>
    <t>12°C</t>
  </si>
  <si>
    <t>14°C</t>
  </si>
  <si>
    <t>16°C</t>
  </si>
  <si>
    <t>17°C</t>
  </si>
  <si>
    <t>29°C</t>
  </si>
  <si>
    <t>32°C</t>
  </si>
  <si>
    <t>34°C</t>
  </si>
  <si>
    <t>35°C</t>
  </si>
  <si>
    <t>Umidade</t>
  </si>
  <si>
    <t>15°C</t>
  </si>
  <si>
    <t>18°C</t>
  </si>
  <si>
    <t>20°C</t>
  </si>
  <si>
    <t>22°C</t>
  </si>
  <si>
    <t>27°C</t>
  </si>
  <si>
    <t>31°C</t>
  </si>
  <si>
    <t>33°C</t>
  </si>
  <si>
    <t>Mínimo</t>
  </si>
  <si>
    <t>Mediana</t>
  </si>
  <si>
    <t xml:space="preserve">Média </t>
  </si>
  <si>
    <t>3º Quartil</t>
  </si>
  <si>
    <t>Máximo</t>
  </si>
  <si>
    <t>Umidade do Tomate (%)</t>
  </si>
  <si>
    <t>Temperatura do Tomate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</si>
</sst>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6" borderId="3" xfId="0" applyFont="1" applyFill="1" applyBorder="1"/>
    <xf numFmtId="0" fontId="1" fillId="6" borderId="4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5" borderId="1" xfId="0" applyFont="1" applyFill="1" applyBorder="1"/>
    <xf numFmtId="2" fontId="4" fillId="5" borderId="1" xfId="0" applyNumberFormat="1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6" fillId="13" borderId="1" xfId="0" applyFont="1" applyFill="1" applyBorder="1"/>
    <xf numFmtId="0" fontId="6" fillId="14" borderId="1" xfId="0" applyFont="1" applyFill="1" applyBorder="1"/>
    <xf numFmtId="0" fontId="6" fillId="1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5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 applyAlignment="1">
      <alignment horizontal="center"/>
    </xf>
    <xf numFmtId="0" fontId="6" fillId="18" borderId="1" xfId="0" applyFont="1" applyFill="1" applyBorder="1"/>
    <xf numFmtId="2" fontId="6" fillId="18" borderId="1" xfId="0" applyNumberFormat="1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1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umidade - Tomate</a:t>
            </a:r>
          </a:p>
        </c:rich>
      </c:tx>
      <c:layout>
        <c:manualLayout>
          <c:xMode val="edge"/>
          <c:yMode val="edge"/>
          <c:x val="0.1341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Tomate</c:v>
                </c:pt>
                <c:pt idx="1">
                  <c:v>Temp.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19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4-49A1-B7E3-1DF6560AAA0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Tomate</c:v>
                </c:pt>
                <c:pt idx="1">
                  <c:v>Umid.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62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39</c:v>
                </c:pt>
                <c:pt idx="10">
                  <c:v>44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51</c:v>
                </c:pt>
                <c:pt idx="15">
                  <c:v>56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67</c:v>
                </c:pt>
                <c:pt idx="20">
                  <c:v>63</c:v>
                </c:pt>
                <c:pt idx="21">
                  <c:v>62</c:v>
                </c:pt>
                <c:pt idx="22">
                  <c:v>66</c:v>
                </c:pt>
                <c:pt idx="23">
                  <c:v>69</c:v>
                </c:pt>
                <c:pt idx="24">
                  <c:v>74</c:v>
                </c:pt>
                <c:pt idx="25">
                  <c:v>66</c:v>
                </c:pt>
                <c:pt idx="26">
                  <c:v>62</c:v>
                </c:pt>
                <c:pt idx="27">
                  <c:v>61</c:v>
                </c:pt>
                <c:pt idx="28">
                  <c:v>63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4-49A1-B7E3-1DF6560A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000"/>
        <c:axId val="597533672"/>
      </c:lineChart>
      <c:catAx>
        <c:axId val="5975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672"/>
        <c:crosses val="autoZero"/>
        <c:auto val="1"/>
        <c:lblAlgn val="ctr"/>
        <c:lblOffset val="100"/>
        <c:noMultiLvlLbl val="0"/>
      </c:catAx>
      <c:valAx>
        <c:axId val="597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temperatura e umidadade - Umidade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2"/>
                <c:pt idx="0">
                  <c:v>Alface</c:v>
                </c:pt>
                <c:pt idx="1">
                  <c:v>Temp(°C)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Sheet1!$AE$3:$AE$32</c:f>
              <c:numCache>
                <c:formatCode>General</c:formatCode>
                <c:ptCount val="30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36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EE4-84BE-43FFA29889EC}"/>
            </c:ext>
          </c:extLst>
        </c:ser>
        <c:ser>
          <c:idx val="1"/>
          <c:order val="1"/>
          <c:tx>
            <c:strRef>
              <c:f>Sheet1!$AF$1:$AF$2</c:f>
              <c:strCache>
                <c:ptCount val="2"/>
                <c:pt idx="0">
                  <c:v>Alface</c:v>
                </c:pt>
                <c:pt idx="1">
                  <c:v>Umidade(%)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Sheet1!$AF$3:$AF$32</c:f>
              <c:numCache>
                <c:formatCode>General</c:formatCode>
                <c:ptCount val="30"/>
                <c:pt idx="0">
                  <c:v>67</c:v>
                </c:pt>
                <c:pt idx="1">
                  <c:v>60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66</c:v>
                </c:pt>
                <c:pt idx="9">
                  <c:v>61</c:v>
                </c:pt>
                <c:pt idx="10">
                  <c:v>64</c:v>
                </c:pt>
                <c:pt idx="11">
                  <c:v>65</c:v>
                </c:pt>
                <c:pt idx="12">
                  <c:v>62</c:v>
                </c:pt>
                <c:pt idx="13">
                  <c:v>61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50</c:v>
                </c:pt>
                <c:pt idx="28">
                  <c:v>48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EE4-84BE-43FFA298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328"/>
        <c:axId val="597533016"/>
      </c:lineChart>
      <c:catAx>
        <c:axId val="5975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016"/>
        <c:crosses val="autoZero"/>
        <c:auto val="1"/>
        <c:lblAlgn val="ctr"/>
        <c:lblOffset val="100"/>
        <c:noMultiLvlLbl val="0"/>
      </c:catAx>
      <c:valAx>
        <c:axId val="5975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8</xdr:row>
      <xdr:rowOff>138112</xdr:rowOff>
    </xdr:from>
    <xdr:to>
      <xdr:col>15</xdr:col>
      <xdr:colOff>190500</xdr:colOff>
      <xdr:row>23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010A5-DFA9-43AE-B86E-FF9BA82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333375</xdr:colOff>
      <xdr:row>12</xdr:row>
      <xdr:rowOff>185737</xdr:rowOff>
    </xdr:from>
    <xdr:to>
      <xdr:col>41</xdr:col>
      <xdr:colOff>9525</xdr:colOff>
      <xdr:row>27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26E798-A685-4F9F-88A7-C9861DB8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O32"/>
  <sheetViews>
    <sheetView tabSelected="1" topLeftCell="V4" workbookViewId="0">
      <selection activeCell="AC8" sqref="AC8"/>
    </sheetView>
  </sheetViews>
  <sheetFormatPr defaultRowHeight="15" x14ac:dyDescent="0.25"/>
  <cols>
    <col min="5" max="5" width="13.7109375" bestFit="1" customWidth="1"/>
    <col min="6" max="6" width="16.28515625" bestFit="1" customWidth="1"/>
    <col min="7" max="7" width="10.42578125" customWidth="1"/>
    <col min="8" max="8" width="11.42578125" bestFit="1" customWidth="1"/>
    <col min="9" max="9" width="20.42578125" customWidth="1"/>
    <col min="10" max="10" width="10.42578125" customWidth="1"/>
    <col min="11" max="11" width="11.42578125" customWidth="1"/>
    <col min="12" max="12" width="9.7109375" customWidth="1"/>
    <col min="13" max="13" width="11.42578125" bestFit="1" customWidth="1"/>
    <col min="14" max="14" width="8.85546875" customWidth="1"/>
    <col min="15" max="15" width="11" customWidth="1"/>
    <col min="16" max="16" width="14.42578125" bestFit="1" customWidth="1"/>
    <col min="17" max="17" width="17.5703125" bestFit="1" customWidth="1"/>
    <col min="18" max="18" width="6.85546875" bestFit="1" customWidth="1"/>
    <col min="19" max="19" width="11.42578125" bestFit="1" customWidth="1"/>
    <col min="20" max="20" width="6.5703125" bestFit="1" customWidth="1"/>
    <col min="21" max="22" width="5.5703125" bestFit="1" customWidth="1"/>
    <col min="23" max="23" width="6.5703125" bestFit="1" customWidth="1"/>
    <col min="24" max="24" width="11.42578125" bestFit="1" customWidth="1"/>
    <col min="25" max="25" width="6.85546875" bestFit="1" customWidth="1"/>
    <col min="32" max="32" width="12.140625" bestFit="1" customWidth="1"/>
    <col min="36" max="36" width="11.7109375" customWidth="1"/>
    <col min="37" max="37" width="9.5703125" bestFit="1" customWidth="1"/>
    <col min="38" max="38" width="7.140625" bestFit="1" customWidth="1"/>
    <col min="39" max="39" width="8.85546875" bestFit="1" customWidth="1"/>
    <col min="40" max="40" width="9.5703125" customWidth="1"/>
    <col min="41" max="41" width="8.28515625" bestFit="1" customWidth="1"/>
  </cols>
  <sheetData>
    <row r="1" spans="6:41" x14ac:dyDescent="0.25">
      <c r="F1" s="30" t="s">
        <v>0</v>
      </c>
      <c r="G1" s="30"/>
      <c r="H1" s="30"/>
      <c r="AD1" s="29" t="s">
        <v>4</v>
      </c>
      <c r="AE1" s="29"/>
      <c r="AF1" s="29"/>
    </row>
    <row r="2" spans="6:41" x14ac:dyDescent="0.25">
      <c r="F2" s="9" t="s">
        <v>1</v>
      </c>
      <c r="G2" s="10" t="s">
        <v>2</v>
      </c>
      <c r="H2" s="10" t="s">
        <v>3</v>
      </c>
      <c r="AD2" s="10" t="s">
        <v>1</v>
      </c>
      <c r="AE2" s="10" t="s">
        <v>5</v>
      </c>
      <c r="AF2" s="10" t="s">
        <v>6</v>
      </c>
    </row>
    <row r="3" spans="6:41" x14ac:dyDescent="0.25">
      <c r="F3" s="8">
        <v>1</v>
      </c>
      <c r="G3" s="14">
        <v>19</v>
      </c>
      <c r="H3" s="14">
        <v>62</v>
      </c>
      <c r="J3" s="31" t="s">
        <v>36</v>
      </c>
      <c r="K3" s="31"/>
      <c r="L3" s="31"/>
      <c r="M3" s="31"/>
      <c r="N3" s="31"/>
      <c r="O3" s="31"/>
      <c r="AD3" s="7">
        <v>1</v>
      </c>
      <c r="AE3" s="22">
        <v>22</v>
      </c>
      <c r="AF3" s="23">
        <v>67</v>
      </c>
    </row>
    <row r="4" spans="6:41" x14ac:dyDescent="0.25">
      <c r="F4" s="8">
        <v>2</v>
      </c>
      <c r="G4" s="14">
        <v>21</v>
      </c>
      <c r="H4" s="14">
        <v>64</v>
      </c>
      <c r="J4" s="12" t="s">
        <v>30</v>
      </c>
      <c r="K4" s="13" t="s">
        <v>7</v>
      </c>
      <c r="L4" s="12" t="s">
        <v>32</v>
      </c>
      <c r="M4" s="12" t="s">
        <v>31</v>
      </c>
      <c r="N4" s="12" t="s">
        <v>33</v>
      </c>
      <c r="O4" s="12" t="s">
        <v>34</v>
      </c>
      <c r="AD4" s="7">
        <v>2</v>
      </c>
      <c r="AE4" s="22">
        <v>21</v>
      </c>
      <c r="AF4" s="24">
        <v>60</v>
      </c>
    </row>
    <row r="5" spans="6:41" x14ac:dyDescent="0.25">
      <c r="F5" s="8">
        <v>3</v>
      </c>
      <c r="G5" s="14">
        <v>25</v>
      </c>
      <c r="H5" s="14">
        <v>64</v>
      </c>
      <c r="J5" s="18">
        <f>MIN(G3:G32)</f>
        <v>12</v>
      </c>
      <c r="K5" s="19">
        <f>_xlfn.QUARTILE.EXC(G3:G32,1)</f>
        <v>19</v>
      </c>
      <c r="L5" s="20">
        <f>AVERAGE(G3:G32)</f>
        <v>23.366666666666667</v>
      </c>
      <c r="M5" s="19">
        <f>MEDIAN(G3:G32)</f>
        <v>24</v>
      </c>
      <c r="N5" s="19">
        <f>_xlfn.QUARTILE.EXC(G3:G32,3)</f>
        <v>26.5</v>
      </c>
      <c r="O5" s="41">
        <f>MAX(G3:G32)</f>
        <v>35</v>
      </c>
      <c r="R5" s="37" t="s">
        <v>0</v>
      </c>
      <c r="S5" s="37"/>
      <c r="T5" s="37"/>
      <c r="U5" s="37"/>
      <c r="V5" s="37"/>
      <c r="W5" s="37"/>
      <c r="X5" s="37"/>
      <c r="Y5" s="37"/>
      <c r="AD5" s="7">
        <v>3</v>
      </c>
      <c r="AE5" s="22">
        <v>22</v>
      </c>
      <c r="AF5" s="23">
        <v>65</v>
      </c>
      <c r="AJ5" s="29" t="s">
        <v>9</v>
      </c>
      <c r="AK5" s="29"/>
      <c r="AL5" s="29"/>
      <c r="AM5" s="29"/>
      <c r="AN5" s="29"/>
      <c r="AO5" s="29"/>
    </row>
    <row r="6" spans="6:41" x14ac:dyDescent="0.25">
      <c r="F6" s="8">
        <v>4</v>
      </c>
      <c r="G6" s="14">
        <v>29</v>
      </c>
      <c r="H6" s="14">
        <v>61</v>
      </c>
      <c r="J6" s="32" t="s">
        <v>35</v>
      </c>
      <c r="K6" s="33"/>
      <c r="L6" s="33"/>
      <c r="M6" s="33"/>
      <c r="N6" s="33"/>
      <c r="O6" s="34"/>
      <c r="R6" s="35" t="s">
        <v>9</v>
      </c>
      <c r="S6" s="35"/>
      <c r="T6" s="35"/>
      <c r="U6" s="35"/>
      <c r="V6" s="35"/>
      <c r="W6" s="35"/>
      <c r="X6" s="35"/>
      <c r="Y6" s="35"/>
      <c r="AD6" s="7">
        <v>4</v>
      </c>
      <c r="AE6" s="22">
        <v>24</v>
      </c>
      <c r="AF6" s="23">
        <v>66</v>
      </c>
      <c r="AJ6" s="49" t="s">
        <v>30</v>
      </c>
      <c r="AK6" s="49" t="s">
        <v>7</v>
      </c>
      <c r="AL6" s="48" t="s">
        <v>32</v>
      </c>
      <c r="AM6" s="48" t="s">
        <v>31</v>
      </c>
      <c r="AN6" s="27" t="s">
        <v>33</v>
      </c>
      <c r="AO6" s="26" t="s">
        <v>34</v>
      </c>
    </row>
    <row r="7" spans="6:41" x14ac:dyDescent="0.25">
      <c r="F7" s="8">
        <v>5</v>
      </c>
      <c r="G7" s="15">
        <v>31</v>
      </c>
      <c r="H7" s="14">
        <v>58</v>
      </c>
      <c r="J7" s="12" t="s">
        <v>30</v>
      </c>
      <c r="K7" s="13" t="s">
        <v>7</v>
      </c>
      <c r="L7" s="12" t="s">
        <v>32</v>
      </c>
      <c r="M7" s="12" t="s">
        <v>31</v>
      </c>
      <c r="N7" s="12" t="s">
        <v>33</v>
      </c>
      <c r="O7" s="12" t="s">
        <v>34</v>
      </c>
      <c r="R7" s="1" t="s">
        <v>10</v>
      </c>
      <c r="S7" s="3" t="s">
        <v>11</v>
      </c>
      <c r="T7" s="2" t="s">
        <v>12</v>
      </c>
      <c r="U7" s="4" t="s">
        <v>13</v>
      </c>
      <c r="V7" s="4" t="s">
        <v>13</v>
      </c>
      <c r="W7" s="2" t="s">
        <v>12</v>
      </c>
      <c r="X7" s="3" t="s">
        <v>11</v>
      </c>
      <c r="Y7" s="1" t="s">
        <v>10</v>
      </c>
      <c r="AD7" s="7">
        <v>5</v>
      </c>
      <c r="AE7" s="22">
        <v>23</v>
      </c>
      <c r="AF7" s="23">
        <v>67</v>
      </c>
      <c r="AJ7" s="49">
        <f>MIN(AE3:AE32)</f>
        <v>21</v>
      </c>
      <c r="AK7" s="49">
        <f>_xlfn.QUARTILE.EXC(AE3:AE32,1)</f>
        <v>23</v>
      </c>
      <c r="AL7" s="48">
        <f>AVERAGE(AE3:AE32)</f>
        <v>26.5</v>
      </c>
      <c r="AM7" s="48">
        <f>MEDIAN(AE3:AE32)</f>
        <v>25</v>
      </c>
      <c r="AN7" s="27">
        <f>_xlfn.QUARTILE.EXC(AE3:AE32,3)</f>
        <v>30.25</v>
      </c>
      <c r="AO7" s="42">
        <f>MAX(AE3:AE32)</f>
        <v>37</v>
      </c>
    </row>
    <row r="8" spans="6:41" x14ac:dyDescent="0.25">
      <c r="F8" s="8">
        <v>6</v>
      </c>
      <c r="G8" s="15">
        <v>31</v>
      </c>
      <c r="H8" s="14">
        <v>54</v>
      </c>
      <c r="J8" s="18">
        <f>MIN(H3:H32)</f>
        <v>39</v>
      </c>
      <c r="K8" s="19">
        <f>_xlfn.QUARTILE.EXC(H3:H32,1)</f>
        <v>50.75</v>
      </c>
      <c r="L8" s="20">
        <f>AVERAGE(H3:H32)</f>
        <v>58.233333333333334</v>
      </c>
      <c r="M8" s="19">
        <f>MEDIAN(H3:H32)</f>
        <v>61.5</v>
      </c>
      <c r="N8" s="19">
        <f>_xlfn.QUARTILE.EXC(H3:H32,3)</f>
        <v>64</v>
      </c>
      <c r="O8" s="21">
        <f>MAX(H3:H32)</f>
        <v>74</v>
      </c>
      <c r="R8" s="6" t="s">
        <v>14</v>
      </c>
      <c r="S8" s="6" t="s">
        <v>15</v>
      </c>
      <c r="T8" s="6" t="s">
        <v>16</v>
      </c>
      <c r="U8" s="6" t="s">
        <v>17</v>
      </c>
      <c r="V8" s="6" t="s">
        <v>18</v>
      </c>
      <c r="W8" s="6" t="s">
        <v>19</v>
      </c>
      <c r="X8" s="6" t="s">
        <v>20</v>
      </c>
      <c r="Y8" s="6" t="s">
        <v>21</v>
      </c>
      <c r="AD8" s="7">
        <v>6</v>
      </c>
      <c r="AE8" s="22">
        <v>25</v>
      </c>
      <c r="AF8" s="24">
        <v>63</v>
      </c>
    </row>
    <row r="9" spans="6:41" x14ac:dyDescent="0.25">
      <c r="F9" s="8">
        <v>7</v>
      </c>
      <c r="G9" s="16">
        <v>35</v>
      </c>
      <c r="H9" s="14">
        <v>50</v>
      </c>
      <c r="AD9" s="7">
        <v>7</v>
      </c>
      <c r="AE9" s="22">
        <v>23</v>
      </c>
      <c r="AF9" s="24">
        <v>64</v>
      </c>
    </row>
    <row r="10" spans="6:41" x14ac:dyDescent="0.25">
      <c r="F10" s="8">
        <v>8</v>
      </c>
      <c r="G10" s="15">
        <v>30</v>
      </c>
      <c r="H10" s="16">
        <v>46</v>
      </c>
      <c r="J10" s="11"/>
      <c r="R10" s="36" t="s">
        <v>22</v>
      </c>
      <c r="S10" s="36"/>
      <c r="T10" s="36"/>
      <c r="U10" s="36"/>
      <c r="V10" s="36"/>
      <c r="W10" s="36"/>
      <c r="X10" s="36"/>
      <c r="Y10" s="36"/>
      <c r="AD10" s="7">
        <v>8</v>
      </c>
      <c r="AE10" s="22">
        <v>24</v>
      </c>
      <c r="AF10" s="24">
        <v>63</v>
      </c>
      <c r="AJ10" s="29" t="s">
        <v>22</v>
      </c>
      <c r="AK10" s="29"/>
      <c r="AL10" s="29"/>
      <c r="AM10" s="29"/>
      <c r="AN10" s="29"/>
      <c r="AO10" s="29"/>
    </row>
    <row r="11" spans="6:41" x14ac:dyDescent="0.25">
      <c r="F11" s="8">
        <v>9</v>
      </c>
      <c r="G11" s="14">
        <v>28</v>
      </c>
      <c r="H11" s="16">
        <v>43</v>
      </c>
      <c r="R11" s="1" t="s">
        <v>10</v>
      </c>
      <c r="S11" s="3" t="s">
        <v>11</v>
      </c>
      <c r="T11" s="2" t="s">
        <v>12</v>
      </c>
      <c r="U11" s="4" t="s">
        <v>13</v>
      </c>
      <c r="V11" s="4" t="s">
        <v>13</v>
      </c>
      <c r="W11" s="2" t="s">
        <v>12</v>
      </c>
      <c r="X11" s="3" t="s">
        <v>11</v>
      </c>
      <c r="Y11" s="1" t="s">
        <v>10</v>
      </c>
      <c r="AD11" s="7">
        <v>9</v>
      </c>
      <c r="AE11" s="22">
        <v>21</v>
      </c>
      <c r="AF11" s="23">
        <v>66</v>
      </c>
      <c r="AJ11" s="42" t="s">
        <v>30</v>
      </c>
      <c r="AK11" s="42" t="s">
        <v>7</v>
      </c>
      <c r="AL11" s="44" t="s">
        <v>32</v>
      </c>
      <c r="AM11" s="44" t="s">
        <v>31</v>
      </c>
      <c r="AN11" s="27" t="s">
        <v>8</v>
      </c>
      <c r="AO11" s="26" t="s">
        <v>34</v>
      </c>
    </row>
    <row r="12" spans="6:41" x14ac:dyDescent="0.25">
      <c r="F12" s="8">
        <v>10</v>
      </c>
      <c r="G12" s="14">
        <v>23</v>
      </c>
      <c r="H12" s="16">
        <v>39</v>
      </c>
      <c r="R12" s="5">
        <v>0.42</v>
      </c>
      <c r="S12" s="5">
        <v>0.45</v>
      </c>
      <c r="T12" s="5">
        <v>0.48</v>
      </c>
      <c r="U12" s="5">
        <v>0.5</v>
      </c>
      <c r="V12" s="5">
        <v>0.7</v>
      </c>
      <c r="W12" s="5">
        <v>0.73</v>
      </c>
      <c r="X12" s="5">
        <v>0.75</v>
      </c>
      <c r="Y12" s="5">
        <v>0.78</v>
      </c>
      <c r="AD12" s="7">
        <v>10</v>
      </c>
      <c r="AE12" s="22">
        <v>26</v>
      </c>
      <c r="AF12" s="24">
        <v>61</v>
      </c>
      <c r="AJ12" s="47">
        <f>MIN(AF3:AF32)</f>
        <v>44</v>
      </c>
      <c r="AK12" s="47">
        <f>_xlfn.QUARTILE.EXC(AF3:AF32,1)</f>
        <v>54</v>
      </c>
      <c r="AL12" s="45">
        <f>AVERAGE(AF3:AF32)</f>
        <v>58.366666666666667</v>
      </c>
      <c r="AM12" s="46">
        <f>MEDIAN(AF3:AF32)</f>
        <v>58.5</v>
      </c>
      <c r="AN12" s="28">
        <f>_xlfn.QUARTILE.EXC(AF3:AF32,3)</f>
        <v>64</v>
      </c>
      <c r="AO12" s="43">
        <f>MAX(AF3:AF32)</f>
        <v>67</v>
      </c>
    </row>
    <row r="13" spans="6:41" x14ac:dyDescent="0.25">
      <c r="F13" s="8">
        <v>11</v>
      </c>
      <c r="G13" s="14">
        <v>19</v>
      </c>
      <c r="H13" s="16">
        <v>44</v>
      </c>
      <c r="AD13" s="7">
        <v>11</v>
      </c>
      <c r="AE13" s="22">
        <v>25</v>
      </c>
      <c r="AF13" s="24">
        <v>64</v>
      </c>
    </row>
    <row r="14" spans="6:41" x14ac:dyDescent="0.25">
      <c r="F14" s="8">
        <v>12</v>
      </c>
      <c r="G14" s="15">
        <v>16</v>
      </c>
      <c r="H14" s="16">
        <v>49</v>
      </c>
      <c r="AD14" s="7">
        <v>12</v>
      </c>
      <c r="AE14" s="22">
        <v>24</v>
      </c>
      <c r="AF14" s="23">
        <v>65</v>
      </c>
    </row>
    <row r="15" spans="6:41" x14ac:dyDescent="0.25">
      <c r="F15" s="8">
        <v>13</v>
      </c>
      <c r="G15" s="17">
        <v>13</v>
      </c>
      <c r="H15" s="16">
        <v>47</v>
      </c>
      <c r="R15" s="38" t="s">
        <v>4</v>
      </c>
      <c r="S15" s="39"/>
      <c r="T15" s="39"/>
      <c r="U15" s="39"/>
      <c r="V15" s="39"/>
      <c r="W15" s="39"/>
      <c r="X15" s="39"/>
      <c r="Y15" s="40"/>
      <c r="AD15" s="7">
        <v>13</v>
      </c>
      <c r="AE15" s="22">
        <v>23</v>
      </c>
      <c r="AF15" s="24">
        <v>62</v>
      </c>
    </row>
    <row r="16" spans="6:41" x14ac:dyDescent="0.25">
      <c r="F16" s="8">
        <v>14</v>
      </c>
      <c r="G16" s="16">
        <v>12</v>
      </c>
      <c r="H16" s="14">
        <v>52</v>
      </c>
      <c r="R16" s="35" t="s">
        <v>9</v>
      </c>
      <c r="S16" s="35"/>
      <c r="T16" s="35"/>
      <c r="U16" s="35"/>
      <c r="V16" s="35"/>
      <c r="W16" s="35"/>
      <c r="X16" s="35"/>
      <c r="Y16" s="35"/>
      <c r="AD16" s="7">
        <v>14</v>
      </c>
      <c r="AE16" s="22">
        <v>22</v>
      </c>
      <c r="AF16" s="24">
        <v>61</v>
      </c>
    </row>
    <row r="17" spans="6:32" x14ac:dyDescent="0.25">
      <c r="F17" s="8">
        <v>15</v>
      </c>
      <c r="G17" s="15">
        <v>16</v>
      </c>
      <c r="H17" s="14">
        <v>51</v>
      </c>
      <c r="R17" s="1" t="s">
        <v>10</v>
      </c>
      <c r="S17" s="3" t="s">
        <v>11</v>
      </c>
      <c r="T17" s="2" t="s">
        <v>12</v>
      </c>
      <c r="U17" s="4" t="s">
        <v>13</v>
      </c>
      <c r="V17" s="4" t="s">
        <v>13</v>
      </c>
      <c r="W17" s="2" t="s">
        <v>12</v>
      </c>
      <c r="X17" s="3" t="s">
        <v>11</v>
      </c>
      <c r="Y17" s="1" t="s">
        <v>10</v>
      </c>
      <c r="AD17" s="7">
        <v>15</v>
      </c>
      <c r="AE17" s="22">
        <v>21</v>
      </c>
      <c r="AF17" s="25">
        <v>57</v>
      </c>
    </row>
    <row r="18" spans="6:32" x14ac:dyDescent="0.25">
      <c r="F18" s="8">
        <v>16</v>
      </c>
      <c r="G18" s="14">
        <v>20</v>
      </c>
      <c r="H18" s="14">
        <v>56</v>
      </c>
      <c r="R18" s="6" t="s">
        <v>23</v>
      </c>
      <c r="S18" s="6" t="s">
        <v>24</v>
      </c>
      <c r="T18" s="6" t="s">
        <v>25</v>
      </c>
      <c r="U18" s="6" t="s">
        <v>26</v>
      </c>
      <c r="V18" s="6" t="s">
        <v>27</v>
      </c>
      <c r="W18" s="6" t="s">
        <v>18</v>
      </c>
      <c r="X18" s="6" t="s">
        <v>28</v>
      </c>
      <c r="Y18" s="6" t="s">
        <v>29</v>
      </c>
      <c r="AD18" s="7">
        <v>16</v>
      </c>
      <c r="AE18" s="22">
        <v>26</v>
      </c>
      <c r="AF18" s="25">
        <v>58</v>
      </c>
    </row>
    <row r="19" spans="6:32" x14ac:dyDescent="0.25">
      <c r="F19" s="8">
        <v>17</v>
      </c>
      <c r="G19" s="14">
        <v>23</v>
      </c>
      <c r="H19" s="14">
        <v>61</v>
      </c>
      <c r="AD19" s="7">
        <v>17</v>
      </c>
      <c r="AE19" s="22">
        <v>24</v>
      </c>
      <c r="AF19" s="25">
        <v>55</v>
      </c>
    </row>
    <row r="20" spans="6:32" x14ac:dyDescent="0.25">
      <c r="F20" s="8">
        <v>18</v>
      </c>
      <c r="G20" s="14">
        <v>26</v>
      </c>
      <c r="H20" s="14">
        <v>64</v>
      </c>
      <c r="R20" s="36" t="s">
        <v>22</v>
      </c>
      <c r="S20" s="36"/>
      <c r="T20" s="36"/>
      <c r="U20" s="36"/>
      <c r="V20" s="36"/>
      <c r="W20" s="36"/>
      <c r="X20" s="36"/>
      <c r="Y20" s="36"/>
      <c r="AD20" s="7">
        <v>18</v>
      </c>
      <c r="AE20" s="22">
        <v>23</v>
      </c>
      <c r="AF20" s="25">
        <v>54</v>
      </c>
    </row>
    <row r="21" spans="6:32" x14ac:dyDescent="0.25">
      <c r="F21" s="8">
        <v>19</v>
      </c>
      <c r="G21" s="14">
        <v>26</v>
      </c>
      <c r="H21" s="14">
        <v>67</v>
      </c>
      <c r="R21" s="1" t="s">
        <v>10</v>
      </c>
      <c r="S21" s="3" t="s">
        <v>11</v>
      </c>
      <c r="T21" s="2" t="s">
        <v>12</v>
      </c>
      <c r="U21" s="4" t="s">
        <v>13</v>
      </c>
      <c r="V21" s="4" t="s">
        <v>13</v>
      </c>
      <c r="W21" s="2" t="s">
        <v>12</v>
      </c>
      <c r="X21" s="3" t="s">
        <v>11</v>
      </c>
      <c r="Y21" s="1" t="s">
        <v>10</v>
      </c>
      <c r="AD21" s="7">
        <v>19</v>
      </c>
      <c r="AE21" s="22">
        <v>27</v>
      </c>
      <c r="AF21" s="25">
        <v>53</v>
      </c>
    </row>
    <row r="22" spans="6:32" x14ac:dyDescent="0.25">
      <c r="F22" s="8">
        <v>20</v>
      </c>
      <c r="G22" s="14">
        <v>26</v>
      </c>
      <c r="H22" s="14">
        <v>67</v>
      </c>
      <c r="R22" s="5">
        <v>0.55000000000000004</v>
      </c>
      <c r="S22" s="5">
        <v>0.6</v>
      </c>
      <c r="T22" s="5">
        <v>0.65</v>
      </c>
      <c r="U22" s="5">
        <v>0.68</v>
      </c>
      <c r="V22" s="5">
        <v>0.72</v>
      </c>
      <c r="W22" s="5">
        <v>0.74</v>
      </c>
      <c r="X22" s="5">
        <v>0.76</v>
      </c>
      <c r="Y22" s="5">
        <v>0.8</v>
      </c>
      <c r="AD22" s="7">
        <v>20</v>
      </c>
      <c r="AE22" s="22">
        <v>28</v>
      </c>
      <c r="AF22" s="25">
        <v>54</v>
      </c>
    </row>
    <row r="23" spans="6:32" x14ac:dyDescent="0.25">
      <c r="F23" s="8">
        <v>21</v>
      </c>
      <c r="G23" s="14">
        <v>26</v>
      </c>
      <c r="H23" s="14">
        <v>63</v>
      </c>
      <c r="AD23" s="7">
        <v>21</v>
      </c>
      <c r="AE23" s="22">
        <v>27</v>
      </c>
      <c r="AF23" s="25">
        <v>55</v>
      </c>
    </row>
    <row r="24" spans="6:32" x14ac:dyDescent="0.25">
      <c r="F24" s="8">
        <v>22</v>
      </c>
      <c r="G24" s="14">
        <v>26</v>
      </c>
      <c r="H24" s="14">
        <v>62</v>
      </c>
      <c r="AD24" s="7">
        <v>22</v>
      </c>
      <c r="AE24" s="23">
        <v>29</v>
      </c>
      <c r="AF24" s="25">
        <v>57</v>
      </c>
    </row>
    <row r="25" spans="6:32" x14ac:dyDescent="0.25">
      <c r="F25" s="8">
        <v>23</v>
      </c>
      <c r="G25" s="14">
        <v>26</v>
      </c>
      <c r="H25" s="14">
        <v>66</v>
      </c>
      <c r="AD25" s="7">
        <v>23</v>
      </c>
      <c r="AE25" s="23">
        <v>30</v>
      </c>
      <c r="AF25" s="25">
        <v>59</v>
      </c>
    </row>
    <row r="26" spans="6:32" x14ac:dyDescent="0.25">
      <c r="F26" s="8">
        <v>24</v>
      </c>
      <c r="G26" s="14">
        <v>28</v>
      </c>
      <c r="H26" s="14">
        <v>69</v>
      </c>
      <c r="AD26" s="7">
        <v>24</v>
      </c>
      <c r="AE26" s="24">
        <v>31</v>
      </c>
      <c r="AF26" s="25">
        <v>54</v>
      </c>
    </row>
    <row r="27" spans="6:32" x14ac:dyDescent="0.25">
      <c r="F27" s="8">
        <v>25</v>
      </c>
      <c r="G27" s="14">
        <v>25</v>
      </c>
      <c r="H27" s="15">
        <v>74</v>
      </c>
      <c r="AD27" s="7">
        <v>25</v>
      </c>
      <c r="AE27" s="24">
        <v>31</v>
      </c>
      <c r="AF27" s="25">
        <v>54</v>
      </c>
    </row>
    <row r="28" spans="6:32" x14ac:dyDescent="0.25">
      <c r="F28" s="8">
        <v>26</v>
      </c>
      <c r="G28" s="14">
        <v>23</v>
      </c>
      <c r="H28" s="14">
        <v>66</v>
      </c>
      <c r="AD28" s="7">
        <v>26</v>
      </c>
      <c r="AE28" s="24">
        <v>32</v>
      </c>
      <c r="AF28" s="25">
        <v>53</v>
      </c>
    </row>
    <row r="29" spans="6:32" x14ac:dyDescent="0.25">
      <c r="F29" s="8">
        <v>27</v>
      </c>
      <c r="G29" s="14">
        <v>23</v>
      </c>
      <c r="H29" s="14">
        <v>62</v>
      </c>
      <c r="AD29" s="7">
        <v>27</v>
      </c>
      <c r="AE29" s="25">
        <v>36</v>
      </c>
      <c r="AF29" s="25">
        <v>52</v>
      </c>
    </row>
    <row r="30" spans="6:32" x14ac:dyDescent="0.25">
      <c r="F30" s="8">
        <v>28</v>
      </c>
      <c r="G30" s="14">
        <v>19</v>
      </c>
      <c r="H30" s="14">
        <v>61</v>
      </c>
      <c r="AD30" s="7">
        <v>28</v>
      </c>
      <c r="AE30" s="24">
        <v>33</v>
      </c>
      <c r="AF30" s="25">
        <v>50</v>
      </c>
    </row>
    <row r="31" spans="6:32" x14ac:dyDescent="0.25">
      <c r="F31" s="8">
        <v>29</v>
      </c>
      <c r="G31" s="14">
        <v>19</v>
      </c>
      <c r="H31" s="14">
        <v>63</v>
      </c>
      <c r="AD31" s="7">
        <v>29</v>
      </c>
      <c r="AE31" s="25">
        <v>35</v>
      </c>
      <c r="AF31" s="25">
        <v>48</v>
      </c>
    </row>
    <row r="32" spans="6:32" x14ac:dyDescent="0.25">
      <c r="F32" s="8">
        <v>30</v>
      </c>
      <c r="G32" s="14">
        <v>17</v>
      </c>
      <c r="H32" s="14">
        <v>62</v>
      </c>
      <c r="AD32" s="7">
        <v>30</v>
      </c>
      <c r="AE32" s="25">
        <v>37</v>
      </c>
      <c r="AF32" s="25">
        <v>44</v>
      </c>
    </row>
  </sheetData>
  <mergeCells count="12">
    <mergeCell ref="R16:Y16"/>
    <mergeCell ref="R20:Y20"/>
    <mergeCell ref="R6:Y6"/>
    <mergeCell ref="R10:Y10"/>
    <mergeCell ref="R5:Y5"/>
    <mergeCell ref="R15:Y15"/>
    <mergeCell ref="AJ5:AO5"/>
    <mergeCell ref="AJ10:AO10"/>
    <mergeCell ref="F1:H1"/>
    <mergeCell ref="J3:O3"/>
    <mergeCell ref="J6:O6"/>
    <mergeCell ref="AD1:A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Vitoria</dc:creator>
  <cp:keywords/>
  <dc:description/>
  <cp:lastModifiedBy>Vitoria</cp:lastModifiedBy>
  <cp:revision/>
  <dcterms:created xsi:type="dcterms:W3CDTF">2020-10-14T20:01:35Z</dcterms:created>
  <dcterms:modified xsi:type="dcterms:W3CDTF">2020-10-21T17:24:06Z</dcterms:modified>
  <cp:category/>
  <cp:contentStatus/>
</cp:coreProperties>
</file>