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T25208\MICREDITO\Documentos\"/>
    </mc:Choice>
  </mc:AlternateContent>
  <xr:revisionPtr revIDLastSave="0" documentId="13_ncr:1_{35599633-0840-4939-954D-9FFA2DEFE6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querimientos" sheetId="1" r:id="rId1"/>
    <sheet name="Horas" sheetId="2" r:id="rId2"/>
    <sheet name="Hoja4" sheetId="4" r:id="rId3"/>
    <sheet name="Hoja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4" l="1"/>
  <c r="F13" i="4"/>
  <c r="E61" i="1"/>
  <c r="E141" i="1" l="1"/>
  <c r="F12" i="4" l="1"/>
  <c r="F35" i="4"/>
  <c r="F34" i="4" l="1"/>
  <c r="F11" i="4"/>
  <c r="F10" i="4"/>
  <c r="F33" i="4"/>
  <c r="F32" i="4" l="1"/>
  <c r="F9" i="4"/>
  <c r="F37" i="4" l="1"/>
  <c r="I41" i="1" l="1"/>
  <c r="J18" i="1" l="1"/>
  <c r="J16" i="1"/>
  <c r="K14" i="1"/>
  <c r="K13" i="1"/>
  <c r="K20" i="1" s="1"/>
  <c r="E96" i="1" l="1"/>
  <c r="F31" i="4"/>
  <c r="F14" i="4"/>
  <c r="F15" i="4"/>
  <c r="F16" i="4"/>
  <c r="F17" i="4"/>
  <c r="H105" i="1"/>
  <c r="F38" i="4" l="1"/>
  <c r="F39" i="4"/>
  <c r="F40" i="4"/>
  <c r="F41" i="4"/>
  <c r="F42" i="4"/>
  <c r="F43" i="4"/>
  <c r="F44" i="4"/>
  <c r="F45" i="4"/>
  <c r="F46" i="4"/>
  <c r="F47" i="4"/>
  <c r="F48" i="4"/>
  <c r="F49" i="4"/>
  <c r="G6" i="5"/>
  <c r="C20" i="5"/>
  <c r="P9" i="4"/>
  <c r="P8" i="4"/>
  <c r="P7" i="4"/>
  <c r="O48" i="4" l="1"/>
  <c r="O25" i="4"/>
  <c r="P11" i="4"/>
  <c r="P10" i="4"/>
  <c r="P13" i="4" s="1"/>
  <c r="F23" i="4"/>
  <c r="K62" i="4"/>
  <c r="F26" i="4"/>
  <c r="F25" i="4"/>
  <c r="F24" i="4"/>
  <c r="F22" i="4"/>
  <c r="F21" i="4" l="1"/>
  <c r="F20" i="4" l="1"/>
  <c r="E26" i="1" l="1"/>
  <c r="E10" i="1" l="1"/>
  <c r="F8" i="4" l="1"/>
  <c r="I6" i="2" l="1"/>
  <c r="I4" i="2"/>
  <c r="F6" i="2"/>
  <c r="C6" i="2"/>
  <c r="H5" i="2"/>
  <c r="H6" i="2" s="1"/>
  <c r="H4" i="2"/>
  <c r="G5" i="2"/>
  <c r="G4" i="2"/>
  <c r="G3" i="2"/>
  <c r="K3" i="2" s="1"/>
  <c r="J28" i="1"/>
  <c r="I28" i="1"/>
  <c r="J6" i="2"/>
  <c r="E6" i="2"/>
  <c r="D6" i="2"/>
  <c r="K28" i="1" l="1"/>
  <c r="G6" i="2"/>
  <c r="K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Ticona Morales Fanny Mariana</author>
  </authors>
  <commentList>
    <comment ref="G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Ticona Morales Fanny Mariana:
</t>
        </r>
        <r>
          <rPr>
            <sz val="9"/>
            <color indexed="81"/>
            <rFont val="Tahoma"/>
            <family val="2"/>
          </rPr>
          <t>421 hrs
- 120 hrs framework 
Total: 301</t>
        </r>
      </text>
    </comment>
  </commentList>
</comments>
</file>

<file path=xl/sharedStrings.xml><?xml version="1.0" encoding="utf-8"?>
<sst xmlns="http://schemas.openxmlformats.org/spreadsheetml/2006/main" count="294" uniqueCount="165">
  <si>
    <t>Sprint</t>
  </si>
  <si>
    <t>Proyecto</t>
  </si>
  <si>
    <t>Fecha Inicio</t>
  </si>
  <si>
    <t>Fecha Final</t>
  </si>
  <si>
    <t>Hrs</t>
  </si>
  <si>
    <t>Días</t>
  </si>
  <si>
    <t>Proy</t>
  </si>
  <si>
    <t>Sop</t>
  </si>
  <si>
    <t>Douglas T.</t>
  </si>
  <si>
    <t>Jorge Ll.</t>
  </si>
  <si>
    <t>Hrs. Registradas</t>
  </si>
  <si>
    <t>hrs. Restantes</t>
  </si>
  <si>
    <t>Total</t>
  </si>
  <si>
    <t>Hrs. Capacidad Instalada</t>
  </si>
  <si>
    <t>Hrs/Día Proy</t>
  </si>
  <si>
    <t>Hrs. Día Sop</t>
  </si>
  <si>
    <t>Hrs. Día Adm</t>
  </si>
  <si>
    <t>Días Trimestre</t>
  </si>
  <si>
    <t>TOTALES</t>
  </si>
  <si>
    <t>Adm</t>
  </si>
  <si>
    <t>A0000001</t>
  </si>
  <si>
    <t>Vacaciones</t>
  </si>
  <si>
    <t>Capacitacion</t>
  </si>
  <si>
    <t>O0000001</t>
  </si>
  <si>
    <t>S0000001</t>
  </si>
  <si>
    <t>Jorge Llanos</t>
  </si>
  <si>
    <t>Operativo</t>
  </si>
  <si>
    <t>Soporte</t>
  </si>
  <si>
    <t>Sprint 1</t>
  </si>
  <si>
    <t>HORAS TOTAL</t>
  </si>
  <si>
    <t>Douglas Toro</t>
  </si>
  <si>
    <t>Douglas</t>
  </si>
  <si>
    <t>Jorge</t>
  </si>
  <si>
    <t>Certificación</t>
  </si>
  <si>
    <t>Tareas</t>
  </si>
  <si>
    <t>CRONOGRAMA SAD</t>
  </si>
  <si>
    <t>CRONOGRAMA INTERNO</t>
  </si>
  <si>
    <t>SPRINT</t>
  </si>
  <si>
    <t>Horas</t>
  </si>
  <si>
    <t>Vacación</t>
  </si>
  <si>
    <t>Feriados</t>
  </si>
  <si>
    <t>Producción</t>
  </si>
  <si>
    <t>SPRINT 5</t>
  </si>
  <si>
    <t>SPRINT 1</t>
  </si>
  <si>
    <t>SPRINT 2</t>
  </si>
  <si>
    <t>SPRINT 3</t>
  </si>
  <si>
    <t>SPRINT 4</t>
  </si>
  <si>
    <t>TOTAL</t>
  </si>
  <si>
    <t>Encargado</t>
  </si>
  <si>
    <t>Administrativo / Vacaciones</t>
  </si>
  <si>
    <t>Douglas - Jorge</t>
  </si>
  <si>
    <t>Sprint 2</t>
  </si>
  <si>
    <t>Sprint 3</t>
  </si>
  <si>
    <t>Detalle</t>
  </si>
  <si>
    <t>Revisión Código fuente y análisis</t>
  </si>
  <si>
    <t>Configuración DevOps</t>
  </si>
  <si>
    <t>Validación en Certificación</t>
  </si>
  <si>
    <t>Actualizar SP BD</t>
  </si>
  <si>
    <t>Congelado - RCO - PR</t>
  </si>
  <si>
    <t>Pruebas Desarrollo</t>
  </si>
  <si>
    <t>Cambiar Response y lógica al método</t>
  </si>
  <si>
    <t>ANÁLISIS</t>
  </si>
  <si>
    <t>DESARROLLO</t>
  </si>
  <si>
    <t>CONGELADO</t>
  </si>
  <si>
    <t>Presentación y Comité Arquitectura</t>
  </si>
  <si>
    <t>Análisis y DAD</t>
  </si>
  <si>
    <t>Producción Seguimiento y Monitoreo</t>
  </si>
  <si>
    <t>Congelado, Gestión (Pull Requests, CodeReview, Instalación Certi, PU)</t>
  </si>
  <si>
    <t>Fecha Fin</t>
  </si>
  <si>
    <t>Dias</t>
  </si>
  <si>
    <t>Cronograma tareas</t>
  </si>
  <si>
    <t>CALIBRACIÓN DE SCORES &amp; SCORE CONSUMO FASE 1</t>
  </si>
  <si>
    <t>CALIBRACIÓN DE SCORES &amp; SCORE CONSUMO FASE 2</t>
  </si>
  <si>
    <t>CALIBRACIÓN DE SCORES &amp; SCORE CONSUMOFASE  3</t>
  </si>
  <si>
    <t>CALIBRACIÓN DE SCORES &amp; SCORE CONSUMO FASE 4</t>
  </si>
  <si>
    <t>J 4.4--D 3.33</t>
  </si>
  <si>
    <t>MODIFICACIÓN WEB NMAP PUNTOS DE CORTE</t>
  </si>
  <si>
    <t>MODIFICACIÓN NMAP CALIBRACIÓN SCORE</t>
  </si>
  <si>
    <t>MODIFICACIÓN SERVICIO NMAP NUEVOS ENDPOINTS PUNTOS CORTE</t>
  </si>
  <si>
    <t>MODIFICACIÓN SERVICIO NMAP NUEVOS ENDPOINTS CALIBRACIÓN SCORE</t>
  </si>
  <si>
    <t>MODIFICACIONES BD_MICREDITO CALIBRACIÓN Y PUNTOS CORTE</t>
  </si>
  <si>
    <t>SONAQUBE Y LIBRERÍAS SERVICIO NMAP</t>
  </si>
  <si>
    <t>PRUEBAS UNITARIAS TODO NMAP</t>
  </si>
  <si>
    <t>SONARQUBE Y LIBRERÍAS WEB NMAP</t>
  </si>
  <si>
    <t>MODIFICACIONES API SCORE HIPOTECARIO</t>
  </si>
  <si>
    <t>SONARQUBE Y LIBRERÍAS API SCORE HIPOTECARIO</t>
  </si>
  <si>
    <t>PRUEBAS UNITARIAS API SCORE HIPOTECARIO</t>
  </si>
  <si>
    <t>SONARQUBE Y LIBRERÍAS API SCORE TARJETA</t>
  </si>
  <si>
    <t>PRUEBAS UNITARIAS API SCORE TARJETA</t>
  </si>
  <si>
    <t>MODIFICACIONES API SCORE TARJETA</t>
  </si>
  <si>
    <t>CRONOGRAMA DETALLADO SPRINT</t>
  </si>
  <si>
    <t>F0000499</t>
  </si>
  <si>
    <t>03/02 - 07/02</t>
  </si>
  <si>
    <t>10/02 - 14/02</t>
  </si>
  <si>
    <t>Micredito 1T - 25</t>
  </si>
  <si>
    <t>PRUEBAS LIBRERIAS Y SQ SIREJ EXCEPCIONES</t>
  </si>
  <si>
    <t>SIREJ EXCEPCIONES</t>
  </si>
  <si>
    <t>17/02 - 21/02</t>
  </si>
  <si>
    <t>24/02 - 27/02</t>
  </si>
  <si>
    <t>05/03 - 07/03</t>
  </si>
  <si>
    <t>Mejoras Micredito</t>
  </si>
  <si>
    <t>Mejoras ScoreConsumo, TimeOut y Pruebas</t>
  </si>
  <si>
    <t>Actualización de Librerías y SQ.</t>
  </si>
  <si>
    <t>Modificación de variables actuales Calculadora</t>
  </si>
  <si>
    <t>Agregar variables nuevas Calculadora</t>
  </si>
  <si>
    <t>Pruebas Generación de SCORE Consumo</t>
  </si>
  <si>
    <t>Estandar LOGS y SWAGGER API SCORE CONSUMO</t>
  </si>
  <si>
    <t>MODIFICACIONES API SCORE CONSUMO</t>
  </si>
  <si>
    <t>SONARQUBE Y LIBRERÍAS API SCORE CONSUMO</t>
  </si>
  <si>
    <t>PRUEBAS UNITARIAS API SCORE CONSUMO</t>
  </si>
  <si>
    <t>MODIFICACIONES API SCORE PYME</t>
  </si>
  <si>
    <t>SONARQUBE Y LIBRERÍAS API SCORE PYME</t>
  </si>
  <si>
    <t>PRUEBAS UNITARIAS API SCORE PYME</t>
  </si>
  <si>
    <t>MODIFICACIONES API SCORE MICROCREDITO</t>
  </si>
  <si>
    <t>SONARQUBE Y LIBRERÍAS API SCORE MICROCREDITO</t>
  </si>
  <si>
    <t>PRUEBAS UNITARIAS API SCORE MICROCREDITO</t>
  </si>
  <si>
    <t>CodSolicitud</t>
  </si>
  <si>
    <t>Sucursal</t>
  </si>
  <si>
    <t>CreditLimit</t>
  </si>
  <si>
    <t>SettlementModelCode</t>
  </si>
  <si>
    <t>PaymentMethod</t>
  </si>
  <si>
    <t>DebitType</t>
  </si>
  <si>
    <t>REGISTRODC</t>
  </si>
  <si>
    <t>BankAccountType</t>
  </si>
  <si>
    <t>BankAccountCurrencyCode</t>
  </si>
  <si>
    <t>BankAccountNumber</t>
  </si>
  <si>
    <t>BankAccountHolder</t>
  </si>
  <si>
    <t>CustomerType</t>
  </si>
  <si>
    <t>Email</t>
  </si>
  <si>
    <t>NumberChildren</t>
  </si>
  <si>
    <t>CustomerName</t>
  </si>
  <si>
    <t>CustomerSurName</t>
  </si>
  <si>
    <t>DocumentType</t>
  </si>
  <si>
    <t>Document</t>
  </si>
  <si>
    <t>AdditionalDocumentType</t>
  </si>
  <si>
    <t>AdditionalDocument</t>
  </si>
  <si>
    <t>BirthDate</t>
  </si>
  <si>
    <t>MaritalStatus</t>
  </si>
  <si>
    <t>Gender</t>
  </si>
  <si>
    <t>EmbossingName</t>
  </si>
  <si>
    <t>SameAddressForMailing</t>
  </si>
  <si>
    <t>SamePhysicalAsMainReponsible</t>
  </si>
  <si>
    <t>ExternalCustomerId</t>
  </si>
  <si>
    <t>CustomerAddressType</t>
  </si>
  <si>
    <t>StreetType</t>
  </si>
  <si>
    <t>Street</t>
  </si>
  <si>
    <t>DoorNumber</t>
  </si>
  <si>
    <t>Neighbourhood</t>
  </si>
  <si>
    <t>ciudad</t>
  </si>
  <si>
    <t>PhoneNumber</t>
  </si>
  <si>
    <t>CelNumber</t>
  </si>
  <si>
    <t>NROTARJETASADICIONALES</t>
  </si>
  <si>
    <t>ExternalDueDate</t>
  </si>
  <si>
    <t>TipoProducto</t>
  </si>
  <si>
    <t>Moneda</t>
  </si>
  <si>
    <t>JORGE LLANOS REYNALDEZ</t>
  </si>
  <si>
    <t xml:space="preserve">JLLANOS@BCP.COM.BO                                </t>
  </si>
  <si>
    <t xml:space="preserve">JORGE                         </t>
  </si>
  <si>
    <t>LLANOS REYNALDEZ</t>
  </si>
  <si>
    <t xml:space="preserve">09208841LP     </t>
  </si>
  <si>
    <t xml:space="preserve">JORGE LLANOS             </t>
  </si>
  <si>
    <t xml:space="preserve">CA.POR AHI N.1234                                 </t>
  </si>
  <si>
    <t xml:space="preserve">CA. CA.POR AHI N.1234 #1234                       </t>
  </si>
  <si>
    <t>LA PAZ</t>
  </si>
  <si>
    <t>10/03 - 14/03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</si>
</sst>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Century Gothic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/>
      <top style="medium">
        <color rgb="FFD4D4D4"/>
      </top>
      <bottom style="medium">
        <color rgb="FFD4D4D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5" xfId="0" applyBorder="1"/>
    <xf numFmtId="0" fontId="1" fillId="0" borderId="17" xfId="0" applyFont="1" applyBorder="1"/>
    <xf numFmtId="0" fontId="1" fillId="0" borderId="15" xfId="0" applyFont="1" applyBorder="1"/>
    <xf numFmtId="0" fontId="1" fillId="0" borderId="16" xfId="0" applyFont="1" applyBorder="1"/>
    <xf numFmtId="0" fontId="0" fillId="0" borderId="9" xfId="0" applyBorder="1"/>
    <xf numFmtId="0" fontId="1" fillId="0" borderId="14" xfId="0" applyFont="1" applyBorder="1"/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/>
    <xf numFmtId="0" fontId="0" fillId="0" borderId="19" xfId="0" applyBorder="1"/>
    <xf numFmtId="0" fontId="0" fillId="3" borderId="14" xfId="0" applyFill="1" applyBorder="1"/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6" xfId="0" applyFill="1" applyBorder="1"/>
    <xf numFmtId="0" fontId="0" fillId="3" borderId="17" xfId="0" applyFill="1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3" borderId="23" xfId="0" applyFill="1" applyBorder="1"/>
    <xf numFmtId="0" fontId="0" fillId="3" borderId="15" xfId="0" applyFill="1" applyBorder="1"/>
    <xf numFmtId="0" fontId="7" fillId="0" borderId="27" xfId="0" applyFont="1" applyBorder="1" applyAlignment="1">
      <alignment horizontal="right" vertical="top"/>
    </xf>
    <xf numFmtId="0" fontId="7" fillId="0" borderId="27" xfId="0" applyFont="1" applyBorder="1" applyAlignment="1">
      <alignment vertical="top"/>
    </xf>
    <xf numFmtId="2" fontId="7" fillId="4" borderId="13" xfId="0" applyNumberFormat="1" applyFont="1" applyFill="1" applyBorder="1" applyAlignment="1">
      <alignment horizontal="center" vertical="center"/>
    </xf>
    <xf numFmtId="0" fontId="7" fillId="0" borderId="28" xfId="0" applyFont="1" applyBorder="1" applyAlignment="1">
      <alignment horizontal="right" vertical="top"/>
    </xf>
    <xf numFmtId="0" fontId="7" fillId="0" borderId="28" xfId="0" applyFont="1" applyBorder="1" applyAlignment="1">
      <alignment vertical="top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2" fontId="7" fillId="0" borderId="13" xfId="0" applyNumberFormat="1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7" fillId="4" borderId="34" xfId="0" applyFont="1" applyFill="1" applyBorder="1" applyAlignment="1">
      <alignment vertical="center"/>
    </xf>
    <xf numFmtId="0" fontId="7" fillId="0" borderId="34" xfId="0" applyFont="1" applyBorder="1" applyAlignment="1">
      <alignment vertical="center"/>
    </xf>
    <xf numFmtId="0" fontId="7" fillId="0" borderId="3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7" fillId="0" borderId="35" xfId="0" applyNumberFormat="1" applyFont="1" applyBorder="1" applyAlignment="1">
      <alignment horizontal="center" vertical="center"/>
    </xf>
    <xf numFmtId="0" fontId="0" fillId="5" borderId="1" xfId="0" applyFill="1" applyBorder="1"/>
    <xf numFmtId="0" fontId="8" fillId="0" borderId="0" xfId="0" applyFont="1"/>
    <xf numFmtId="0" fontId="0" fillId="0" borderId="0" xfId="0" applyAlignment="1">
      <alignment horizontal="right" vertical="center"/>
    </xf>
    <xf numFmtId="0" fontId="0" fillId="6" borderId="1" xfId="0" applyFill="1" applyBorder="1"/>
    <xf numFmtId="14" fontId="0" fillId="6" borderId="1" xfId="0" applyNumberFormat="1" applyFill="1" applyBorder="1"/>
    <xf numFmtId="0" fontId="7" fillId="4" borderId="35" xfId="0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0" fontId="0" fillId="0" borderId="37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5" borderId="1" xfId="0" applyFill="1" applyBorder="1" applyAlignment="1">
      <alignment horizontal="center"/>
    </xf>
    <xf numFmtId="0" fontId="0" fillId="5" borderId="0" xfId="0" applyFill="1"/>
    <xf numFmtId="14" fontId="0" fillId="5" borderId="1" xfId="0" applyNumberFormat="1" applyFill="1" applyBorder="1"/>
    <xf numFmtId="0" fontId="0" fillId="6" borderId="1" xfId="0" applyFill="1" applyBorder="1" applyAlignment="1">
      <alignment horizontal="center"/>
    </xf>
    <xf numFmtId="0" fontId="7" fillId="7" borderId="34" xfId="0" applyFont="1" applyFill="1" applyBorder="1" applyAlignment="1">
      <alignment vertical="center"/>
    </xf>
    <xf numFmtId="0" fontId="7" fillId="7" borderId="35" xfId="0" applyFont="1" applyFill="1" applyBorder="1" applyAlignment="1">
      <alignment horizontal="center" vertical="center"/>
    </xf>
    <xf numFmtId="2" fontId="7" fillId="7" borderId="13" xfId="0" applyNumberFormat="1" applyFont="1" applyFill="1" applyBorder="1" applyAlignment="1">
      <alignment horizontal="center" vertical="center"/>
    </xf>
    <xf numFmtId="0" fontId="7" fillId="7" borderId="36" xfId="0" applyFont="1" applyFill="1" applyBorder="1" applyAlignment="1">
      <alignment horizontal="center" vertical="center"/>
    </xf>
    <xf numFmtId="0" fontId="0" fillId="7" borderId="0" xfId="0" applyFill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14" fontId="0" fillId="7" borderId="1" xfId="0" applyNumberFormat="1" applyFill="1" applyBorder="1"/>
    <xf numFmtId="0" fontId="1" fillId="7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7" borderId="28" xfId="0" applyFont="1" applyFill="1" applyBorder="1" applyAlignment="1">
      <alignment horizontal="right" vertical="top"/>
    </xf>
    <xf numFmtId="0" fontId="7" fillId="7" borderId="28" xfId="0" applyFont="1" applyFill="1" applyBorder="1" applyAlignment="1">
      <alignment vertical="top"/>
    </xf>
    <xf numFmtId="0" fontId="7" fillId="7" borderId="0" xfId="0" applyFont="1" applyFill="1" applyAlignment="1">
      <alignment horizontal="center" vertical="center"/>
    </xf>
    <xf numFmtId="16" fontId="7" fillId="7" borderId="3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wrapText="1"/>
    </xf>
    <xf numFmtId="0" fontId="7" fillId="0" borderId="34" xfId="0" applyFont="1" applyFill="1" applyBorder="1" applyAlignment="1">
      <alignment vertical="center"/>
    </xf>
    <xf numFmtId="0" fontId="7" fillId="0" borderId="35" xfId="0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1"/>
  <sheetViews>
    <sheetView tabSelected="1" topLeftCell="A2" workbookViewId="0">
      <selection activeCell="B17" sqref="B17"/>
    </sheetView>
  </sheetViews>
  <sheetFormatPr baseColWidth="10" defaultRowHeight="15" x14ac:dyDescent="0.25"/>
  <cols>
    <col min="2" max="2" width="94.42578125" customWidth="1"/>
    <col min="3" max="3" width="14.85546875" customWidth="1"/>
    <col min="4" max="4" width="15" customWidth="1"/>
    <col min="6" max="6" width="14.5703125" customWidth="1"/>
    <col min="7" max="7" width="20.140625" customWidth="1"/>
    <col min="8" max="8" width="21.28515625" customWidth="1"/>
    <col min="9" max="12" width="23.85546875" customWidth="1"/>
    <col min="15" max="15" width="16" customWidth="1"/>
    <col min="16" max="16" width="23.85546875" customWidth="1"/>
  </cols>
  <sheetData>
    <row r="1" spans="1:12" x14ac:dyDescent="0.25">
      <c r="B1" s="58" t="s">
        <v>36</v>
      </c>
    </row>
    <row r="2" spans="1:12" x14ac:dyDescent="0.25">
      <c r="I2" s="61"/>
      <c r="J2" s="61"/>
    </row>
    <row r="3" spans="1:12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</row>
    <row r="4" spans="1:12" x14ac:dyDescent="0.25">
      <c r="A4" s="3">
        <v>1</v>
      </c>
      <c r="B4" s="3"/>
      <c r="C4" s="4"/>
      <c r="D4" s="4"/>
      <c r="E4" s="3"/>
      <c r="F4" s="5"/>
      <c r="G4" s="1"/>
    </row>
    <row r="5" spans="1:12" x14ac:dyDescent="0.25">
      <c r="A5" s="3">
        <v>2</v>
      </c>
      <c r="B5" s="3"/>
      <c r="C5" s="4"/>
      <c r="D5" s="4"/>
      <c r="E5" s="3"/>
      <c r="F5" s="5"/>
      <c r="G5" s="2"/>
    </row>
    <row r="6" spans="1:12" x14ac:dyDescent="0.25">
      <c r="A6" s="3">
        <v>3</v>
      </c>
      <c r="B6" s="3"/>
      <c r="C6" s="4"/>
      <c r="D6" s="4"/>
      <c r="E6" s="3"/>
      <c r="F6" s="5"/>
    </row>
    <row r="7" spans="1:12" x14ac:dyDescent="0.25">
      <c r="A7" s="3"/>
      <c r="B7" s="3"/>
      <c r="C7" s="4"/>
      <c r="D7" s="4"/>
      <c r="E7" s="3"/>
      <c r="F7" s="5"/>
    </row>
    <row r="8" spans="1:12" x14ac:dyDescent="0.25">
      <c r="A8" s="3"/>
      <c r="B8" s="3"/>
      <c r="C8" s="4"/>
      <c r="D8" s="4"/>
      <c r="E8" s="3"/>
      <c r="F8" s="5"/>
    </row>
    <row r="9" spans="1:12" x14ac:dyDescent="0.25">
      <c r="A9" s="3"/>
      <c r="B9" s="3"/>
      <c r="C9" s="4"/>
      <c r="D9" s="4"/>
      <c r="E9" s="3"/>
      <c r="F9" s="5"/>
    </row>
    <row r="10" spans="1:12" x14ac:dyDescent="0.25">
      <c r="A10" s="91" t="s">
        <v>12</v>
      </c>
      <c r="B10" s="92"/>
      <c r="C10" s="92"/>
      <c r="D10" s="93"/>
      <c r="E10" s="3">
        <f>SUM(E4:E9)</f>
        <v>0</v>
      </c>
      <c r="F10" s="3"/>
    </row>
    <row r="11" spans="1:12" x14ac:dyDescent="0.25">
      <c r="E11" s="3"/>
    </row>
    <row r="12" spans="1:12" x14ac:dyDescent="0.25">
      <c r="I12" t="s">
        <v>39</v>
      </c>
      <c r="J12" t="s">
        <v>5</v>
      </c>
      <c r="K12" s="60" t="s">
        <v>38</v>
      </c>
      <c r="L12" t="s">
        <v>40</v>
      </c>
    </row>
    <row r="13" spans="1:12" x14ac:dyDescent="0.25">
      <c r="H13" t="s">
        <v>32</v>
      </c>
      <c r="I13">
        <v>0</v>
      </c>
      <c r="J13">
        <v>42</v>
      </c>
      <c r="K13" s="60">
        <f>(J13-I13-L13)*I26</f>
        <v>176</v>
      </c>
      <c r="L13">
        <v>2</v>
      </c>
    </row>
    <row r="14" spans="1:12" x14ac:dyDescent="0.25">
      <c r="H14" t="s">
        <v>31</v>
      </c>
      <c r="I14">
        <v>0</v>
      </c>
      <c r="J14">
        <v>42</v>
      </c>
      <c r="K14" s="60">
        <f>(J14-I14-L14)*J26</f>
        <v>133.19999999999999</v>
      </c>
      <c r="L14">
        <v>2</v>
      </c>
    </row>
    <row r="16" spans="1:12" x14ac:dyDescent="0.25">
      <c r="J16">
        <f>SUM(J13:J14)</f>
        <v>84</v>
      </c>
    </row>
    <row r="17" spans="1:11" x14ac:dyDescent="0.25">
      <c r="B17" s="54" t="s">
        <v>35</v>
      </c>
    </row>
    <row r="18" spans="1:11" x14ac:dyDescent="0.25">
      <c r="J18">
        <f>SUM(I26:J26)</f>
        <v>7.73</v>
      </c>
    </row>
    <row r="19" spans="1:11" x14ac:dyDescent="0.25">
      <c r="A19" s="6" t="s">
        <v>0</v>
      </c>
      <c r="B19" s="6" t="s">
        <v>1</v>
      </c>
      <c r="C19" s="6" t="s">
        <v>2</v>
      </c>
      <c r="D19" s="6" t="s">
        <v>3</v>
      </c>
      <c r="E19" s="6" t="s">
        <v>4</v>
      </c>
      <c r="F19" s="6" t="s">
        <v>5</v>
      </c>
    </row>
    <row r="20" spans="1:11" x14ac:dyDescent="0.25">
      <c r="A20" s="3">
        <v>1</v>
      </c>
      <c r="B20" s="3" t="s">
        <v>71</v>
      </c>
      <c r="C20" s="4">
        <v>45691</v>
      </c>
      <c r="D20" s="4">
        <v>45702</v>
      </c>
      <c r="E20" s="3">
        <v>77.25</v>
      </c>
      <c r="F20" s="5">
        <v>10</v>
      </c>
      <c r="G20" t="s">
        <v>75</v>
      </c>
      <c r="K20">
        <f>SUM(K13:K14)</f>
        <v>309.2</v>
      </c>
    </row>
    <row r="21" spans="1:11" x14ac:dyDescent="0.25">
      <c r="A21" s="3">
        <v>2</v>
      </c>
      <c r="B21" s="3" t="s">
        <v>72</v>
      </c>
      <c r="C21" s="4">
        <v>45705</v>
      </c>
      <c r="D21" s="4">
        <v>45716</v>
      </c>
      <c r="E21" s="3">
        <v>77.25</v>
      </c>
      <c r="F21" s="5">
        <v>10</v>
      </c>
      <c r="G21" t="s">
        <v>75</v>
      </c>
    </row>
    <row r="22" spans="1:11" x14ac:dyDescent="0.25">
      <c r="A22" s="3">
        <v>3</v>
      </c>
      <c r="B22" s="3" t="s">
        <v>73</v>
      </c>
      <c r="C22" s="4">
        <v>45721</v>
      </c>
      <c r="D22" s="4">
        <v>45734</v>
      </c>
      <c r="E22" s="3">
        <v>77.25</v>
      </c>
      <c r="F22" s="5">
        <v>10</v>
      </c>
      <c r="G22" t="s">
        <v>75</v>
      </c>
    </row>
    <row r="23" spans="1:11" x14ac:dyDescent="0.25">
      <c r="A23" s="3">
        <v>4</v>
      </c>
      <c r="B23" s="3" t="s">
        <v>74</v>
      </c>
      <c r="C23" s="4">
        <v>45735</v>
      </c>
      <c r="D23" s="4">
        <v>45748</v>
      </c>
      <c r="E23" s="3">
        <v>77.25</v>
      </c>
      <c r="F23" s="5">
        <v>10</v>
      </c>
      <c r="G23" t="s">
        <v>75</v>
      </c>
    </row>
    <row r="24" spans="1:11" x14ac:dyDescent="0.25">
      <c r="A24" s="3"/>
      <c r="B24" s="3"/>
      <c r="C24" s="4"/>
      <c r="D24" s="4"/>
      <c r="E24" s="3"/>
      <c r="F24" s="5"/>
    </row>
    <row r="25" spans="1:11" x14ac:dyDescent="0.25">
      <c r="A25" s="3"/>
      <c r="B25" s="3"/>
      <c r="C25" s="4"/>
      <c r="D25" s="4"/>
      <c r="E25" s="3"/>
      <c r="F25" s="5"/>
    </row>
    <row r="26" spans="1:11" x14ac:dyDescent="0.25">
      <c r="A26" s="91" t="s">
        <v>12</v>
      </c>
      <c r="B26" s="92"/>
      <c r="C26" s="92"/>
      <c r="D26" s="93"/>
      <c r="E26" s="3">
        <f>SUM(E20:E24)</f>
        <v>309</v>
      </c>
      <c r="F26" s="3"/>
      <c r="I26">
        <v>4.4000000000000004</v>
      </c>
      <c r="J26">
        <v>3.33</v>
      </c>
    </row>
    <row r="27" spans="1:11" x14ac:dyDescent="0.25">
      <c r="I27">
        <v>10</v>
      </c>
      <c r="J27">
        <v>10</v>
      </c>
    </row>
    <row r="28" spans="1:11" x14ac:dyDescent="0.25">
      <c r="I28">
        <f>I26*I27</f>
        <v>44</v>
      </c>
      <c r="J28">
        <f>J26*J27</f>
        <v>33.299999999999997</v>
      </c>
      <c r="K28">
        <f>SUM(I28:J28)</f>
        <v>77.3</v>
      </c>
    </row>
    <row r="30" spans="1:11" x14ac:dyDescent="0.25">
      <c r="B30" s="86" t="s">
        <v>90</v>
      </c>
    </row>
    <row r="31" spans="1:11" x14ac:dyDescent="0.25">
      <c r="A31" s="6" t="s">
        <v>37</v>
      </c>
      <c r="B31" s="6" t="s">
        <v>34</v>
      </c>
      <c r="C31" s="6" t="s">
        <v>2</v>
      </c>
      <c r="D31" s="6" t="s">
        <v>3</v>
      </c>
      <c r="E31" s="6" t="s">
        <v>4</v>
      </c>
      <c r="F31" s="6" t="s">
        <v>48</v>
      </c>
    </row>
    <row r="32" spans="1:11" x14ac:dyDescent="0.25">
      <c r="A32" s="5"/>
      <c r="B32" s="69" t="s">
        <v>61</v>
      </c>
      <c r="C32" s="4"/>
      <c r="D32" s="4"/>
      <c r="E32" s="3"/>
      <c r="F32" s="5"/>
    </row>
    <row r="33" spans="1:10" x14ac:dyDescent="0.25">
      <c r="A33" s="73">
        <v>1</v>
      </c>
      <c r="B33" s="74" t="s">
        <v>65</v>
      </c>
      <c r="C33" s="75">
        <v>45691</v>
      </c>
      <c r="D33" s="75">
        <v>45691</v>
      </c>
      <c r="E33" s="60">
        <v>4</v>
      </c>
      <c r="F33" s="73" t="s">
        <v>32</v>
      </c>
    </row>
    <row r="34" spans="1:10" x14ac:dyDescent="0.25">
      <c r="A34" s="76">
        <v>1</v>
      </c>
      <c r="B34" s="63" t="s">
        <v>64</v>
      </c>
      <c r="C34" s="64">
        <v>45691</v>
      </c>
      <c r="D34" s="64">
        <v>45692</v>
      </c>
      <c r="E34" s="63">
        <v>1</v>
      </c>
      <c r="F34" s="76" t="s">
        <v>32</v>
      </c>
    </row>
    <row r="35" spans="1:10" x14ac:dyDescent="0.25">
      <c r="A35" s="73">
        <v>1</v>
      </c>
      <c r="B35" s="60" t="s">
        <v>70</v>
      </c>
      <c r="C35" s="75">
        <v>45691</v>
      </c>
      <c r="D35" s="75">
        <v>45691</v>
      </c>
      <c r="E35" s="60">
        <v>4</v>
      </c>
      <c r="F35" s="73" t="s">
        <v>31</v>
      </c>
    </row>
    <row r="36" spans="1:10" x14ac:dyDescent="0.25">
      <c r="A36" s="5"/>
      <c r="B36" s="69" t="s">
        <v>62</v>
      </c>
      <c r="C36" s="4"/>
      <c r="D36" s="4"/>
      <c r="E36" s="3"/>
      <c r="F36" s="5"/>
      <c r="J36" s="3"/>
    </row>
    <row r="37" spans="1:10" x14ac:dyDescent="0.25">
      <c r="A37" s="76">
        <v>1</v>
      </c>
      <c r="B37" s="63" t="s">
        <v>76</v>
      </c>
      <c r="C37" s="64">
        <v>45692</v>
      </c>
      <c r="D37" s="64">
        <v>45692</v>
      </c>
      <c r="E37" s="63">
        <v>3</v>
      </c>
      <c r="F37" s="76" t="s">
        <v>32</v>
      </c>
    </row>
    <row r="38" spans="1:10" x14ac:dyDescent="0.25">
      <c r="A38" s="5">
        <v>1</v>
      </c>
      <c r="B38" s="3" t="s">
        <v>77</v>
      </c>
      <c r="C38" s="4">
        <v>45693</v>
      </c>
      <c r="D38" s="4">
        <v>45693</v>
      </c>
      <c r="E38" s="3">
        <v>3</v>
      </c>
      <c r="F38" s="5" t="s">
        <v>32</v>
      </c>
    </row>
    <row r="39" spans="1:10" x14ac:dyDescent="0.25">
      <c r="A39" s="5">
        <v>1</v>
      </c>
      <c r="B39" s="3" t="s">
        <v>78</v>
      </c>
      <c r="C39" s="4">
        <v>45693</v>
      </c>
      <c r="D39" s="4">
        <v>45694</v>
      </c>
      <c r="E39" s="3">
        <v>4</v>
      </c>
      <c r="F39" s="5" t="s">
        <v>32</v>
      </c>
    </row>
    <row r="40" spans="1:10" x14ac:dyDescent="0.25">
      <c r="A40" s="5">
        <v>1</v>
      </c>
      <c r="B40" s="3" t="s">
        <v>79</v>
      </c>
      <c r="C40" s="4">
        <v>45694</v>
      </c>
      <c r="D40" s="4">
        <v>45694</v>
      </c>
      <c r="E40" s="3">
        <v>4</v>
      </c>
      <c r="F40" s="5" t="s">
        <v>32</v>
      </c>
    </row>
    <row r="41" spans="1:10" x14ac:dyDescent="0.25">
      <c r="A41" s="5">
        <v>1</v>
      </c>
      <c r="B41" s="3" t="s">
        <v>80</v>
      </c>
      <c r="C41" s="4">
        <v>45695</v>
      </c>
      <c r="D41" s="4">
        <v>45695</v>
      </c>
      <c r="E41" s="3">
        <v>3</v>
      </c>
      <c r="F41" s="5" t="s">
        <v>32</v>
      </c>
      <c r="I41">
        <f>SUM(E33:E54)</f>
        <v>53</v>
      </c>
    </row>
    <row r="42" spans="1:10" x14ac:dyDescent="0.25">
      <c r="A42" s="76">
        <v>1</v>
      </c>
      <c r="B42" s="63" t="s">
        <v>83</v>
      </c>
      <c r="C42" s="64">
        <v>45692</v>
      </c>
      <c r="D42" s="64">
        <v>45692</v>
      </c>
      <c r="E42" s="63">
        <v>2</v>
      </c>
      <c r="F42" s="76" t="s">
        <v>31</v>
      </c>
    </row>
    <row r="43" spans="1:10" x14ac:dyDescent="0.25">
      <c r="A43" s="76">
        <v>1</v>
      </c>
      <c r="B43" s="63" t="s">
        <v>81</v>
      </c>
      <c r="C43" s="64">
        <v>45692</v>
      </c>
      <c r="D43" s="64">
        <v>45692</v>
      </c>
      <c r="E43" s="63">
        <v>2</v>
      </c>
      <c r="F43" s="76" t="s">
        <v>31</v>
      </c>
    </row>
    <row r="44" spans="1:10" x14ac:dyDescent="0.25">
      <c r="A44" s="5">
        <v>1</v>
      </c>
      <c r="B44" s="3" t="s">
        <v>82</v>
      </c>
      <c r="C44" s="4">
        <v>45695</v>
      </c>
      <c r="D44" s="4">
        <v>45698</v>
      </c>
      <c r="E44" s="3">
        <v>4</v>
      </c>
      <c r="F44" s="5" t="s">
        <v>32</v>
      </c>
    </row>
    <row r="45" spans="1:10" x14ac:dyDescent="0.25">
      <c r="A45" s="5">
        <v>1</v>
      </c>
      <c r="B45" s="3" t="s">
        <v>84</v>
      </c>
      <c r="C45" s="4">
        <v>45693</v>
      </c>
      <c r="D45" s="4">
        <v>45693</v>
      </c>
      <c r="E45" s="3">
        <v>4</v>
      </c>
      <c r="F45" s="5" t="s">
        <v>31</v>
      </c>
    </row>
    <row r="46" spans="1:10" x14ac:dyDescent="0.25">
      <c r="A46" s="5">
        <v>1</v>
      </c>
      <c r="B46" s="3" t="s">
        <v>85</v>
      </c>
      <c r="C46" s="4">
        <v>45694</v>
      </c>
      <c r="D46" s="4">
        <v>45694</v>
      </c>
      <c r="E46" s="3">
        <v>2</v>
      </c>
      <c r="F46" s="5" t="s">
        <v>31</v>
      </c>
    </row>
    <row r="47" spans="1:10" x14ac:dyDescent="0.25">
      <c r="A47" s="5">
        <v>1</v>
      </c>
      <c r="B47" s="3" t="s">
        <v>86</v>
      </c>
      <c r="C47" s="4">
        <v>45694</v>
      </c>
      <c r="D47" s="4">
        <v>45695</v>
      </c>
      <c r="E47" s="3">
        <v>4</v>
      </c>
      <c r="F47" s="5" t="s">
        <v>31</v>
      </c>
    </row>
    <row r="48" spans="1:10" x14ac:dyDescent="0.25">
      <c r="A48" s="5">
        <v>1</v>
      </c>
      <c r="B48" s="3" t="s">
        <v>89</v>
      </c>
      <c r="C48" s="4">
        <v>45695</v>
      </c>
      <c r="D48" s="4">
        <v>45698</v>
      </c>
      <c r="E48" s="3">
        <v>3</v>
      </c>
      <c r="F48" s="5" t="s">
        <v>32</v>
      </c>
    </row>
    <row r="49" spans="1:6" x14ac:dyDescent="0.25">
      <c r="A49" s="5">
        <v>1</v>
      </c>
      <c r="B49" s="3" t="s">
        <v>87</v>
      </c>
      <c r="C49" s="4">
        <v>45698</v>
      </c>
      <c r="D49" s="4">
        <v>45698</v>
      </c>
      <c r="E49" s="3">
        <v>2</v>
      </c>
      <c r="F49" s="5" t="s">
        <v>31</v>
      </c>
    </row>
    <row r="50" spans="1:6" x14ac:dyDescent="0.25">
      <c r="A50" s="5">
        <v>1</v>
      </c>
      <c r="B50" s="3" t="s">
        <v>88</v>
      </c>
      <c r="C50" s="4">
        <v>45698</v>
      </c>
      <c r="D50" s="4">
        <v>45698</v>
      </c>
      <c r="E50" s="3">
        <v>4</v>
      </c>
      <c r="F50" s="5" t="s">
        <v>31</v>
      </c>
    </row>
    <row r="51" spans="1:6" x14ac:dyDescent="0.25">
      <c r="A51" s="82">
        <v>1</v>
      </c>
      <c r="B51" s="83"/>
      <c r="C51" s="84"/>
      <c r="D51" s="84"/>
      <c r="E51" s="83"/>
      <c r="F51" s="82"/>
    </row>
    <row r="52" spans="1:6" x14ac:dyDescent="0.25">
      <c r="A52" s="82">
        <v>1</v>
      </c>
      <c r="B52" s="83"/>
      <c r="C52" s="84"/>
      <c r="D52" s="84"/>
      <c r="E52" s="83"/>
      <c r="F52" s="82"/>
    </row>
    <row r="53" spans="1:6" x14ac:dyDescent="0.25">
      <c r="A53" s="82">
        <v>1</v>
      </c>
      <c r="B53" s="83"/>
      <c r="C53" s="84"/>
      <c r="D53" s="84"/>
      <c r="E53" s="83"/>
      <c r="F53" s="82"/>
    </row>
    <row r="54" spans="1:6" x14ac:dyDescent="0.25">
      <c r="A54" s="82">
        <v>1</v>
      </c>
      <c r="B54" s="83"/>
      <c r="C54" s="84"/>
      <c r="D54" s="84"/>
      <c r="E54" s="83"/>
      <c r="F54" s="82"/>
    </row>
    <row r="55" spans="1:6" x14ac:dyDescent="0.25">
      <c r="A55" s="82"/>
      <c r="B55" s="85" t="s">
        <v>63</v>
      </c>
      <c r="C55" s="84"/>
      <c r="D55" s="84"/>
      <c r="E55" s="83"/>
      <c r="F55" s="82"/>
    </row>
    <row r="56" spans="1:6" x14ac:dyDescent="0.25">
      <c r="A56" s="5">
        <v>1</v>
      </c>
      <c r="B56" s="3" t="s">
        <v>67</v>
      </c>
      <c r="C56" s="4">
        <v>45699</v>
      </c>
      <c r="D56" s="4">
        <v>45699</v>
      </c>
      <c r="E56" s="3">
        <v>9</v>
      </c>
      <c r="F56" s="5" t="s">
        <v>50</v>
      </c>
    </row>
    <row r="57" spans="1:6" x14ac:dyDescent="0.25">
      <c r="A57" s="5">
        <v>1</v>
      </c>
      <c r="B57" s="68" t="s">
        <v>33</v>
      </c>
      <c r="C57" s="4">
        <v>45699</v>
      </c>
      <c r="D57" s="4">
        <v>45701</v>
      </c>
      <c r="E57" s="3">
        <v>13</v>
      </c>
      <c r="F57" s="5" t="s">
        <v>50</v>
      </c>
    </row>
    <row r="58" spans="1:6" x14ac:dyDescent="0.25">
      <c r="A58" s="5">
        <v>1</v>
      </c>
      <c r="B58" s="3" t="s">
        <v>66</v>
      </c>
      <c r="C58" s="4">
        <v>45702</v>
      </c>
      <c r="D58" s="4">
        <v>45702</v>
      </c>
      <c r="E58" s="3">
        <v>3</v>
      </c>
      <c r="F58" s="5" t="s">
        <v>50</v>
      </c>
    </row>
    <row r="59" spans="1:6" x14ac:dyDescent="0.25">
      <c r="A59" s="5"/>
      <c r="B59" s="3"/>
      <c r="C59" s="4"/>
      <c r="D59" s="4"/>
      <c r="E59" s="3"/>
      <c r="F59" s="5"/>
    </row>
    <row r="60" spans="1:6" x14ac:dyDescent="0.25">
      <c r="A60" s="5"/>
      <c r="B60" s="68"/>
      <c r="C60" s="4"/>
      <c r="D60" s="4"/>
      <c r="E60" s="3"/>
      <c r="F60" s="5"/>
    </row>
    <row r="61" spans="1:6" x14ac:dyDescent="0.25">
      <c r="A61" s="91" t="s">
        <v>12</v>
      </c>
      <c r="B61" s="92"/>
      <c r="C61" s="92"/>
      <c r="D61" s="93"/>
      <c r="E61" s="3">
        <f>SUM(E32:E60)</f>
        <v>78</v>
      </c>
      <c r="F61" s="3"/>
    </row>
    <row r="64" spans="1:6" x14ac:dyDescent="0.25">
      <c r="B64" s="86" t="s">
        <v>90</v>
      </c>
    </row>
    <row r="65" spans="1:6" x14ac:dyDescent="0.25">
      <c r="A65" s="6" t="s">
        <v>37</v>
      </c>
      <c r="B65" s="6" t="s">
        <v>34</v>
      </c>
      <c r="C65" s="6" t="s">
        <v>2</v>
      </c>
      <c r="D65" s="6" t="s">
        <v>3</v>
      </c>
      <c r="E65" s="6" t="s">
        <v>4</v>
      </c>
      <c r="F65" s="6" t="s">
        <v>48</v>
      </c>
    </row>
    <row r="66" spans="1:6" x14ac:dyDescent="0.25">
      <c r="A66" s="5"/>
      <c r="B66" s="69" t="s">
        <v>61</v>
      </c>
      <c r="C66" s="4"/>
      <c r="D66" s="4"/>
      <c r="E66" s="3"/>
      <c r="F66" s="5"/>
    </row>
    <row r="67" spans="1:6" x14ac:dyDescent="0.25">
      <c r="A67" s="82">
        <v>2</v>
      </c>
      <c r="B67" s="83"/>
      <c r="C67" s="84"/>
      <c r="D67" s="84"/>
      <c r="E67" s="83"/>
      <c r="F67" s="82"/>
    </row>
    <row r="68" spans="1:6" x14ac:dyDescent="0.25">
      <c r="A68" s="82">
        <v>2</v>
      </c>
      <c r="B68" s="83"/>
      <c r="C68" s="84"/>
      <c r="D68" s="84"/>
      <c r="E68" s="83"/>
      <c r="F68" s="82"/>
    </row>
    <row r="69" spans="1:6" x14ac:dyDescent="0.25">
      <c r="A69" s="82">
        <v>2</v>
      </c>
      <c r="B69" s="83"/>
      <c r="C69" s="84"/>
      <c r="D69" s="84"/>
      <c r="E69" s="83"/>
      <c r="F69" s="82"/>
    </row>
    <row r="70" spans="1:6" x14ac:dyDescent="0.25">
      <c r="A70" s="82">
        <v>2</v>
      </c>
      <c r="B70" s="83"/>
      <c r="C70" s="84"/>
      <c r="D70" s="84"/>
      <c r="E70" s="83"/>
      <c r="F70" s="82"/>
    </row>
    <row r="71" spans="1:6" x14ac:dyDescent="0.25">
      <c r="A71" s="82"/>
      <c r="B71" s="85" t="s">
        <v>62</v>
      </c>
      <c r="C71" s="84"/>
      <c r="D71" s="84"/>
      <c r="E71" s="83"/>
      <c r="F71" s="82"/>
    </row>
    <row r="72" spans="1:6" x14ac:dyDescent="0.25">
      <c r="A72" s="82">
        <v>2</v>
      </c>
      <c r="B72" s="3" t="s">
        <v>107</v>
      </c>
      <c r="C72" s="84">
        <v>45705</v>
      </c>
      <c r="D72" s="84">
        <v>45706</v>
      </c>
      <c r="E72" s="83">
        <v>4</v>
      </c>
      <c r="F72" s="82" t="s">
        <v>32</v>
      </c>
    </row>
    <row r="73" spans="1:6" x14ac:dyDescent="0.25">
      <c r="A73" s="82">
        <v>2</v>
      </c>
      <c r="B73" s="3" t="s">
        <v>108</v>
      </c>
      <c r="C73" s="84">
        <v>45706</v>
      </c>
      <c r="D73" s="84">
        <v>45706</v>
      </c>
      <c r="E73" s="83">
        <v>2</v>
      </c>
      <c r="F73" s="82" t="s">
        <v>32</v>
      </c>
    </row>
    <row r="74" spans="1:6" x14ac:dyDescent="0.25">
      <c r="A74" s="82">
        <v>2</v>
      </c>
      <c r="B74" s="3" t="s">
        <v>109</v>
      </c>
      <c r="C74" s="84">
        <v>45706</v>
      </c>
      <c r="D74" s="84">
        <v>45707</v>
      </c>
      <c r="E74" s="83">
        <v>4</v>
      </c>
      <c r="F74" s="82" t="s">
        <v>32</v>
      </c>
    </row>
    <row r="75" spans="1:6" x14ac:dyDescent="0.25">
      <c r="A75" s="82">
        <v>2</v>
      </c>
      <c r="B75" s="3" t="s">
        <v>110</v>
      </c>
      <c r="C75" s="84">
        <v>45707</v>
      </c>
      <c r="D75" s="84">
        <v>45708</v>
      </c>
      <c r="E75" s="83">
        <v>4</v>
      </c>
      <c r="F75" s="82" t="s">
        <v>32</v>
      </c>
    </row>
    <row r="76" spans="1:6" x14ac:dyDescent="0.25">
      <c r="A76" s="82">
        <v>2</v>
      </c>
      <c r="B76" s="3" t="s">
        <v>111</v>
      </c>
      <c r="C76" s="84">
        <v>45709</v>
      </c>
      <c r="D76" s="84">
        <v>45709</v>
      </c>
      <c r="E76" s="83">
        <v>2</v>
      </c>
      <c r="F76" s="82" t="s">
        <v>32</v>
      </c>
    </row>
    <row r="77" spans="1:6" x14ac:dyDescent="0.25">
      <c r="A77" s="82">
        <v>2</v>
      </c>
      <c r="B77" s="3" t="s">
        <v>112</v>
      </c>
      <c r="C77" s="84">
        <v>45346</v>
      </c>
      <c r="D77" s="84">
        <v>45346</v>
      </c>
      <c r="E77" s="83">
        <v>4</v>
      </c>
      <c r="F77" s="82" t="s">
        <v>32</v>
      </c>
    </row>
    <row r="78" spans="1:6" x14ac:dyDescent="0.25">
      <c r="A78" s="82">
        <v>2</v>
      </c>
      <c r="B78" s="3" t="s">
        <v>113</v>
      </c>
      <c r="C78" s="84">
        <v>45705</v>
      </c>
      <c r="D78" s="84">
        <v>45706</v>
      </c>
      <c r="E78" s="83">
        <v>4</v>
      </c>
      <c r="F78" s="82" t="s">
        <v>31</v>
      </c>
    </row>
    <row r="79" spans="1:6" x14ac:dyDescent="0.25">
      <c r="A79" s="82">
        <v>2</v>
      </c>
      <c r="B79" s="3" t="s">
        <v>114</v>
      </c>
      <c r="C79" s="84">
        <v>45706</v>
      </c>
      <c r="D79" s="84">
        <v>45706</v>
      </c>
      <c r="E79" s="83">
        <v>2</v>
      </c>
      <c r="F79" s="82" t="s">
        <v>31</v>
      </c>
    </row>
    <row r="80" spans="1:6" x14ac:dyDescent="0.25">
      <c r="A80" s="82">
        <v>2</v>
      </c>
      <c r="B80" s="3" t="s">
        <v>115</v>
      </c>
      <c r="C80" s="84">
        <v>45706</v>
      </c>
      <c r="D80" s="84">
        <v>45707</v>
      </c>
      <c r="E80" s="83">
        <v>4</v>
      </c>
      <c r="F80" s="82" t="s">
        <v>31</v>
      </c>
    </row>
    <row r="81" spans="1:6" x14ac:dyDescent="0.25">
      <c r="A81" s="82">
        <v>2</v>
      </c>
      <c r="B81" s="83" t="s">
        <v>96</v>
      </c>
      <c r="C81" s="84">
        <v>45708</v>
      </c>
      <c r="D81" s="84">
        <v>45709</v>
      </c>
      <c r="E81" s="83">
        <v>5</v>
      </c>
      <c r="F81" s="82" t="s">
        <v>31</v>
      </c>
    </row>
    <row r="82" spans="1:6" x14ac:dyDescent="0.25">
      <c r="A82" s="82">
        <v>2</v>
      </c>
      <c r="B82" s="83" t="s">
        <v>95</v>
      </c>
      <c r="C82" s="84">
        <v>45709</v>
      </c>
      <c r="D82" s="84">
        <v>45709</v>
      </c>
      <c r="E82" s="83">
        <v>2</v>
      </c>
      <c r="F82" s="82" t="s">
        <v>31</v>
      </c>
    </row>
    <row r="83" spans="1:6" x14ac:dyDescent="0.25">
      <c r="A83" s="82">
        <v>2</v>
      </c>
      <c r="B83" s="83" t="s">
        <v>100</v>
      </c>
      <c r="C83" s="84">
        <v>45705</v>
      </c>
      <c r="D83" s="84">
        <v>45712</v>
      </c>
      <c r="E83" s="83">
        <v>15</v>
      </c>
      <c r="F83" s="5" t="s">
        <v>50</v>
      </c>
    </row>
    <row r="84" spans="1:6" x14ac:dyDescent="0.25">
      <c r="A84" s="82"/>
      <c r="B84" s="83"/>
      <c r="C84" s="84"/>
      <c r="E84" s="83"/>
      <c r="F84" s="82"/>
    </row>
    <row r="85" spans="1:6" x14ac:dyDescent="0.25">
      <c r="A85" s="82"/>
      <c r="B85" s="83"/>
      <c r="C85" s="84"/>
      <c r="D85" s="84"/>
      <c r="E85" s="83"/>
      <c r="F85" s="82"/>
    </row>
    <row r="86" spans="1:6" x14ac:dyDescent="0.25">
      <c r="A86" s="82"/>
      <c r="B86" s="83"/>
      <c r="C86" s="84"/>
      <c r="D86" s="84"/>
      <c r="E86" s="83"/>
      <c r="F86" s="82"/>
    </row>
    <row r="87" spans="1:6" x14ac:dyDescent="0.25">
      <c r="A87" s="82"/>
      <c r="B87" s="83"/>
      <c r="C87" s="84"/>
      <c r="D87" s="84"/>
      <c r="E87" s="83"/>
      <c r="F87" s="82"/>
    </row>
    <row r="88" spans="1:6" x14ac:dyDescent="0.25">
      <c r="A88" s="82"/>
      <c r="B88" s="83"/>
      <c r="C88" s="84"/>
      <c r="D88" s="84"/>
      <c r="E88" s="83"/>
      <c r="F88" s="82"/>
    </row>
    <row r="89" spans="1:6" x14ac:dyDescent="0.25">
      <c r="A89" s="82"/>
      <c r="B89" s="85" t="s">
        <v>63</v>
      </c>
      <c r="C89" s="84"/>
      <c r="D89" s="84"/>
      <c r="E89" s="83"/>
      <c r="F89" s="82"/>
    </row>
    <row r="90" spans="1:6" x14ac:dyDescent="0.25">
      <c r="A90" s="5">
        <v>2</v>
      </c>
      <c r="B90" s="3" t="s">
        <v>67</v>
      </c>
      <c r="C90" s="4">
        <v>45712</v>
      </c>
      <c r="D90" s="4">
        <v>45712</v>
      </c>
      <c r="E90" s="3">
        <v>9</v>
      </c>
      <c r="F90" s="5" t="s">
        <v>50</v>
      </c>
    </row>
    <row r="91" spans="1:6" x14ac:dyDescent="0.25">
      <c r="A91" s="5">
        <v>2</v>
      </c>
      <c r="B91" s="68" t="s">
        <v>33</v>
      </c>
      <c r="C91" s="4">
        <v>45713</v>
      </c>
      <c r="D91" s="4">
        <v>45716</v>
      </c>
      <c r="E91" s="3">
        <v>13</v>
      </c>
      <c r="F91" s="5" t="s">
        <v>50</v>
      </c>
    </row>
    <row r="92" spans="1:6" x14ac:dyDescent="0.25">
      <c r="A92" s="5">
        <v>2</v>
      </c>
      <c r="B92" s="3" t="s">
        <v>66</v>
      </c>
      <c r="C92" s="4">
        <v>45716</v>
      </c>
      <c r="D92" s="4">
        <v>45716</v>
      </c>
      <c r="E92" s="3">
        <v>3</v>
      </c>
      <c r="F92" s="5" t="s">
        <v>50</v>
      </c>
    </row>
    <row r="93" spans="1:6" x14ac:dyDescent="0.25">
      <c r="A93" s="5"/>
      <c r="B93" s="3"/>
      <c r="C93" s="4"/>
      <c r="D93" s="4"/>
      <c r="E93" s="3"/>
      <c r="F93" s="5"/>
    </row>
    <row r="94" spans="1:6" x14ac:dyDescent="0.25">
      <c r="A94" s="5"/>
      <c r="B94" s="68"/>
      <c r="C94" s="4"/>
      <c r="D94" s="4"/>
      <c r="E94" s="3"/>
      <c r="F94" s="5"/>
    </row>
    <row r="95" spans="1:6" x14ac:dyDescent="0.25">
      <c r="A95" s="5"/>
      <c r="B95" s="3"/>
      <c r="C95" s="4"/>
      <c r="D95" s="4"/>
      <c r="E95" s="3"/>
      <c r="F95" s="5"/>
    </row>
    <row r="96" spans="1:6" x14ac:dyDescent="0.25">
      <c r="A96" s="91" t="s">
        <v>12</v>
      </c>
      <c r="B96" s="92"/>
      <c r="C96" s="92"/>
      <c r="D96" s="93"/>
      <c r="E96" s="3">
        <f>SUM(E66:E95)</f>
        <v>77</v>
      </c>
      <c r="F96" s="3"/>
    </row>
    <row r="101" spans="1:12" x14ac:dyDescent="0.25">
      <c r="C101" s="71" t="s">
        <v>0</v>
      </c>
      <c r="D101" s="71" t="s">
        <v>2</v>
      </c>
      <c r="E101" s="71" t="s">
        <v>68</v>
      </c>
      <c r="F101" s="71" t="s">
        <v>40</v>
      </c>
      <c r="G101" s="71" t="s">
        <v>69</v>
      </c>
      <c r="H101" s="71" t="s">
        <v>4</v>
      </c>
      <c r="I101" s="71"/>
      <c r="J101" s="71"/>
      <c r="K101" s="71"/>
      <c r="L101" s="71"/>
    </row>
    <row r="102" spans="1:12" x14ac:dyDescent="0.25">
      <c r="C102" s="70" t="s">
        <v>28</v>
      </c>
      <c r="D102" s="72">
        <v>45607</v>
      </c>
      <c r="E102" s="72">
        <v>45625</v>
      </c>
      <c r="F102" s="70">
        <v>0</v>
      </c>
      <c r="G102" s="70">
        <v>15</v>
      </c>
      <c r="H102" s="70">
        <v>210</v>
      </c>
      <c r="I102" s="70"/>
      <c r="J102" s="70"/>
      <c r="K102" s="70"/>
      <c r="L102" s="70"/>
    </row>
    <row r="103" spans="1:12" x14ac:dyDescent="0.25">
      <c r="C103" s="70" t="s">
        <v>51</v>
      </c>
      <c r="D103" s="72">
        <v>45628</v>
      </c>
      <c r="E103" s="72">
        <v>45646</v>
      </c>
      <c r="F103" s="70">
        <v>0</v>
      </c>
      <c r="G103" s="70">
        <v>15</v>
      </c>
      <c r="H103" s="70">
        <v>300</v>
      </c>
      <c r="I103" s="70"/>
      <c r="J103" s="70"/>
      <c r="K103" s="70"/>
      <c r="L103" s="70"/>
    </row>
    <row r="104" spans="1:12" x14ac:dyDescent="0.25">
      <c r="C104" s="70" t="s">
        <v>52</v>
      </c>
      <c r="D104" s="72">
        <v>45649</v>
      </c>
      <c r="E104" s="72">
        <v>45671</v>
      </c>
      <c r="F104" s="70">
        <v>2</v>
      </c>
      <c r="G104" s="70">
        <v>15</v>
      </c>
      <c r="H104" s="70">
        <v>280</v>
      </c>
      <c r="I104" s="70"/>
      <c r="J104" s="70"/>
      <c r="K104" s="70"/>
      <c r="L104" s="70"/>
    </row>
    <row r="105" spans="1:12" x14ac:dyDescent="0.25">
      <c r="C105" s="70"/>
      <c r="D105" s="70"/>
      <c r="E105" s="70"/>
      <c r="F105" s="70"/>
      <c r="G105" s="70"/>
      <c r="H105" s="70">
        <f>SUM(H102:H104)</f>
        <v>790</v>
      </c>
      <c r="I105" s="70"/>
      <c r="J105" s="70"/>
      <c r="K105" s="70"/>
      <c r="L105" s="70"/>
    </row>
    <row r="106" spans="1:12" x14ac:dyDescent="0.25">
      <c r="C106" s="70"/>
      <c r="D106" s="70"/>
      <c r="E106" s="70"/>
      <c r="F106" s="70"/>
      <c r="G106" s="70"/>
      <c r="H106" s="70"/>
      <c r="I106" s="70"/>
      <c r="J106" s="70"/>
      <c r="K106" s="70"/>
      <c r="L106" s="70"/>
    </row>
    <row r="110" spans="1:12" x14ac:dyDescent="0.25">
      <c r="A110" s="6" t="s">
        <v>37</v>
      </c>
      <c r="B110" s="6" t="s">
        <v>34</v>
      </c>
      <c r="C110" s="6" t="s">
        <v>2</v>
      </c>
      <c r="D110" s="6" t="s">
        <v>3</v>
      </c>
      <c r="E110" s="6" t="s">
        <v>4</v>
      </c>
      <c r="F110" s="6" t="s">
        <v>48</v>
      </c>
    </row>
    <row r="111" spans="1:12" x14ac:dyDescent="0.25">
      <c r="A111" s="5"/>
      <c r="B111" s="69" t="s">
        <v>61</v>
      </c>
      <c r="C111" s="4"/>
      <c r="D111" s="4"/>
      <c r="E111" s="3"/>
      <c r="F111" s="5"/>
    </row>
    <row r="112" spans="1:12" x14ac:dyDescent="0.25">
      <c r="A112" s="73">
        <v>3</v>
      </c>
      <c r="B112" s="74" t="s">
        <v>65</v>
      </c>
      <c r="C112" s="75">
        <v>45721</v>
      </c>
      <c r="D112" s="75">
        <v>45721</v>
      </c>
      <c r="E112" s="60">
        <v>4</v>
      </c>
      <c r="F112" s="73" t="s">
        <v>32</v>
      </c>
    </row>
    <row r="113" spans="1:6" x14ac:dyDescent="0.25">
      <c r="A113" s="76">
        <v>3</v>
      </c>
      <c r="B113" s="63" t="s">
        <v>64</v>
      </c>
      <c r="C113" s="64">
        <v>45721</v>
      </c>
      <c r="D113" s="64">
        <v>45722</v>
      </c>
      <c r="E113" s="63">
        <v>1</v>
      </c>
      <c r="F113" s="76" t="s">
        <v>32</v>
      </c>
    </row>
    <row r="114" spans="1:6" x14ac:dyDescent="0.25">
      <c r="A114" s="73">
        <v>3</v>
      </c>
      <c r="B114" s="60" t="s">
        <v>70</v>
      </c>
      <c r="C114" s="75">
        <v>45691</v>
      </c>
      <c r="D114" s="75">
        <v>45691</v>
      </c>
      <c r="E114" s="60">
        <v>4</v>
      </c>
      <c r="F114" s="73" t="s">
        <v>31</v>
      </c>
    </row>
    <row r="115" spans="1:6" x14ac:dyDescent="0.25">
      <c r="A115" s="82"/>
      <c r="B115" s="83"/>
      <c r="C115" s="84"/>
      <c r="D115" s="84"/>
      <c r="E115" s="83"/>
      <c r="F115" s="82"/>
    </row>
    <row r="116" spans="1:6" x14ac:dyDescent="0.25">
      <c r="A116" s="82"/>
      <c r="B116" s="85" t="s">
        <v>62</v>
      </c>
      <c r="C116" s="84"/>
      <c r="D116" s="84"/>
      <c r="E116" s="83"/>
      <c r="F116" s="82"/>
    </row>
    <row r="117" spans="1:6" x14ac:dyDescent="0.25">
      <c r="A117" s="82">
        <v>3</v>
      </c>
      <c r="B117" s="3" t="s">
        <v>101</v>
      </c>
      <c r="C117" s="84">
        <v>45722</v>
      </c>
      <c r="D117" s="84">
        <v>45722</v>
      </c>
      <c r="E117" s="83">
        <v>1</v>
      </c>
      <c r="F117" s="82" t="s">
        <v>32</v>
      </c>
    </row>
    <row r="118" spans="1:6" x14ac:dyDescent="0.25">
      <c r="A118" s="82">
        <v>3</v>
      </c>
      <c r="B118" s="3" t="s">
        <v>102</v>
      </c>
      <c r="C118" s="84">
        <v>45722</v>
      </c>
      <c r="D118" s="84">
        <v>45722</v>
      </c>
      <c r="E118" s="83">
        <v>2</v>
      </c>
      <c r="F118" s="82" t="s">
        <v>32</v>
      </c>
    </row>
    <row r="119" spans="1:6" x14ac:dyDescent="0.25">
      <c r="A119" s="82">
        <v>3</v>
      </c>
      <c r="B119" s="3" t="s">
        <v>103</v>
      </c>
      <c r="C119" s="84">
        <v>45722</v>
      </c>
      <c r="D119" s="84">
        <v>45723</v>
      </c>
      <c r="E119" s="83">
        <v>2</v>
      </c>
      <c r="F119" s="82" t="s">
        <v>32</v>
      </c>
    </row>
    <row r="120" spans="1:6" x14ac:dyDescent="0.25">
      <c r="A120" s="82">
        <v>3</v>
      </c>
      <c r="B120" s="3" t="s">
        <v>104</v>
      </c>
      <c r="C120" s="84">
        <v>45723</v>
      </c>
      <c r="D120" s="84">
        <v>45726</v>
      </c>
      <c r="E120" s="83">
        <v>4</v>
      </c>
      <c r="F120" s="82" t="s">
        <v>32</v>
      </c>
    </row>
    <row r="121" spans="1:6" x14ac:dyDescent="0.25">
      <c r="A121" s="82">
        <v>3</v>
      </c>
      <c r="B121" s="3" t="s">
        <v>105</v>
      </c>
      <c r="C121" s="84">
        <v>45726</v>
      </c>
      <c r="D121" s="84">
        <v>45726</v>
      </c>
      <c r="E121" s="83">
        <v>2</v>
      </c>
      <c r="F121" s="82" t="s">
        <v>32</v>
      </c>
    </row>
    <row r="122" spans="1:6" x14ac:dyDescent="0.25">
      <c r="A122" s="82">
        <v>3</v>
      </c>
      <c r="B122" s="3" t="s">
        <v>100</v>
      </c>
      <c r="C122" s="84">
        <v>45721</v>
      </c>
      <c r="D122" s="84">
        <v>45728</v>
      </c>
      <c r="E122" s="83">
        <v>28</v>
      </c>
      <c r="F122" s="82" t="s">
        <v>31</v>
      </c>
    </row>
    <row r="123" spans="1:6" x14ac:dyDescent="0.25">
      <c r="A123" s="82">
        <v>3</v>
      </c>
      <c r="B123" s="3" t="s">
        <v>106</v>
      </c>
      <c r="C123" s="84">
        <v>45726</v>
      </c>
      <c r="D123" s="84">
        <v>45727</v>
      </c>
      <c r="E123" s="83">
        <v>5</v>
      </c>
      <c r="F123" s="82" t="s">
        <v>32</v>
      </c>
    </row>
    <row r="124" spans="1:6" x14ac:dyDescent="0.25">
      <c r="A124" s="82"/>
      <c r="B124" s="3"/>
      <c r="C124" s="84"/>
      <c r="D124" s="84"/>
      <c r="E124" s="83"/>
      <c r="F124" s="82"/>
    </row>
    <row r="125" spans="1:6" x14ac:dyDescent="0.25">
      <c r="A125" s="82"/>
      <c r="B125" s="3"/>
      <c r="C125" s="84"/>
      <c r="D125" s="84"/>
      <c r="E125" s="83"/>
      <c r="F125" s="82"/>
    </row>
    <row r="126" spans="1:6" x14ac:dyDescent="0.25">
      <c r="A126" s="82"/>
      <c r="B126" s="83"/>
      <c r="C126" s="84"/>
      <c r="D126" s="84"/>
      <c r="E126" s="83"/>
      <c r="F126" s="82"/>
    </row>
    <row r="127" spans="1:6" x14ac:dyDescent="0.25">
      <c r="A127" s="82"/>
      <c r="B127" s="83"/>
      <c r="C127" s="84"/>
      <c r="D127" s="84"/>
      <c r="E127" s="83"/>
      <c r="F127" s="82"/>
    </row>
    <row r="128" spans="1:6" x14ac:dyDescent="0.25">
      <c r="A128" s="82"/>
      <c r="B128" s="83"/>
      <c r="C128" s="84"/>
      <c r="D128" s="84"/>
      <c r="E128" s="83"/>
      <c r="F128" s="82"/>
    </row>
    <row r="129" spans="1:6" x14ac:dyDescent="0.25">
      <c r="A129" s="82"/>
      <c r="B129" s="83"/>
      <c r="C129" s="84"/>
      <c r="D129" s="84"/>
      <c r="E129" s="83"/>
      <c r="F129" s="82"/>
    </row>
    <row r="130" spans="1:6" x14ac:dyDescent="0.25">
      <c r="A130" s="82"/>
      <c r="B130" s="83"/>
      <c r="C130" s="84"/>
      <c r="D130" s="84"/>
      <c r="E130" s="83"/>
      <c r="F130" s="82"/>
    </row>
    <row r="131" spans="1:6" x14ac:dyDescent="0.25">
      <c r="A131" s="82"/>
      <c r="B131" s="83"/>
      <c r="C131" s="84"/>
      <c r="D131" s="84"/>
      <c r="E131" s="83"/>
      <c r="F131" s="82"/>
    </row>
    <row r="132" spans="1:6" x14ac:dyDescent="0.25">
      <c r="A132" s="82"/>
      <c r="B132" s="83"/>
      <c r="C132" s="84"/>
      <c r="D132" s="84"/>
      <c r="E132" s="83"/>
      <c r="F132" s="82"/>
    </row>
    <row r="133" spans="1:6" x14ac:dyDescent="0.25">
      <c r="A133" s="82"/>
      <c r="B133" s="83"/>
      <c r="C133" s="84"/>
      <c r="D133" s="84"/>
      <c r="E133" s="83"/>
      <c r="F133" s="82"/>
    </row>
    <row r="134" spans="1:6" x14ac:dyDescent="0.25">
      <c r="A134" s="82"/>
      <c r="B134" s="85" t="s">
        <v>63</v>
      </c>
      <c r="C134" s="84"/>
      <c r="D134" s="84"/>
      <c r="E134" s="83"/>
      <c r="F134" s="82"/>
    </row>
    <row r="135" spans="1:6" x14ac:dyDescent="0.25">
      <c r="A135" s="5">
        <v>3</v>
      </c>
      <c r="B135" s="3" t="s">
        <v>67</v>
      </c>
      <c r="C135" s="4">
        <v>45728</v>
      </c>
      <c r="D135" s="4">
        <v>45729</v>
      </c>
      <c r="E135" s="3">
        <v>9</v>
      </c>
      <c r="F135" s="5" t="s">
        <v>50</v>
      </c>
    </row>
    <row r="136" spans="1:6" x14ac:dyDescent="0.25">
      <c r="A136" s="5">
        <v>3</v>
      </c>
      <c r="B136" s="68" t="s">
        <v>33</v>
      </c>
      <c r="C136" s="4">
        <v>45729</v>
      </c>
      <c r="D136" s="4">
        <v>45734</v>
      </c>
      <c r="E136" s="3">
        <v>13</v>
      </c>
      <c r="F136" s="5" t="s">
        <v>50</v>
      </c>
    </row>
    <row r="137" spans="1:6" x14ac:dyDescent="0.25">
      <c r="A137" s="5">
        <v>3</v>
      </c>
      <c r="B137" s="3" t="s">
        <v>66</v>
      </c>
      <c r="C137" s="4">
        <v>45734</v>
      </c>
      <c r="D137" s="4">
        <v>45734</v>
      </c>
      <c r="E137" s="3">
        <v>3</v>
      </c>
      <c r="F137" s="5" t="s">
        <v>50</v>
      </c>
    </row>
    <row r="138" spans="1:6" x14ac:dyDescent="0.25">
      <c r="A138" s="5"/>
      <c r="B138" s="3"/>
      <c r="C138" s="4"/>
      <c r="D138" s="4"/>
      <c r="E138" s="3"/>
      <c r="F138" s="5"/>
    </row>
    <row r="139" spans="1:6" x14ac:dyDescent="0.25">
      <c r="A139" s="5"/>
      <c r="B139" s="68"/>
      <c r="C139" s="4"/>
      <c r="D139" s="4"/>
      <c r="E139" s="3"/>
      <c r="F139" s="5"/>
    </row>
    <row r="140" spans="1:6" x14ac:dyDescent="0.25">
      <c r="A140" s="5"/>
      <c r="B140" s="3"/>
      <c r="C140" s="4"/>
      <c r="D140" s="4"/>
      <c r="E140" s="3"/>
      <c r="F140" s="5"/>
    </row>
    <row r="141" spans="1:6" x14ac:dyDescent="0.25">
      <c r="A141" s="91" t="s">
        <v>12</v>
      </c>
      <c r="B141" s="92"/>
      <c r="C141" s="92"/>
      <c r="D141" s="93"/>
      <c r="E141" s="3">
        <f>SUM(E111:E140)</f>
        <v>78</v>
      </c>
      <c r="F141" s="3"/>
    </row>
  </sheetData>
  <mergeCells count="5">
    <mergeCell ref="A10:D10"/>
    <mergeCell ref="A26:D26"/>
    <mergeCell ref="A61:D61"/>
    <mergeCell ref="A96:D96"/>
    <mergeCell ref="A141:D1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05D5D-6F46-450D-8B28-9CE81EE663DB}">
  <dimension ref="B1:K6"/>
  <sheetViews>
    <sheetView workbookViewId="0">
      <selection activeCell="C5" sqref="C5"/>
    </sheetView>
  </sheetViews>
  <sheetFormatPr baseColWidth="10" defaultRowHeight="15" x14ac:dyDescent="0.25"/>
  <cols>
    <col min="2" max="2" width="14.85546875" customWidth="1"/>
    <col min="3" max="3" width="13" customWidth="1"/>
    <col min="4" max="4" width="13.28515625" customWidth="1"/>
    <col min="5" max="5" width="14" customWidth="1"/>
    <col min="6" max="6" width="15.5703125" customWidth="1"/>
    <col min="10" max="10" width="15.42578125" customWidth="1"/>
    <col min="11" max="11" width="16.42578125" customWidth="1"/>
    <col min="13" max="13" width="15.140625" customWidth="1"/>
  </cols>
  <sheetData>
    <row r="1" spans="2:11" ht="15.75" thickBot="1" x14ac:dyDescent="0.3">
      <c r="B1" s="18"/>
      <c r="C1" s="19" t="s">
        <v>14</v>
      </c>
      <c r="D1" s="19" t="s">
        <v>15</v>
      </c>
      <c r="E1" s="20" t="s">
        <v>16</v>
      </c>
      <c r="F1" s="21" t="s">
        <v>17</v>
      </c>
      <c r="G1" s="26" t="s">
        <v>6</v>
      </c>
      <c r="H1" s="23" t="s">
        <v>7</v>
      </c>
      <c r="I1" s="39" t="s">
        <v>19</v>
      </c>
      <c r="J1" s="22" t="s">
        <v>10</v>
      </c>
      <c r="K1" s="24" t="s">
        <v>11</v>
      </c>
    </row>
    <row r="2" spans="2:11" x14ac:dyDescent="0.25">
      <c r="B2" s="12" t="s">
        <v>13</v>
      </c>
      <c r="C2" s="13"/>
      <c r="D2" s="13"/>
      <c r="E2" s="14"/>
      <c r="F2" s="15"/>
      <c r="G2" s="25"/>
      <c r="H2" s="17"/>
      <c r="I2" s="40"/>
      <c r="J2" s="16"/>
      <c r="K2" s="17"/>
    </row>
    <row r="3" spans="2:11" x14ac:dyDescent="0.25">
      <c r="B3" s="9"/>
      <c r="C3" s="7"/>
      <c r="D3" s="7"/>
      <c r="E3" s="10"/>
      <c r="F3" s="11"/>
      <c r="G3" s="9">
        <f>SUM(C3:E3)</f>
        <v>0</v>
      </c>
      <c r="H3" s="3">
        <v>0</v>
      </c>
      <c r="I3" s="41">
        <v>0</v>
      </c>
      <c r="J3" s="8">
        <v>0</v>
      </c>
      <c r="K3" s="3">
        <f>G3-J3</f>
        <v>0</v>
      </c>
    </row>
    <row r="4" spans="2:11" x14ac:dyDescent="0.25">
      <c r="B4" s="9" t="s">
        <v>8</v>
      </c>
      <c r="C4" s="7">
        <v>5.6</v>
      </c>
      <c r="D4" s="7">
        <v>2</v>
      </c>
      <c r="E4" s="10">
        <v>0.4</v>
      </c>
      <c r="F4" s="11">
        <v>50</v>
      </c>
      <c r="G4" s="9">
        <f>C4*F4</f>
        <v>280</v>
      </c>
      <c r="H4" s="3">
        <f>F4*D4</f>
        <v>100</v>
      </c>
      <c r="I4" s="41">
        <f>F4*E4</f>
        <v>20</v>
      </c>
      <c r="J4" s="8">
        <v>0</v>
      </c>
      <c r="K4" s="3">
        <v>0</v>
      </c>
    </row>
    <row r="5" spans="2:11" ht="15.75" thickBot="1" x14ac:dyDescent="0.3">
      <c r="B5" s="27" t="s">
        <v>9</v>
      </c>
      <c r="C5" s="28">
        <v>7.4</v>
      </c>
      <c r="D5" s="28">
        <v>0.6</v>
      </c>
      <c r="E5" s="29"/>
      <c r="F5" s="30">
        <v>54</v>
      </c>
      <c r="G5" s="27">
        <f>C5*F5</f>
        <v>399.6</v>
      </c>
      <c r="H5" s="32">
        <f>D5*F5</f>
        <v>32.4</v>
      </c>
      <c r="I5" s="42">
        <v>0</v>
      </c>
      <c r="J5" s="31">
        <v>0</v>
      </c>
      <c r="K5" s="32">
        <v>0</v>
      </c>
    </row>
    <row r="6" spans="2:11" ht="15.75" thickBot="1" x14ac:dyDescent="0.3">
      <c r="B6" s="33" t="s">
        <v>18</v>
      </c>
      <c r="C6" s="34">
        <f>SUM(C3:C5)</f>
        <v>13</v>
      </c>
      <c r="D6" s="34">
        <f>SUM(D3:D5)</f>
        <v>2.6</v>
      </c>
      <c r="E6" s="35">
        <f>SUM(E3:E5)</f>
        <v>0.4</v>
      </c>
      <c r="F6" s="36">
        <f>SUM(F4:F5)</f>
        <v>104</v>
      </c>
      <c r="G6" s="33">
        <f>SUM(G3:G5)</f>
        <v>679.6</v>
      </c>
      <c r="H6" s="44">
        <f>SUM(H3:H5)</f>
        <v>132.4</v>
      </c>
      <c r="I6" s="43">
        <f>SUM(I3:I5)</f>
        <v>20</v>
      </c>
      <c r="J6" s="38">
        <f>SUM(J3:J5)</f>
        <v>0</v>
      </c>
      <c r="K6" s="37">
        <f>SUM(K3:K5)</f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8C98-21E2-4B8C-BB83-A554608E7B6B}">
  <dimension ref="A4:Q62"/>
  <sheetViews>
    <sheetView topLeftCell="A3" workbookViewId="0">
      <selection activeCell="G18" sqref="G18"/>
    </sheetView>
  </sheetViews>
  <sheetFormatPr baseColWidth="10" defaultRowHeight="15" x14ac:dyDescent="0.25"/>
  <cols>
    <col min="5" max="5" width="13.85546875" customWidth="1"/>
    <col min="7" max="7" width="17.42578125" customWidth="1"/>
    <col min="8" max="8" width="13.85546875" customWidth="1"/>
    <col min="9" max="9" width="11.42578125" customWidth="1"/>
    <col min="11" max="11" width="10.42578125" customWidth="1"/>
    <col min="15" max="15" width="35.5703125" customWidth="1"/>
  </cols>
  <sheetData>
    <row r="4" spans="1:17" ht="15.75" thickBot="1" x14ac:dyDescent="0.3"/>
    <row r="5" spans="1:17" ht="15" customHeight="1" x14ac:dyDescent="0.25">
      <c r="D5" s="98" t="s">
        <v>30</v>
      </c>
      <c r="E5" s="99"/>
      <c r="F5" s="99" t="s">
        <v>29</v>
      </c>
      <c r="G5" s="50" t="s">
        <v>20</v>
      </c>
      <c r="H5" s="50" t="s">
        <v>20</v>
      </c>
      <c r="I5" s="50" t="s">
        <v>23</v>
      </c>
      <c r="J5" s="50" t="s">
        <v>24</v>
      </c>
      <c r="K5" s="51" t="s">
        <v>91</v>
      </c>
    </row>
    <row r="6" spans="1:17" x14ac:dyDescent="0.25">
      <c r="D6" s="100"/>
      <c r="E6" s="94"/>
      <c r="F6" s="94"/>
      <c r="G6" s="94" t="s">
        <v>49</v>
      </c>
      <c r="H6" s="94" t="s">
        <v>22</v>
      </c>
      <c r="I6" s="94" t="s">
        <v>26</v>
      </c>
      <c r="J6" s="94" t="s">
        <v>27</v>
      </c>
      <c r="K6" s="96" t="s">
        <v>94</v>
      </c>
    </row>
    <row r="7" spans="1:17" ht="15.75" thickBot="1" x14ac:dyDescent="0.3">
      <c r="D7" s="101"/>
      <c r="E7" s="95"/>
      <c r="F7" s="95"/>
      <c r="G7" s="95"/>
      <c r="H7" s="95"/>
      <c r="I7" s="95"/>
      <c r="J7" s="95"/>
      <c r="K7" s="97"/>
      <c r="O7" t="s">
        <v>43</v>
      </c>
      <c r="P7">
        <f>(SUM(K8:K12))+(SUM(K31:K35))</f>
        <v>177.79</v>
      </c>
    </row>
    <row r="8" spans="1:17" ht="15.75" thickBot="1" x14ac:dyDescent="0.3">
      <c r="B8" s="45"/>
      <c r="C8" s="48"/>
      <c r="D8" s="56" t="s">
        <v>28</v>
      </c>
      <c r="E8" s="57" t="s">
        <v>92</v>
      </c>
      <c r="F8" s="52">
        <f t="shared" ref="F8:F26" si="0">SUM(G8:K8)</f>
        <v>40</v>
      </c>
      <c r="G8" s="57">
        <v>0</v>
      </c>
      <c r="H8" s="57">
        <v>0</v>
      </c>
      <c r="I8" s="57">
        <v>0</v>
      </c>
      <c r="J8" s="57">
        <v>23.35</v>
      </c>
      <c r="K8" s="66">
        <v>16.649999999999999</v>
      </c>
      <c r="O8" t="s">
        <v>44</v>
      </c>
      <c r="P8">
        <f>(SUM(K13:K16)) + (SUM(K36:K39))</f>
        <v>45</v>
      </c>
    </row>
    <row r="9" spans="1:17" ht="15.75" thickBot="1" x14ac:dyDescent="0.3">
      <c r="B9" s="45"/>
      <c r="C9" s="48"/>
      <c r="D9" s="56" t="s">
        <v>28</v>
      </c>
      <c r="E9" s="57" t="s">
        <v>93</v>
      </c>
      <c r="F9" s="52">
        <f t="shared" ref="F9" si="1">SUM(G9:K9)</f>
        <v>40</v>
      </c>
      <c r="G9" s="57">
        <v>0</v>
      </c>
      <c r="H9" s="57">
        <v>0</v>
      </c>
      <c r="I9" s="57">
        <v>0</v>
      </c>
      <c r="J9" s="57">
        <v>23.35</v>
      </c>
      <c r="K9" s="66">
        <v>16.649999999999999</v>
      </c>
      <c r="O9" t="s">
        <v>45</v>
      </c>
      <c r="P9">
        <f>(SUM(K17:K19))+(SUM(K40:K42))</f>
        <v>0</v>
      </c>
    </row>
    <row r="10" spans="1:17" ht="15.75" thickBot="1" x14ac:dyDescent="0.3">
      <c r="B10" s="45"/>
      <c r="C10" s="48"/>
      <c r="D10" s="56" t="s">
        <v>51</v>
      </c>
      <c r="E10" s="57" t="s">
        <v>97</v>
      </c>
      <c r="F10" s="52">
        <f t="shared" ref="F10" si="2">SUM(G10:K10)</f>
        <v>40</v>
      </c>
      <c r="G10" s="57">
        <v>0</v>
      </c>
      <c r="H10" s="57">
        <v>0</v>
      </c>
      <c r="I10" s="57">
        <v>0</v>
      </c>
      <c r="J10" s="57">
        <v>23.35</v>
      </c>
      <c r="K10" s="66">
        <v>16.649999999999999</v>
      </c>
      <c r="O10" t="s">
        <v>46</v>
      </c>
      <c r="P10">
        <f>(SUM(K20:K23))+(SUM(K43:K46))</f>
        <v>0</v>
      </c>
    </row>
    <row r="11" spans="1:17" ht="15.75" thickBot="1" x14ac:dyDescent="0.3">
      <c r="B11" s="45"/>
      <c r="C11" s="48"/>
      <c r="D11" s="56" t="s">
        <v>51</v>
      </c>
      <c r="E11" s="57" t="s">
        <v>98</v>
      </c>
      <c r="F11" s="52">
        <f t="shared" ref="F11" si="3">SUM(G11:K11)</f>
        <v>40</v>
      </c>
      <c r="G11" s="57">
        <v>0</v>
      </c>
      <c r="H11" s="57">
        <v>0</v>
      </c>
      <c r="I11" s="57">
        <v>0</v>
      </c>
      <c r="J11" s="57">
        <v>23.35</v>
      </c>
      <c r="K11" s="66">
        <v>16.649999999999999</v>
      </c>
      <c r="O11" t="s">
        <v>42</v>
      </c>
      <c r="P11" s="62">
        <f>(SUM(K24:K26))+(SUM(K47:K49))</f>
        <v>0</v>
      </c>
    </row>
    <row r="12" spans="1:17" ht="15.75" thickBot="1" x14ac:dyDescent="0.3">
      <c r="B12" s="46"/>
      <c r="C12" s="49"/>
      <c r="D12" s="105" t="s">
        <v>52</v>
      </c>
      <c r="E12" s="106" t="s">
        <v>99</v>
      </c>
      <c r="F12" s="107">
        <f t="shared" ref="F12:F13" si="4">SUM(G12:K12)</f>
        <v>24</v>
      </c>
      <c r="G12" s="106">
        <v>0</v>
      </c>
      <c r="H12" s="106">
        <v>0</v>
      </c>
      <c r="I12" s="106">
        <v>0</v>
      </c>
      <c r="J12" s="106">
        <v>14.41</v>
      </c>
      <c r="K12" s="108">
        <v>9.59</v>
      </c>
      <c r="P12" s="54"/>
    </row>
    <row r="13" spans="1:17" x14ac:dyDescent="0.25">
      <c r="D13" s="55" t="s">
        <v>52</v>
      </c>
      <c r="E13" s="65" t="s">
        <v>164</v>
      </c>
      <c r="F13" s="47">
        <f t="shared" si="4"/>
        <v>40</v>
      </c>
      <c r="G13" s="65">
        <v>0</v>
      </c>
      <c r="H13" s="65">
        <v>0</v>
      </c>
      <c r="I13" s="65">
        <v>0</v>
      </c>
      <c r="J13" s="65">
        <v>20</v>
      </c>
      <c r="K13" s="67">
        <v>20</v>
      </c>
      <c r="O13" t="s">
        <v>47</v>
      </c>
      <c r="P13" s="54">
        <f>SUM(P7:P11)</f>
        <v>222.79</v>
      </c>
      <c r="Q13">
        <v>180</v>
      </c>
    </row>
    <row r="14" spans="1:17" x14ac:dyDescent="0.25">
      <c r="D14" s="56"/>
      <c r="E14" s="57"/>
      <c r="F14" s="52">
        <f t="shared" si="0"/>
        <v>0</v>
      </c>
      <c r="G14" s="57"/>
      <c r="H14" s="57"/>
      <c r="I14" s="57"/>
      <c r="J14" s="57"/>
      <c r="K14" s="66"/>
      <c r="P14" s="54"/>
    </row>
    <row r="15" spans="1:17" x14ac:dyDescent="0.25">
      <c r="D15" s="56"/>
      <c r="E15" s="57"/>
      <c r="F15" s="52">
        <f t="shared" si="0"/>
        <v>0</v>
      </c>
      <c r="G15" s="57"/>
      <c r="H15" s="57"/>
      <c r="I15" s="57"/>
      <c r="J15" s="57"/>
      <c r="K15" s="66"/>
      <c r="P15" s="54"/>
    </row>
    <row r="16" spans="1:17" x14ac:dyDescent="0.25">
      <c r="A16" s="81"/>
      <c r="B16" s="81"/>
      <c r="C16" s="81"/>
      <c r="D16" s="77"/>
      <c r="E16" s="90"/>
      <c r="F16" s="79">
        <f t="shared" si="0"/>
        <v>0</v>
      </c>
      <c r="G16" s="78"/>
      <c r="H16" s="78"/>
      <c r="I16" s="78"/>
      <c r="J16" s="78"/>
      <c r="K16" s="80"/>
      <c r="L16" s="81"/>
      <c r="P16" s="54"/>
    </row>
    <row r="17" spans="1:16" x14ac:dyDescent="0.25">
      <c r="A17" s="81"/>
      <c r="B17" s="81"/>
      <c r="C17" s="81"/>
      <c r="D17" s="77"/>
      <c r="E17" s="90"/>
      <c r="F17" s="79">
        <f t="shared" si="0"/>
        <v>0</v>
      </c>
      <c r="G17" s="78"/>
      <c r="H17" s="78"/>
      <c r="I17" s="78"/>
      <c r="J17" s="78"/>
      <c r="K17" s="80"/>
      <c r="L17" s="81"/>
      <c r="P17" s="54"/>
    </row>
    <row r="18" spans="1:16" x14ac:dyDescent="0.25">
      <c r="A18" s="81"/>
      <c r="B18" s="81"/>
      <c r="C18" s="81"/>
      <c r="D18" s="77"/>
      <c r="E18" s="90"/>
      <c r="F18" s="79"/>
      <c r="G18" s="78"/>
      <c r="H18" s="78"/>
      <c r="I18" s="78"/>
      <c r="J18" s="78"/>
      <c r="K18" s="80"/>
      <c r="L18" s="81"/>
      <c r="P18" s="54"/>
    </row>
    <row r="19" spans="1:16" x14ac:dyDescent="0.25">
      <c r="A19" s="81"/>
      <c r="B19" s="81"/>
      <c r="C19" s="81"/>
      <c r="D19" s="77"/>
      <c r="E19" s="90"/>
      <c r="F19" s="79"/>
      <c r="G19" s="78"/>
      <c r="H19" s="78"/>
      <c r="I19" s="78"/>
      <c r="J19" s="78"/>
      <c r="K19" s="80"/>
      <c r="L19" s="81"/>
      <c r="P19" s="54"/>
    </row>
    <row r="20" spans="1:16" x14ac:dyDescent="0.25">
      <c r="A20" s="81"/>
      <c r="B20" s="81"/>
      <c r="C20" s="81"/>
      <c r="D20" s="77"/>
      <c r="E20" s="90"/>
      <c r="F20" s="79">
        <f t="shared" si="0"/>
        <v>0</v>
      </c>
      <c r="G20" s="78"/>
      <c r="H20" s="78"/>
      <c r="I20" s="78"/>
      <c r="J20" s="78"/>
      <c r="K20" s="80"/>
      <c r="L20" s="81"/>
      <c r="P20" s="54"/>
    </row>
    <row r="21" spans="1:16" x14ac:dyDescent="0.25">
      <c r="A21" s="81"/>
      <c r="B21" s="81"/>
      <c r="C21" s="81"/>
      <c r="D21" s="77"/>
      <c r="E21" s="90"/>
      <c r="F21" s="79">
        <f t="shared" si="0"/>
        <v>0</v>
      </c>
      <c r="G21" s="78"/>
      <c r="H21" s="78"/>
      <c r="I21" s="78"/>
      <c r="J21" s="78"/>
      <c r="K21" s="80"/>
      <c r="L21" s="81"/>
      <c r="P21" s="54"/>
    </row>
    <row r="22" spans="1:16" x14ac:dyDescent="0.25">
      <c r="A22" s="81"/>
      <c r="B22" s="81"/>
      <c r="C22" s="81"/>
      <c r="D22" s="77"/>
      <c r="E22" s="90"/>
      <c r="F22" s="79">
        <f t="shared" si="0"/>
        <v>0</v>
      </c>
      <c r="G22" s="78"/>
      <c r="H22" s="78"/>
      <c r="I22" s="78"/>
      <c r="J22" s="78"/>
      <c r="K22" s="80"/>
      <c r="L22" s="81"/>
      <c r="M22" s="53"/>
      <c r="P22" s="54"/>
    </row>
    <row r="23" spans="1:16" x14ac:dyDescent="0.25">
      <c r="D23" s="56"/>
      <c r="E23" s="59"/>
      <c r="F23" s="52">
        <f t="shared" si="0"/>
        <v>0</v>
      </c>
      <c r="G23" s="57"/>
      <c r="H23" s="57"/>
      <c r="I23" s="57"/>
      <c r="J23" s="57"/>
      <c r="K23" s="66"/>
      <c r="M23" s="53"/>
      <c r="P23" s="54"/>
    </row>
    <row r="24" spans="1:16" x14ac:dyDescent="0.25">
      <c r="D24" s="56"/>
      <c r="E24" s="59"/>
      <c r="F24" s="52">
        <f t="shared" si="0"/>
        <v>0</v>
      </c>
      <c r="G24" s="57"/>
      <c r="H24" s="57"/>
      <c r="I24" s="57"/>
      <c r="J24" s="57"/>
      <c r="K24" s="66"/>
      <c r="M24" s="53"/>
      <c r="P24" s="54"/>
    </row>
    <row r="25" spans="1:16" x14ac:dyDescent="0.25">
      <c r="D25" s="56"/>
      <c r="E25" s="59"/>
      <c r="F25" s="52">
        <f t="shared" si="0"/>
        <v>0</v>
      </c>
      <c r="G25" s="57"/>
      <c r="H25" s="57"/>
      <c r="I25" s="57"/>
      <c r="J25" s="57"/>
      <c r="K25" s="66"/>
      <c r="M25" s="53"/>
      <c r="O25">
        <f>SUM(K23:K26)</f>
        <v>0</v>
      </c>
      <c r="P25" s="54"/>
    </row>
    <row r="26" spans="1:16" x14ac:dyDescent="0.25">
      <c r="D26" s="56"/>
      <c r="E26" s="59"/>
      <c r="F26" s="52">
        <f t="shared" si="0"/>
        <v>0</v>
      </c>
      <c r="G26" s="57"/>
      <c r="H26" s="57"/>
      <c r="I26" s="57"/>
      <c r="J26" s="57"/>
      <c r="K26" s="66"/>
      <c r="M26" s="53"/>
      <c r="P26" s="54"/>
    </row>
    <row r="27" spans="1:16" ht="15.75" thickBot="1" x14ac:dyDescent="0.3">
      <c r="P27" s="54"/>
    </row>
    <row r="28" spans="1:16" x14ac:dyDescent="0.25">
      <c r="D28" s="98" t="s">
        <v>25</v>
      </c>
      <c r="E28" s="99"/>
      <c r="F28" s="99" t="s">
        <v>29</v>
      </c>
      <c r="G28" s="50" t="s">
        <v>20</v>
      </c>
      <c r="H28" s="50" t="s">
        <v>20</v>
      </c>
      <c r="I28" s="50" t="s">
        <v>23</v>
      </c>
      <c r="J28" s="50" t="s">
        <v>24</v>
      </c>
      <c r="K28" s="51" t="s">
        <v>91</v>
      </c>
    </row>
    <row r="29" spans="1:16" ht="15" customHeight="1" x14ac:dyDescent="0.25">
      <c r="D29" s="100"/>
      <c r="E29" s="94"/>
      <c r="F29" s="94"/>
      <c r="G29" s="94" t="s">
        <v>21</v>
      </c>
      <c r="H29" s="94" t="s">
        <v>22</v>
      </c>
      <c r="I29" s="94" t="s">
        <v>26</v>
      </c>
      <c r="J29" s="94" t="s">
        <v>27</v>
      </c>
      <c r="K29" s="96" t="s">
        <v>94</v>
      </c>
    </row>
    <row r="30" spans="1:16" ht="15.75" thickBot="1" x14ac:dyDescent="0.3">
      <c r="D30" s="101"/>
      <c r="E30" s="95"/>
      <c r="F30" s="95"/>
      <c r="G30" s="95"/>
      <c r="H30" s="95"/>
      <c r="I30" s="95"/>
      <c r="J30" s="95"/>
      <c r="K30" s="97"/>
    </row>
    <row r="31" spans="1:16" ht="15.75" thickBot="1" x14ac:dyDescent="0.3">
      <c r="C31" s="48"/>
      <c r="D31" s="56" t="s">
        <v>28</v>
      </c>
      <c r="E31" s="57" t="s">
        <v>92</v>
      </c>
      <c r="F31" s="52">
        <f t="shared" ref="F31" si="5">SUM(G31:K31)</f>
        <v>40</v>
      </c>
      <c r="G31" s="57">
        <v>0</v>
      </c>
      <c r="H31" s="57">
        <v>0</v>
      </c>
      <c r="I31" s="57">
        <v>0</v>
      </c>
      <c r="J31" s="57">
        <v>18</v>
      </c>
      <c r="K31" s="66">
        <v>22</v>
      </c>
    </row>
    <row r="32" spans="1:16" ht="15.75" thickBot="1" x14ac:dyDescent="0.3">
      <c r="C32" s="48"/>
      <c r="D32" s="56" t="s">
        <v>28</v>
      </c>
      <c r="E32" s="57" t="s">
        <v>93</v>
      </c>
      <c r="F32" s="52">
        <f t="shared" ref="F32" si="6">SUM(G32:K32)</f>
        <v>40</v>
      </c>
      <c r="G32" s="57">
        <v>0</v>
      </c>
      <c r="H32" s="57">
        <v>0</v>
      </c>
      <c r="I32" s="57">
        <v>0</v>
      </c>
      <c r="J32" s="57">
        <v>18</v>
      </c>
      <c r="K32" s="66">
        <v>22</v>
      </c>
    </row>
    <row r="33" spans="3:15" ht="15.75" thickBot="1" x14ac:dyDescent="0.3">
      <c r="C33" s="48"/>
      <c r="D33" s="56" t="s">
        <v>51</v>
      </c>
      <c r="E33" s="57" t="s">
        <v>97</v>
      </c>
      <c r="F33" s="52">
        <f t="shared" ref="F33" si="7">SUM(G33:K33)</f>
        <v>40</v>
      </c>
      <c r="G33" s="57">
        <v>0</v>
      </c>
      <c r="H33" s="57">
        <v>0</v>
      </c>
      <c r="I33" s="57">
        <v>0</v>
      </c>
      <c r="J33" s="57">
        <v>18</v>
      </c>
      <c r="K33" s="66">
        <v>22</v>
      </c>
    </row>
    <row r="34" spans="3:15" ht="15.75" thickBot="1" x14ac:dyDescent="0.3">
      <c r="C34" s="87"/>
      <c r="D34" s="56" t="s">
        <v>51</v>
      </c>
      <c r="E34" s="57" t="s">
        <v>98</v>
      </c>
      <c r="F34" s="52">
        <f t="shared" ref="F34" si="8">SUM(G34:K34)</f>
        <v>40</v>
      </c>
      <c r="G34" s="57">
        <v>8</v>
      </c>
      <c r="H34" s="57">
        <v>0</v>
      </c>
      <c r="I34" s="57">
        <v>0</v>
      </c>
      <c r="J34" s="57">
        <v>14.4</v>
      </c>
      <c r="K34" s="66">
        <v>17.600000000000001</v>
      </c>
      <c r="L34" s="81"/>
      <c r="M34" s="81"/>
    </row>
    <row r="35" spans="3:15" ht="15.75" thickBot="1" x14ac:dyDescent="0.3">
      <c r="C35" s="88"/>
      <c r="D35" s="105" t="s">
        <v>52</v>
      </c>
      <c r="E35" s="106" t="s">
        <v>99</v>
      </c>
      <c r="F35" s="107">
        <f t="shared" ref="F35:F36" si="9">SUM(G35:K35)</f>
        <v>24</v>
      </c>
      <c r="G35" s="106">
        <v>0</v>
      </c>
      <c r="H35" s="106">
        <v>0</v>
      </c>
      <c r="I35" s="106">
        <v>0</v>
      </c>
      <c r="J35" s="106">
        <v>6</v>
      </c>
      <c r="K35" s="108">
        <v>18</v>
      </c>
      <c r="L35" s="81"/>
      <c r="M35" s="81"/>
    </row>
    <row r="36" spans="3:15" x14ac:dyDescent="0.25">
      <c r="C36" s="81"/>
      <c r="D36" s="55" t="s">
        <v>52</v>
      </c>
      <c r="E36" s="65" t="s">
        <v>164</v>
      </c>
      <c r="F36" s="47">
        <f t="shared" si="9"/>
        <v>40</v>
      </c>
      <c r="G36" s="65">
        <v>0</v>
      </c>
      <c r="H36" s="65">
        <v>0</v>
      </c>
      <c r="I36" s="65">
        <v>0</v>
      </c>
      <c r="J36" s="65">
        <v>15</v>
      </c>
      <c r="K36" s="67">
        <v>25</v>
      </c>
      <c r="L36" s="89"/>
      <c r="M36" s="81"/>
    </row>
    <row r="37" spans="3:15" x14ac:dyDescent="0.25">
      <c r="C37" s="81"/>
      <c r="D37" s="77"/>
      <c r="E37" s="78"/>
      <c r="F37" s="79">
        <f t="shared" ref="F36:F49" si="10">SUM(G37:K37)</f>
        <v>0</v>
      </c>
      <c r="G37" s="78"/>
      <c r="H37" s="78"/>
      <c r="I37" s="78"/>
      <c r="J37" s="78"/>
      <c r="K37" s="80"/>
      <c r="L37" s="81"/>
      <c r="M37" s="81"/>
    </row>
    <row r="38" spans="3:15" x14ac:dyDescent="0.25">
      <c r="C38" s="81"/>
      <c r="D38" s="77"/>
      <c r="E38" s="78"/>
      <c r="F38" s="79">
        <f t="shared" si="10"/>
        <v>0</v>
      </c>
      <c r="G38" s="78"/>
      <c r="H38" s="78"/>
      <c r="I38" s="78"/>
      <c r="J38" s="78"/>
      <c r="K38" s="80"/>
      <c r="L38" s="81"/>
      <c r="M38" s="81"/>
    </row>
    <row r="39" spans="3:15" x14ac:dyDescent="0.25">
      <c r="C39" s="81"/>
      <c r="D39" s="77"/>
      <c r="E39" s="90"/>
      <c r="F39" s="79">
        <f t="shared" si="10"/>
        <v>0</v>
      </c>
      <c r="G39" s="78"/>
      <c r="H39" s="78"/>
      <c r="I39" s="78"/>
      <c r="J39" s="78"/>
      <c r="K39" s="80"/>
      <c r="L39" s="81"/>
      <c r="M39" s="81"/>
    </row>
    <row r="40" spans="3:15" x14ac:dyDescent="0.25">
      <c r="D40" s="56"/>
      <c r="E40" s="59"/>
      <c r="F40" s="52">
        <f t="shared" si="10"/>
        <v>0</v>
      </c>
      <c r="G40" s="57"/>
      <c r="H40" s="57"/>
      <c r="I40" s="57"/>
      <c r="J40" s="57"/>
      <c r="K40" s="66"/>
    </row>
    <row r="41" spans="3:15" x14ac:dyDescent="0.25">
      <c r="D41" s="56"/>
      <c r="E41" s="59"/>
      <c r="F41" s="52">
        <f t="shared" si="10"/>
        <v>0</v>
      </c>
      <c r="G41" s="57"/>
      <c r="H41" s="57"/>
      <c r="I41" s="57"/>
      <c r="J41" s="57"/>
      <c r="K41" s="66"/>
    </row>
    <row r="42" spans="3:15" x14ac:dyDescent="0.25">
      <c r="D42" s="56"/>
      <c r="E42" s="59"/>
      <c r="F42" s="52">
        <f t="shared" si="10"/>
        <v>0</v>
      </c>
      <c r="G42" s="57"/>
      <c r="H42" s="57"/>
      <c r="I42" s="57"/>
      <c r="J42" s="57"/>
      <c r="K42" s="66"/>
    </row>
    <row r="43" spans="3:15" x14ac:dyDescent="0.25">
      <c r="D43" s="56"/>
      <c r="E43" s="59"/>
      <c r="F43" s="52">
        <f t="shared" si="10"/>
        <v>0</v>
      </c>
      <c r="G43" s="57"/>
      <c r="H43" s="57"/>
      <c r="I43" s="57"/>
      <c r="J43" s="57"/>
      <c r="K43" s="66"/>
    </row>
    <row r="44" spans="3:15" x14ac:dyDescent="0.25">
      <c r="D44" s="56"/>
      <c r="E44" s="59"/>
      <c r="F44" s="52">
        <f t="shared" si="10"/>
        <v>0</v>
      </c>
      <c r="G44" s="57"/>
      <c r="H44" s="57"/>
      <c r="I44" s="57"/>
      <c r="J44" s="57"/>
      <c r="K44" s="66"/>
    </row>
    <row r="45" spans="3:15" x14ac:dyDescent="0.25">
      <c r="D45" s="56"/>
      <c r="E45" s="59"/>
      <c r="F45" s="52">
        <f t="shared" si="10"/>
        <v>0</v>
      </c>
      <c r="G45" s="57"/>
      <c r="H45" s="57"/>
      <c r="I45" s="57"/>
      <c r="J45" s="57"/>
      <c r="K45" s="66"/>
    </row>
    <row r="46" spans="3:15" x14ac:dyDescent="0.25">
      <c r="D46" s="56"/>
      <c r="E46" s="59"/>
      <c r="F46" s="52">
        <f t="shared" si="10"/>
        <v>0</v>
      </c>
      <c r="G46" s="57"/>
      <c r="H46" s="57"/>
      <c r="I46" s="57"/>
      <c r="J46" s="57"/>
      <c r="K46" s="66"/>
    </row>
    <row r="47" spans="3:15" x14ac:dyDescent="0.25">
      <c r="D47" s="56"/>
      <c r="E47" s="59"/>
      <c r="F47" s="52">
        <f t="shared" si="10"/>
        <v>0</v>
      </c>
      <c r="G47" s="57"/>
      <c r="H47" s="57"/>
      <c r="I47" s="57"/>
      <c r="J47" s="57"/>
      <c r="K47" s="66"/>
    </row>
    <row r="48" spans="3:15" x14ac:dyDescent="0.25">
      <c r="D48" s="56"/>
      <c r="E48" s="59"/>
      <c r="F48" s="52">
        <f t="shared" si="10"/>
        <v>0</v>
      </c>
      <c r="G48" s="57"/>
      <c r="H48" s="57"/>
      <c r="I48" s="57"/>
      <c r="J48" s="57"/>
      <c r="K48" s="66"/>
      <c r="O48">
        <f>SUM(K46:K49)</f>
        <v>0</v>
      </c>
    </row>
    <row r="49" spans="4:11" x14ac:dyDescent="0.25">
      <c r="D49" s="56"/>
      <c r="E49" s="59"/>
      <c r="F49" s="52">
        <f t="shared" si="10"/>
        <v>0</v>
      </c>
      <c r="G49" s="57"/>
      <c r="H49" s="57"/>
      <c r="I49" s="57"/>
      <c r="J49" s="57"/>
      <c r="K49" s="66"/>
    </row>
    <row r="62" spans="4:11" x14ac:dyDescent="0.25">
      <c r="K62">
        <f>(SUM(K31:K49))+(SUM(K8:K26))</f>
        <v>222.79</v>
      </c>
    </row>
  </sheetData>
  <mergeCells count="14">
    <mergeCell ref="D28:E30"/>
    <mergeCell ref="F28:F30"/>
    <mergeCell ref="G29:G30"/>
    <mergeCell ref="H29:H30"/>
    <mergeCell ref="I6:I7"/>
    <mergeCell ref="D5:E7"/>
    <mergeCell ref="F5:F7"/>
    <mergeCell ref="G6:G7"/>
    <mergeCell ref="I29:I30"/>
    <mergeCell ref="J29:J30"/>
    <mergeCell ref="K29:K30"/>
    <mergeCell ref="H6:H7"/>
    <mergeCell ref="J6:J7"/>
    <mergeCell ref="K6:K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CA82-22A5-4840-95AE-958DCA898F11}">
  <dimension ref="B4:AQ29"/>
  <sheetViews>
    <sheetView workbookViewId="0">
      <selection activeCell="E28" sqref="E28:AQ29"/>
    </sheetView>
  </sheetViews>
  <sheetFormatPr baseColWidth="10" defaultRowHeight="15" x14ac:dyDescent="0.25"/>
  <cols>
    <col min="2" max="2" width="47" customWidth="1"/>
    <col min="7" max="7" width="14.85546875" customWidth="1"/>
    <col min="14" max="14" width="21.5703125" customWidth="1"/>
  </cols>
  <sheetData>
    <row r="4" spans="2:7" x14ac:dyDescent="0.25">
      <c r="B4" t="s">
        <v>53</v>
      </c>
      <c r="C4" t="s">
        <v>38</v>
      </c>
    </row>
    <row r="5" spans="2:7" x14ac:dyDescent="0.25">
      <c r="B5" t="s">
        <v>54</v>
      </c>
      <c r="C5">
        <v>3</v>
      </c>
    </row>
    <row r="6" spans="2:7" x14ac:dyDescent="0.25">
      <c r="B6" t="s">
        <v>60</v>
      </c>
      <c r="C6">
        <v>4</v>
      </c>
      <c r="G6">
        <f>SUM(C5:C8)</f>
        <v>12</v>
      </c>
    </row>
    <row r="7" spans="2:7" x14ac:dyDescent="0.25">
      <c r="B7" t="s">
        <v>57</v>
      </c>
      <c r="C7">
        <v>3</v>
      </c>
    </row>
    <row r="8" spans="2:7" x14ac:dyDescent="0.25">
      <c r="B8" t="s">
        <v>59</v>
      </c>
      <c r="C8">
        <v>2</v>
      </c>
    </row>
    <row r="9" spans="2:7" x14ac:dyDescent="0.25">
      <c r="B9" t="s">
        <v>58</v>
      </c>
      <c r="C9">
        <v>4</v>
      </c>
    </row>
    <row r="10" spans="2:7" x14ac:dyDescent="0.25">
      <c r="B10" t="s">
        <v>55</v>
      </c>
      <c r="C10">
        <v>3</v>
      </c>
    </row>
    <row r="11" spans="2:7" x14ac:dyDescent="0.25">
      <c r="B11" t="s">
        <v>56</v>
      </c>
      <c r="C11">
        <v>2</v>
      </c>
    </row>
    <row r="12" spans="2:7" x14ac:dyDescent="0.25">
      <c r="B12" t="s">
        <v>33</v>
      </c>
      <c r="C12">
        <v>8</v>
      </c>
    </row>
    <row r="13" spans="2:7" x14ac:dyDescent="0.25">
      <c r="B13" t="s">
        <v>41</v>
      </c>
      <c r="C13">
        <v>2</v>
      </c>
    </row>
    <row r="20" spans="2:43" x14ac:dyDescent="0.25">
      <c r="B20" t="s">
        <v>12</v>
      </c>
      <c r="C20">
        <f>SUM(C5:C18)</f>
        <v>31</v>
      </c>
    </row>
    <row r="28" spans="2:43" ht="45" x14ac:dyDescent="0.25">
      <c r="E28" s="102" t="s">
        <v>116</v>
      </c>
      <c r="F28" s="102" t="s">
        <v>117</v>
      </c>
      <c r="G28" s="102" t="s">
        <v>118</v>
      </c>
      <c r="H28" s="102" t="s">
        <v>119</v>
      </c>
      <c r="I28" s="102" t="s">
        <v>120</v>
      </c>
      <c r="J28" s="102" t="s">
        <v>121</v>
      </c>
      <c r="K28" s="102" t="s">
        <v>122</v>
      </c>
      <c r="L28" s="102" t="s">
        <v>123</v>
      </c>
      <c r="M28" s="102" t="s">
        <v>124</v>
      </c>
      <c r="N28" s="102" t="s">
        <v>125</v>
      </c>
      <c r="O28" s="102" t="s">
        <v>126</v>
      </c>
      <c r="P28" s="102" t="s">
        <v>127</v>
      </c>
      <c r="Q28" s="102" t="s">
        <v>128</v>
      </c>
      <c r="R28" s="102" t="s">
        <v>129</v>
      </c>
      <c r="S28" s="102" t="s">
        <v>130</v>
      </c>
      <c r="T28" s="102" t="s">
        <v>131</v>
      </c>
      <c r="U28" s="102" t="s">
        <v>132</v>
      </c>
      <c r="V28" s="102" t="s">
        <v>133</v>
      </c>
      <c r="W28" s="102" t="s">
        <v>134</v>
      </c>
      <c r="X28" s="102" t="s">
        <v>135</v>
      </c>
      <c r="Y28" s="102" t="s">
        <v>136</v>
      </c>
      <c r="Z28" s="102" t="s">
        <v>137</v>
      </c>
      <c r="AA28" s="102" t="s">
        <v>138</v>
      </c>
      <c r="AB28" s="102" t="s">
        <v>139</v>
      </c>
      <c r="AC28" s="102" t="s">
        <v>140</v>
      </c>
      <c r="AD28" s="102" t="s">
        <v>141</v>
      </c>
      <c r="AE28" s="102" t="s">
        <v>142</v>
      </c>
      <c r="AF28" s="102" t="s">
        <v>143</v>
      </c>
      <c r="AG28" s="102" t="s">
        <v>144</v>
      </c>
      <c r="AH28" s="102" t="s">
        <v>145</v>
      </c>
      <c r="AI28" s="102" t="s">
        <v>146</v>
      </c>
      <c r="AJ28" s="102" t="s">
        <v>147</v>
      </c>
      <c r="AK28" s="102" t="s">
        <v>148</v>
      </c>
      <c r="AL28" s="102" t="s">
        <v>149</v>
      </c>
      <c r="AM28" s="102" t="s">
        <v>150</v>
      </c>
      <c r="AN28" s="102" t="s">
        <v>151</v>
      </c>
      <c r="AO28" s="102" t="s">
        <v>152</v>
      </c>
      <c r="AP28" s="102" t="s">
        <v>153</v>
      </c>
      <c r="AQ28" s="102" t="s">
        <v>154</v>
      </c>
    </row>
    <row r="29" spans="2:43" ht="45" x14ac:dyDescent="0.25">
      <c r="E29" s="103">
        <v>556413</v>
      </c>
      <c r="F29" s="103">
        <v>201</v>
      </c>
      <c r="G29" s="103">
        <v>10000000000</v>
      </c>
      <c r="H29" s="103">
        <v>626</v>
      </c>
      <c r="I29" s="103">
        <v>2</v>
      </c>
      <c r="J29" s="103">
        <v>2</v>
      </c>
      <c r="K29" s="103">
        <v>1</v>
      </c>
      <c r="L29" s="103">
        <v>2</v>
      </c>
      <c r="M29" s="103">
        <v>68</v>
      </c>
      <c r="N29" s="104">
        <v>20199999999399</v>
      </c>
      <c r="O29" s="103" t="s">
        <v>155</v>
      </c>
      <c r="P29" s="103">
        <v>1</v>
      </c>
      <c r="Q29" s="103" t="s">
        <v>156</v>
      </c>
      <c r="R29" s="103">
        <v>0</v>
      </c>
      <c r="S29" s="103" t="s">
        <v>157</v>
      </c>
      <c r="T29" s="103" t="s">
        <v>158</v>
      </c>
      <c r="U29" s="103">
        <v>1</v>
      </c>
      <c r="V29" s="103" t="s">
        <v>159</v>
      </c>
      <c r="W29" s="103"/>
      <c r="X29" s="103"/>
      <c r="Y29" s="103">
        <v>25011995</v>
      </c>
      <c r="Z29" s="103">
        <v>6</v>
      </c>
      <c r="AA29" s="103">
        <v>2</v>
      </c>
      <c r="AB29" s="103" t="s">
        <v>160</v>
      </c>
      <c r="AC29" s="103">
        <v>1</v>
      </c>
      <c r="AD29" s="103"/>
      <c r="AE29" s="103">
        <v>288323</v>
      </c>
      <c r="AF29" s="103">
        <v>1</v>
      </c>
      <c r="AG29" s="103">
        <v>1</v>
      </c>
      <c r="AH29" s="103" t="s">
        <v>161</v>
      </c>
      <c r="AI29" s="103">
        <v>1234</v>
      </c>
      <c r="AJ29" s="103" t="s">
        <v>162</v>
      </c>
      <c r="AK29" s="103" t="s">
        <v>163</v>
      </c>
      <c r="AL29" s="103">
        <v>2748596</v>
      </c>
      <c r="AM29" s="103">
        <v>74856258</v>
      </c>
      <c r="AN29" s="103">
        <v>0</v>
      </c>
      <c r="AO29" s="103">
        <v>22030</v>
      </c>
      <c r="AP29" s="103">
        <v>2</v>
      </c>
      <c r="AQ29" s="10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Requerimientos</vt:lpstr>
      <vt:lpstr>Horas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Ticona Morales Fanny Mariana</dc:creator>
  <cp:lastModifiedBy>Toro Salas Douglas Alejandro</cp:lastModifiedBy>
  <dcterms:created xsi:type="dcterms:W3CDTF">2023-08-29T15:46:48Z</dcterms:created>
  <dcterms:modified xsi:type="dcterms:W3CDTF">2025-03-14T23:36:04Z</dcterms:modified>
</cp:coreProperties>
</file>