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of Simulations" sheetId="1" r:id="rId4"/>
    <sheet state="visible" name="Campaign Grading Criteria 2023" sheetId="2" r:id="rId5"/>
  </sheets>
  <definedNames/>
  <calcPr/>
  <extLst>
    <ext uri="GoogleSheetsCustomDataVersion2">
      <go:sheetsCustomData xmlns:go="http://customooxmlschemas.google.com/" r:id="rId6" roundtripDataChecksum="mLofYU3cymMHiiAyK4Govah83HgSCyeosSAOGxyju4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ID#AAAA4zHFZj0
Steven Lam    (2023-09-25 08:03:32)
Weighted average between Premise alignment (40%) and difficulty rating (60%). Weighting is customisable based on user discretion.
1 Star = 0-20%
2 Stars = 20-40%
3 Stars = 40-60%
4 Stars = 60-80%
5 Stars = 80-100%</t>
      </text>
    </comment>
    <comment authorId="0" ref="D1">
      <text>
        <t xml:space="preserve">======
ID#AAAA4yJnjsU
Steven Lam    (2023-09-25 08:03:32)
Assesses the relevance of an email to the recipient.
Divides premise alignment score by 40 to obtain percentage</t>
      </text>
    </comment>
    <comment authorId="0" ref="E1">
      <text>
        <t xml:space="preserve">======
ID#AAAA4yJnjmc
Steven Lam    (2023-09-25 08:03:32)
Difficulty based on the cue types present</t>
      </text>
    </comment>
    <comment authorId="0" ref="I1">
      <text>
        <t xml:space="preserve">======
ID#AAAA4yJnjmU
Steven Lam    (2023-09-25 08:03:32)
Easy: 1-2 stars
Medium: 3-4 stars
Hard: 5 stars</t>
      </text>
    </comment>
  </commentList>
  <extLst>
    <ext uri="GoogleSheetsCustomDataVersion2">
      <go:sheetsCustomData xmlns:go="http://customooxmlschemas.google.com/" r:id="rId1" roundtripDataSignature="AMtx7mjrHb5cR5vQ82pKTBUQ38Yg1EeT0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8">
      <text>
        <t xml:space="preserve">======
ID#AAAA4zHFZpM
Steven Lam    (2023-09-25 08:03:32)
Is appropriate branding missing?
Consider your organisation's branding guidelines.</t>
      </text>
    </comment>
    <comment authorId="0" ref="K33">
      <text>
        <t xml:space="preserve">======
ID#AAAA4zHFZpI
Steven Lam    (2023-09-25 08:03:32)
Contents is equally relevant to ALL staff</t>
      </text>
    </comment>
    <comment authorId="0" ref="B105">
      <text>
        <t xml:space="preserve">======
ID#AAAA4zHFZpE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327">
      <text>
        <t xml:space="preserve">======
ID#AAAA4zHFZpA
Steven Lam    (2023-09-25 08:03:32)
Does the message lack a greeting or lack personalization in the
message?</t>
      </text>
    </comment>
    <comment authorId="0" ref="K284">
      <text>
        <t xml:space="preserve">======
ID#AAAA4zHFZo8
Steven Lam    (2023-09-25 08:03:32)
e.g. A new policy, a new IT system, cyber security incident, access incident etc.</t>
      </text>
    </comment>
    <comment authorId="0" ref="B117">
      <text>
        <t xml:space="preserve">======
ID#AAAA4zHFZo4
Steven Lam    (2023-09-25 08:03:32)
Are there inconsistencies contained in the email message?
References applications/services not typically used/endorsed in the organisation.</t>
      </text>
    </comment>
    <comment authorId="0" ref="B48">
      <text>
        <t xml:space="preserve">======
ID#AAAA4zHFZo0
Steven Lam    (2023-09-25 08:03:32)
Does the message lack the sender's name, role and/or contact information. A generic name such as HR, IT or Payroll is not considered a signatory.</t>
      </text>
    </comment>
    <comment authorId="0" ref="B205">
      <text>
        <t xml:space="preserve">======
ID#AAAA4zHFZow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289">
      <text>
        <t xml:space="preserve">======
ID#AAAA4zHFZos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109">
      <text>
        <t xml:space="preserve">======
ID#AAAA4zHFZoo
Steven Lam    (2023-09-25 08:03:32)
Does the message appear to be a work or business-related process?</t>
      </text>
    </comment>
    <comment authorId="0" ref="B320">
      <text>
        <t xml:space="preserve">======
ID#AAAA4zHFZok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294">
      <text>
        <t xml:space="preserve">======
ID#AAAA4zHFZog
Steven Lam    (2023-09-25 08:03:32)
Does the message contain any legal type language such as copyright information, disclaimers, tax information?</t>
      </text>
    </comment>
    <comment authorId="0" ref="K203">
      <text>
        <t xml:space="preserve">======
ID#AAAA4zHFZoc
Steven Lam    (2023-09-25 08:03:32)
Would all recipients of the email be negatively affected if you do not act by clicking on the link?</t>
      </text>
    </comment>
    <comment authorId="0" ref="B182">
      <text>
        <t xml:space="preserve">======
ID#AAAA4zHFZoY
Steven Lam    (2023-09-25 08:03:32)
Does the message contain any legal type language such as copyright information, disclaimers, tax information?</t>
      </text>
    </comment>
    <comment authorId="0" ref="B96">
      <text>
        <t xml:space="preserve">======
ID#AAAA4zHFZoU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144">
      <text>
        <t xml:space="preserve">======
ID#AAAA4zHFZoQ
Steven Lam    (2023-09-25 08:03:32)
Does the message contain spelling or grammar errors, including mismatched plurality?</t>
      </text>
    </comment>
    <comment authorId="0" ref="F3">
      <text>
        <t xml:space="preserve">======
ID#AAAA4zHFZoM
Steven Lam    (2023-09-25 08:03:32)
Rate the importance of the cue between 1-5
"How much of an impact does it have on making it hard?"</t>
      </text>
    </comment>
    <comment authorId="0" ref="B25">
      <text>
        <t xml:space="preserve">======
ID#AAAA4zHFZoE
Steven Lam    (2023-09-25 08:03:32)
Does the message appear to be a work or business-related process?</t>
      </text>
    </comment>
    <comment authorId="0" ref="B263">
      <text>
        <t xml:space="preserve">======
ID#AAAA4zHFZoI
Steven Lam    (2023-09-25 08:03:32)
Do any branding elements appear to be an imitation or out-of-date?</t>
      </text>
    </comment>
    <comment authorId="0" ref="B121">
      <text>
        <t xml:space="preserve">======
ID#AAAA4zHFZoA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15">
      <text>
        <t xml:space="preserve">======
ID#AAAA4zHFZn8
Steven Lam    (2023-09-25 08:03:32)
Does the message contain any detailed aspects that are not central
to the content?</t>
      </text>
    </comment>
    <comment authorId="0" ref="B133">
      <text>
        <t xml:space="preserve">======
ID#AAAA4zHFZn4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46">
      <text>
        <t xml:space="preserve">======
ID#AAAA4zHFZn0
Steven Lam    (2023-09-25 08:03:32)
Does the message offer anything
that is too good to be true, such as having won a contest, lottery, free vacation and so on?</t>
      </text>
    </comment>
    <comment authorId="0" ref="B20">
      <text>
        <t xml:space="preserve">======
ID#AAAA4zHFZnw
Steven Lam    (2023-09-25 08:03:32)
Does the message lack the sender's name, role and/or contact information. A generic name such as HR, IT or Payroll is not considered a signatory.</t>
      </text>
    </comment>
    <comment authorId="0" ref="K312">
      <text>
        <t xml:space="preserve">======
ID#AAAA4zHFZns
Steven Lam    (2023-09-25 08:03:32)
e.g. A new policy, a new IT system, cyber security incident, access incident etc.</t>
      </text>
    </comment>
    <comment authorId="0" ref="K287">
      <text>
        <t xml:space="preserve">======
ID#AAAA4zHFZno
Steven Lam    (2023-09-25 08:03:32)
Would all recipients of the email be negatively affected if you do not act by clicking on the link?</t>
      </text>
    </comment>
    <comment authorId="0" ref="L283">
      <text>
        <t xml:space="preserve">======
ID#AAAA4zHFZnk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116">
      <text>
        <t xml:space="preserve">======
ID#AAAA4zHFZng
Steven Lam    (2023-09-25 08:03:32)
Does the message contain spelling or grammar errors, including mismatched plurality?</t>
      </text>
    </comment>
    <comment authorId="0" ref="B53">
      <text>
        <t xml:space="preserve">======
ID#AAAA4zHFZnc
Steven Lam    (2023-09-25 08:03:32)
Does the message appear to be a work or business-related process?</t>
      </text>
    </comment>
    <comment authorId="0" ref="B73">
      <text>
        <t xml:space="preserve">======
ID#AAAA4zHFZnY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42">
      <text>
        <t xml:space="preserve">======
ID#AAAA4zHFZnU
Steven Lam    (2023-09-25 08:03:32)
Does the message contain any legal type language such as copyright information, disclaimers, tax information?</t>
      </text>
    </comment>
    <comment authorId="0" ref="L31">
      <text>
        <t xml:space="preserve">======
ID#AAAA4zHFZnQ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78">
      <text>
        <t xml:space="preserve">======
ID#AAAA4zHFZnM
Steven Lam    (2023-09-25 08:03:32)
Does the message offer anything
that is too good to be true, such as having won a contest, lottery, free vacation and so on?</t>
      </text>
    </comment>
    <comment authorId="0" ref="B177">
      <text>
        <t xml:space="preserve">======
ID#AAAA4zHFZnE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163">
      <text>
        <t xml:space="preserve">======
ID#AAAA4zHFZnI
Steven Lam    (2023-09-25 08:03:32)
Does the message offer anything just for you?</t>
      </text>
    </comment>
    <comment authorId="0" ref="K148">
      <text>
        <t xml:space="preserve">======
ID#AAAA4zHFZnA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192">
      <text>
        <t xml:space="preserve">======
ID#AAAA4zHFZm8
Steven Lam    (2023-09-25 08:03:32)
Does the message offer anything for a limited time?</t>
      </text>
    </comment>
    <comment authorId="0" ref="B136">
      <text>
        <t xml:space="preserve">======
ID#AAAA4zHFZm4
Steven Lam    (2023-09-25 08:03:32)
Does the message offer anything for a limited time?</t>
      </text>
    </comment>
    <comment authorId="0" ref="B209">
      <text>
        <t xml:space="preserve">======
ID#AAAA4zHFZms
Steven Lam    (2023-09-25 08:03:32)
Are any inappropriate security indicators or icons present?</t>
      </text>
    </comment>
    <comment authorId="0" ref="B319">
      <text>
        <t xml:space="preserve">======
ID#AAAA4zHFZm0
Steven Lam    (2023-09-25 08:03:32)
Do any branding elements appear to be an imitation or out-of-date?</t>
      </text>
    </comment>
    <comment authorId="0" ref="B293">
      <text>
        <t xml:space="preserve">======
ID#AAAA4zHFZmw
Steven Lam    (2023-09-25 08:03:32)
Are any inappropriate security indicators or icons present?</t>
      </text>
    </comment>
    <comment authorId="0" ref="B236">
      <text>
        <t xml:space="preserve">======
ID#AAAA4zHFZmo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81">
      <text>
        <t xml:space="preserve">======
ID#AAAA4zHFZmk
Steven Lam    (2023-09-25 08:03:32)
Does the message appear to be a work or business-related process?</t>
      </text>
    </comment>
    <comment authorId="0" ref="B155">
      <text>
        <t xml:space="preserve">======
ID#AAAA4zHFZmc
Steven Lam    (2023-09-25 08:03:32)
Does the message contain any detailed aspects that are not central
to the content?</t>
      </text>
    </comment>
    <comment authorId="0" ref="G199">
      <text>
        <t xml:space="preserve">======
ID#AAAA4zHFZmg
Steven Lam    (2023-09-25 08:03:32)
Select a scale of Easy, Medium or Hard. If not applicable, select N/A.</t>
      </text>
    </comment>
    <comment authorId="0" ref="B285">
      <text>
        <t xml:space="preserve">======
ID#AAAA4zHFZmU
Steven Lam    (2023-09-25 08:03:32)
Are there inconsistencies contained in the email message?
References applications/services not typically used/endorsed in the organisation.</t>
      </text>
    </comment>
    <comment authorId="0" ref="K34">
      <text>
        <t xml:space="preserve">======
ID#AAAA4zHFZmY
Steven Lam    (2023-09-25 08:03:32)
e.g. Board meeting, Alumni group, COVID, bomb threat to University,</t>
      </text>
    </comment>
    <comment authorId="0" ref="F143">
      <text>
        <t xml:space="preserve">======
ID#AAAA4zHFZmQ
Steven Lam    (2023-09-25 08:03:32)
Rate the importance of the cue between 1-5
"How much of an impact does it have on making it hard?"</t>
      </text>
    </comment>
    <comment authorId="0" ref="B194">
      <text>
        <t xml:space="preserve">======
ID#AAAA4zHFZmM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185">
      <text>
        <t xml:space="preserve">======
ID#AAAA4zHFZmI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156">
      <text>
        <t xml:space="preserve">======
ID#AAAA4zHFZmE
Steven Lam    (2023-09-25 08:03:32)
Does the message contain a request
for any sensitive information, including personally identifying
information or credentials?</t>
      </text>
    </comment>
    <comment authorId="0" ref="B316">
      <text>
        <t xml:space="preserve">======
ID#AAAA4zHFZmA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39">
      <text>
        <t xml:space="preserve">======
ID#AAAA4zHFZl8
Steven Lam    (2023-09-25 08:03:32)
Do any branding elements appear to be an imitation or out-of-date?</t>
      </text>
    </comment>
    <comment authorId="0" ref="B334">
      <text>
        <t xml:space="preserve">======
ID#AAAA4zHFZl4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K259">
      <text>
        <t xml:space="preserve">======
ID#AAAA4zHFZls
Steven Lam    (2023-09-25 08:03:32)
Would all recipients of the email be negatively affected if you do not act by clicking on the link?</t>
      </text>
    </comment>
    <comment authorId="0" ref="G31">
      <text>
        <t xml:space="preserve">======
ID#AAAA4zHFZlw
Steven Lam    (2023-09-25 08:03:32)
Select a scale of Easy, Medium or Hard. If not applicable, select N/A.</t>
      </text>
    </comment>
    <comment authorId="0" ref="G227">
      <text>
        <t xml:space="preserve">======
ID#AAAA4zHFZl0
Steven Lam    (2023-09-25 08:03:32)
Select a scale of Easy, Medium or Hard. If not applicable, select N/A.</t>
      </text>
    </comment>
    <comment authorId="0" ref="B50">
      <text>
        <t xml:space="preserve">======
ID#AAAA4zHFZlo
Steven Lam    (2023-09-25 08:03:32)
Does the message offer anything
that is too good to be true, such as having won a contest, lottery, free vacation and so on?</t>
      </text>
    </comment>
    <comment authorId="0" ref="B123">
      <text>
        <t xml:space="preserve">======
ID#AAAA4zHFZlk
Steven Lam    (2023-09-25 08:03:32)
Do any branding elements appear to be an imitation or out-of-date?</t>
      </text>
    </comment>
    <comment authorId="0" ref="B173">
      <text>
        <t xml:space="preserve">======
ID#AAAA4zHFZlc
Steven Lam    (2023-09-25 08:03:32)
Are there inconsistencies contained in the email message?
References applications/services not typically used/endorsed in the organisation.</t>
      </text>
    </comment>
    <comment authorId="0" ref="B103">
      <text>
        <t xml:space="preserve">======
ID#AAAA4zHFZlg
Steven Lam    (2023-09-25 08:03:32)
Does the message lack a greeting or lack personalization in the
message?</t>
      </text>
    </comment>
    <comment authorId="0" ref="B104">
      <text>
        <t xml:space="preserve">======
ID#AAAA4zHFZlY
Steven Lam    (2023-09-25 08:03:32)
Does the message lack the sender's name, role and/or contact information. A generic name such as HR, IT or Payroll is not considered a signatory.</t>
      </text>
    </comment>
    <comment authorId="0" ref="B77">
      <text>
        <t xml:space="preserve">======
ID#AAAA4zHFZlU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50">
      <text>
        <t xml:space="preserve">======
ID#AAAA4zHFZlQ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146">
      <text>
        <t xml:space="preserve">======
ID#AAAA4zHFZlM
Steven Lam    (2023-09-25 08:03:32)
Is there a potentially dangerous attachment?</t>
      </text>
    </comment>
    <comment authorId="0" ref="B22">
      <text>
        <t xml:space="preserve">======
ID#AAAA4zHFZlE
Steven Lam    (2023-09-25 08:03:32)
Does the message offer anything
that is too good to be true, such as having won a contest, lottery, free vacation and so on?</t>
      </text>
    </comment>
    <comment authorId="0" ref="B295">
      <text>
        <t xml:space="preserve">======
ID#AAAA4zHFZlA
Steven Lam    (2023-09-25 08:03:32)
Does the message contain any detailed aspects that are not central
to the content?</t>
      </text>
    </comment>
    <comment authorId="0" ref="K117">
      <text>
        <t xml:space="preserve">======
ID#AAAA4zHFZlI
Steven Lam    (2023-09-25 08:03:32)
Contents is equally relevant to ALL staff</t>
      </text>
    </comment>
    <comment authorId="0" ref="B269">
      <text>
        <t xml:space="preserve">======
ID#AAAA4zHFZk8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180">
      <text>
        <t xml:space="preserve">======
ID#AAAA4zHFZk4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K260">
      <text>
        <t xml:space="preserve">======
ID#AAAA4zHFZk0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F227">
      <text>
        <t xml:space="preserve">======
ID#AAAA4zHFZkw
Steven Lam    (2023-09-25 08:03:32)
Rate the importance of the cue between 1-5
"How much of an impact does it have on making it hard?"</t>
      </text>
    </comment>
    <comment authorId="0" ref="B242">
      <text>
        <t xml:space="preserve">======
ID#AAAA4zHFZks
Steven Lam    (2023-09-25 08:03:32)
Does the message contain a threat, including an implied threat?</t>
      </text>
    </comment>
    <comment authorId="0" ref="K144">
      <text>
        <t xml:space="preserve">======
ID#AAAA4zHFZko
Steven Lam    (2023-09-25 08:03:32)
e.g. A new policy, a new IT system, cyber security incident, access incident etc.</t>
      </text>
    </comment>
    <comment authorId="0" ref="B175">
      <text>
        <t xml:space="preserve">======
ID#AAAA4zHFZkk
Steven Lam    (2023-09-25 08:03:32)
Does a display name hide the real sender?
E.g. HR Assist &lt;youneedtocheck@rmit.edu.au&gt;
HR Assist is a correct name, but "youneedtocheck" is a strange email</t>
      </text>
    </comment>
    <comment authorId="0" ref="B36">
      <text>
        <t xml:space="preserve">======
ID#AAAA4zHFZkg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90">
      <text>
        <t xml:space="preserve">======
ID#AAAA4zHFZkc
Steven Lam    (2023-09-25 08:03:32)
Is there a potentially dangerous attachment?</t>
      </text>
    </comment>
    <comment authorId="0" ref="L59">
      <text>
        <t xml:space="preserve">======
ID#AAAA4zHFZkY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L115">
      <text>
        <t xml:space="preserve">======
ID#AAAA4zHFZkU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66">
      <text>
        <t xml:space="preserve">======
ID#AAAA4zHFZkQ
Steven Lam    (2023-09-25 08:03:32)
Is appropriate branding missing?
Consider your organisation's branding guidelines.</t>
      </text>
    </comment>
    <comment authorId="0" ref="B32">
      <text>
        <t xml:space="preserve">======
ID#AAAA4zHFZkM
Steven Lam    (2023-09-25 08:03:32)
Does the message contain spelling or grammar errors, including mismatched plurality?</t>
      </text>
    </comment>
    <comment authorId="0" ref="K8">
      <text>
        <t xml:space="preserve">======
ID#AAAA4zHFZkI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128">
      <text>
        <t xml:space="preserve">======
ID#AAAA4zHFZkA
Steven Lam    (2023-09-25 08:03:32)
Does the message contain a request
for any sensitive information, including personally identifying
information or credentials?</t>
      </text>
    </comment>
    <comment authorId="0" ref="K258">
      <text>
        <t xml:space="preserve">======
ID#AAAA4zHFZkE
Steven Lam    (2023-09-25 08:03:32)
e.g. Board meeting, Alumni group, COVID, bomb threat to University,</t>
      </text>
    </comment>
    <comment authorId="0" ref="B16">
      <text>
        <t xml:space="preserve">======
ID#AAAA4zHFZj8
Steven Lam    (2023-09-25 08:03:32)
Does the message contain a request
for any sensitive information, including personally identifying
information or credentials?</t>
      </text>
    </comment>
    <comment authorId="0" ref="F171">
      <text>
        <t xml:space="preserve">======
ID#AAAA4zHFZj4
Steven Lam    (2023-09-25 08:03:32)
Rate the importance of the cue between 1-5
"How much of an impact does it have on making it hard?"</t>
      </text>
    </comment>
    <comment authorId="0" ref="G59">
      <text>
        <t xml:space="preserve">======
ID#AAAA4zHFZjw
Steven Lam    (2023-09-25 08:03:32)
Select a scale of Easy, Medium or Hard. If not applicable, select N/A.</t>
      </text>
    </comment>
    <comment authorId="0" ref="B247">
      <text>
        <t xml:space="preserve">======
ID#AAAA4zHFZjs
Steven Lam    (2023-09-25 08:03:32)
Does the message offer anything just for you?</t>
      </text>
    </comment>
    <comment authorId="0" ref="B219">
      <text>
        <t xml:space="preserve">======
ID#AAAA4zHFZjo
Steven Lam    (2023-09-25 08:03:32)
Does the message offer anything just for you?</t>
      </text>
    </comment>
    <comment authorId="0" ref="B110">
      <text>
        <t xml:space="preserve">======
ID#AAAA4zHFZjk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G311">
      <text>
        <t xml:space="preserve">======
ID#AAAA4zHFZjg
Steven Lam    (2023-09-25 08:03:32)
Select a scale of Easy, Medium or Hard. If not applicable, select N/A.</t>
      </text>
    </comment>
    <comment authorId="0" ref="B258">
      <text>
        <t xml:space="preserve">======
ID#AAAA4zHFZjc
Steven Lam    (2023-09-25 08:03:32)
Is there a potentially dangerous attachment?</t>
      </text>
    </comment>
    <comment authorId="0" ref="B153">
      <text>
        <t xml:space="preserve">======
ID#AAAA4zHFZjY
Steven Lam    (2023-09-25 08:03:32)
Are any inappropriate security indicators or icons present?</t>
      </text>
    </comment>
    <comment authorId="0" ref="B190">
      <text>
        <t xml:space="preserve">======
ID#AAAA4zHFZjU
Steven Lam    (2023-09-25 08:03:32)
Does the message offer anything
that is too good to be true, such as having won a contest, lottery, free vacation and so on?</t>
      </text>
    </comment>
    <comment authorId="0" ref="F115">
      <text>
        <t xml:space="preserve">======
ID#AAAA4zHFZjQ
Steven Lam    (2023-09-25 08:03:32)
Rate the importance of the cue between 1-5
"How much of an impact does it have on making it hard?"</t>
      </text>
    </comment>
    <comment authorId="0" ref="B46">
      <text>
        <t xml:space="preserve">======
ID#AAAA4zHFZjM
Steven Lam    (2023-09-25 08:03:32)
Does the message contain a threat, including an implied threat?</t>
      </text>
    </comment>
    <comment authorId="0" ref="B14">
      <text>
        <t xml:space="preserve">======
ID#AAAA4zHFZjA
Steven Lam    (2023-09-25 08:03:32)
Does the message contain any legal type language such as copyright information, disclaimers, tax information?</t>
      </text>
    </comment>
    <comment authorId="0" ref="K32">
      <text>
        <t xml:space="preserve">======
ID#AAAA4zHFZjI
Steven Lam    (2023-09-25 08:03:32)
e.g. A new policy, a new IT system, cyber security incident, access incident etc.</t>
      </text>
    </comment>
    <comment authorId="0" ref="K119">
      <text>
        <t xml:space="preserve">======
ID#AAAA4zHFZjE
Steven Lam    (2023-09-25 08:03:32)
Would all recipients of the email be negatively affected if you do not act by clicking on the link?</t>
      </text>
    </comment>
    <comment authorId="0" ref="B172">
      <text>
        <t xml:space="preserve">======
ID#AAAA4zHFZi8
Steven Lam    (2023-09-25 08:03:32)
Does the message contain spelling or grammar errors, including mismatched plurality?</t>
      </text>
    </comment>
    <comment authorId="0" ref="B51">
      <text>
        <t xml:space="preserve">======
ID#AAAA4zHFZi4
Steven Lam    (2023-09-25 08:03:32)
Does the message offer anything just for you?</t>
      </text>
    </comment>
    <comment authorId="0" ref="B333">
      <text>
        <t xml:space="preserve">======
ID#AAAA4zHFZi0
Steven Lam    (2023-09-25 08:03:32)
Does the message appear to be a work or business-related process?</t>
      </text>
    </comment>
    <comment authorId="0" ref="K92">
      <text>
        <t xml:space="preserve">======
ID#AAAA4zHFZiw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124">
      <text>
        <t xml:space="preserve">======
ID#AAAA4zHFZis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101">
      <text>
        <t xml:space="preserve">======
ID#AAAA4zHFZio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K256">
      <text>
        <t xml:space="preserve">======
ID#AAAA4zHFZik
Steven Lam    (2023-09-25 08:03:32)
e.g. A new policy, a new IT system, cyber security incident, access incident etc.</t>
      </text>
    </comment>
    <comment authorId="0" ref="B64">
      <text>
        <t xml:space="preserve">======
ID#AAAA4zHFZig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326">
      <text>
        <t xml:space="preserve">======
ID#AAAA4zHFZic
Steven Lam    (2023-09-25 08:03:32)
Does the message contain a threat, including an implied threat?</t>
      </text>
    </comment>
    <comment authorId="0" ref="B273">
      <text>
        <t xml:space="preserve">======
ID#AAAA4zHFZiQ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37">
      <text>
        <t xml:space="preserve">======
ID#AAAA4zHFZiY
Steven Lam    (2023-09-25 08:03:32)
Are any inappropriate security indicators or icons present?</t>
      </text>
    </comment>
    <comment authorId="0" ref="B5">
      <text>
        <t xml:space="preserve">======
ID#AAAA4zHFZiU
Steven Lam    (2023-09-25 08:03:32)
Are there inconsistencies contained in the email message?
References applications/services not typically used/endorsed in the organisation.</t>
      </text>
    </comment>
    <comment authorId="0" ref="B329">
      <text>
        <t xml:space="preserve">======
ID#AAAA4zHFZiM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02">
      <text>
        <t xml:space="preserve">======
ID#AAAA4zHFZiI
Steven Lam    (2023-09-25 08:03:32)
Is there a potentially dangerous attachment?</t>
      </text>
    </comment>
    <comment authorId="0" ref="L87">
      <text>
        <t xml:space="preserve">======
ID#AAAA4zHFZiE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K61">
      <text>
        <t xml:space="preserve">======
ID#AAAA4zHFZiA
Steven Lam    (2023-09-25 08:03:32)
Contents is equally relevant to ALL staff</t>
      </text>
    </comment>
    <comment authorId="0" ref="B161">
      <text>
        <t xml:space="preserve">======
ID#AAAA4zHFZh8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75">
      <text>
        <t xml:space="preserve">======
ID#AAAA4zHFZh4
Steven Lam    (2023-09-25 08:03:32)
Does the message offer anything just for you?</t>
      </text>
    </comment>
    <comment authorId="0" ref="B306">
      <text>
        <t xml:space="preserve">======
ID#AAAA4zHFZho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52">
      <text>
        <t xml:space="preserve">======
ID#AAAA4zHFZhw
Steven Lam    (2023-09-25 08:03:32)
Does the message offer anything for a limited time?</t>
      </text>
    </comment>
    <comment authorId="0" ref="B6">
      <text>
        <t xml:space="preserve">======
ID#AAAA4zHFZhs
Steven Lam    (2023-09-25 08:03:32)
Is there a potentially dangerous attachment?</t>
      </text>
    </comment>
    <comment authorId="0" ref="K313">
      <text>
        <t xml:space="preserve">======
ID#AAAA4zHFZh0
Steven Lam    (2023-09-25 08:03:32)
Contents is equally relevant to ALL staff</t>
      </text>
    </comment>
    <comment authorId="0" ref="B152">
      <text>
        <t xml:space="preserve">======
ID#AAAA4zHFZhk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299">
      <text>
        <t xml:space="preserve">======
ID#AAAA4zHFZhg
Steven Lam    (2023-09-25 08:03:32)
Does the message lack a greeting or lack personalization in the
message?</t>
      </text>
    </comment>
    <comment authorId="0" ref="B201">
      <text>
        <t xml:space="preserve">======
ID#AAAA4zHFZhc
Steven Lam    (2023-09-25 08:03:32)
Are there inconsistencies contained in the email message?
References applications/services not typically used/endorsed in the organisation.</t>
      </text>
    </comment>
    <comment authorId="0" ref="F283">
      <text>
        <t xml:space="preserve">======
ID#AAAA4zHFZhY
Steven Lam    (2023-09-25 08:03:32)
Rate the importance of the cue between 1-5
"How much of an impact does it have on making it hard?"</t>
      </text>
    </comment>
    <comment authorId="0" ref="B61">
      <text>
        <t xml:space="preserve">======
ID#AAAA4zHFZhU
Steven Lam    (2023-09-25 08:03:32)
Are there inconsistencies contained in the email message?
References applications/services not typically used/endorsed in the organisation.</t>
      </text>
    </comment>
    <comment authorId="0" ref="B174">
      <text>
        <t xml:space="preserve">======
ID#AAAA4zHFZhQ
Steven Lam    (2023-09-25 08:03:32)
Is there a potentially dangerous attachment?</t>
      </text>
    </comment>
    <comment authorId="0" ref="B100">
      <text>
        <t xml:space="preserve">======
ID#AAAA4zHFZhM
Steven Lam    (2023-09-25 08:03:32)
Does the message contain a request
for any sensitive information, including personally identifying
information or credentials?</t>
      </text>
    </comment>
    <comment authorId="0" ref="B288">
      <text>
        <t xml:space="preserve">======
ID#AAAA4zHFZhI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271">
      <text>
        <t xml:space="preserve">======
ID#AAAA4zHFZhE
Steven Lam    (2023-09-25 08:03:32)
Does the message lack a greeting or lack personalization in the
message?</t>
      </text>
    </comment>
    <comment authorId="0" ref="B212">
      <text>
        <t xml:space="preserve">======
ID#AAAA4zHFZg8
Steven Lam    (2023-09-25 08:03:32)
Does the message contain a request
for any sensitive information, including personally identifying
information or credentials?</t>
      </text>
    </comment>
    <comment authorId="0" ref="B135">
      <text>
        <t xml:space="preserve">======
ID#AAAA4zHFZhA
Steven Lam    (2023-09-25 08:03:32)
Does the message offer anything just for you?</t>
      </text>
    </comment>
    <comment authorId="0" ref="B257">
      <text>
        <t xml:space="preserve">======
ID#AAAA4zHFZg0
Steven Lam    (2023-09-25 08:03:32)
Are there inconsistencies contained in the email message?
References applications/services not typically used/endorsed in the organisation.</t>
      </text>
    </comment>
    <comment authorId="0" ref="B230">
      <text>
        <t xml:space="preserve">======
ID#AAAA4zHFZg4
Steven Lam    (2023-09-25 08:03:32)
Is there a potentially dangerous attachment?</t>
      </text>
    </comment>
    <comment authorId="0" ref="B41">
      <text>
        <t xml:space="preserve">======
ID#AAAA4zHFZgw
Steven Lam    (2023-09-25 08:03:32)
Are any inappropriate security indicators or icons present?</t>
      </text>
    </comment>
    <comment authorId="0" ref="B322">
      <text>
        <t xml:space="preserve">======
ID#AAAA4zHFZgs
Steven Lam    (2023-09-25 08:03:32)
Does the message contain any legal type language such as copyright information, disclaimers, tax information?</t>
      </text>
    </comment>
    <comment authorId="0" ref="B134">
      <text>
        <t xml:space="preserve">======
ID#AAAA4zHFZgo
Steven Lam    (2023-09-25 08:03:32)
Does the message offer anything
that is too good to be true, such as having won a contest, lottery, free vacation and so on?</t>
      </text>
    </comment>
    <comment authorId="0" ref="B290">
      <text>
        <t xml:space="preserve">======
ID#AAAA4zHFZgk
Steven Lam    (2023-09-25 08:03:32)
Is appropriate branding missing?
Consider your organisation's branding guidelines.</t>
      </text>
    </comment>
    <comment authorId="0" ref="B92">
      <text>
        <t xml:space="preserve">======
ID#AAAA4zHFZgY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277">
      <text>
        <t xml:space="preserve">======
ID#AAAA4zHFZgg
Steven Lam    (2023-09-25 08:03:32)
Does the message appear to be a work or business-related process?</t>
      </text>
    </comment>
    <comment authorId="0" ref="B62">
      <text>
        <t xml:space="preserve">======
ID#AAAA4zHFZgc
Steven Lam    (2023-09-25 08:03:32)
Is there a potentially dangerous attachment?</t>
      </text>
    </comment>
    <comment authorId="0" ref="F31">
      <text>
        <t xml:space="preserve">======
ID#AAAA4zHFZgU
Steven Lam    (2023-09-25 08:03:32)
Rate the importance of the cue between 1-5
"How much of an impact does it have on making it hard?"</t>
      </text>
    </comment>
    <comment authorId="0" ref="G115">
      <text>
        <t xml:space="preserve">======
ID#AAAA4zHFZgM
Steven Lam    (2023-09-25 08:03:32)
Select a scale of Easy, Medium or Hard. If not applicable, select N/A.</t>
      </text>
    </comment>
    <comment authorId="0" ref="B145">
      <text>
        <t xml:space="preserve">======
ID#AAAA4zHFZgI
Steven Lam    (2023-09-25 08:03:32)
Are there inconsistencies contained in the email message?
References applications/services not typically used/endorsed in the organisation.</t>
      </text>
    </comment>
    <comment authorId="0" ref="B210">
      <text>
        <t xml:space="preserve">======
ID#AAAA4zHFZgQ
Steven Lam    (2023-09-25 08:03:32)
Does the message contain any legal type language such as copyright information, disclaimers, tax information?</t>
      </text>
    </comment>
    <comment authorId="0" ref="K5">
      <text>
        <t xml:space="preserve">======
ID#AAAA4zHFZgE
Steven Lam    (2023-09-25 08:03:32)
Contents is equally relevant to ALL staff</t>
      </text>
    </comment>
    <comment authorId="0" ref="B183">
      <text>
        <t xml:space="preserve">======
ID#AAAA4zHFZgA
Steven Lam    (2023-09-25 08:03:32)
Does the message contain any detailed aspects that are not central
to the content?</t>
      </text>
    </comment>
    <comment authorId="0" ref="B220">
      <text>
        <t xml:space="preserve">======
ID#AAAA4zHFZf8
Steven Lam    (2023-09-25 08:03:32)
Does the message offer anything for a limited time?</t>
      </text>
    </comment>
    <comment authorId="0" ref="B8">
      <text>
        <t xml:space="preserve">======
ID#AAAA4zHFZf4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148">
      <text>
        <t xml:space="preserve">======
ID#AAAA4zHFZf0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240">
      <text>
        <t xml:space="preserve">======
ID#AAAA4zHFZfw
Steven Lam    (2023-09-25 08:03:32)
Does the message contain a request
for any sensitive information, including personally identifying
information or credentials?</t>
      </text>
    </comment>
    <comment authorId="0" ref="K232">
      <text>
        <t xml:space="preserve">======
ID#AAAA4zHFZfo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K4">
      <text>
        <t xml:space="preserve">======
ID#AAAA4zHFZfs
Steven Lam    (2023-09-25 08:03:32)
e.g. A new policy, a new IT system, cyber security incident, access incident etc.</t>
      </text>
    </comment>
    <comment authorId="0" ref="G87">
      <text>
        <t xml:space="preserve">======
ID#AAAA4zHFZfk
Steven Lam    (2023-09-25 08:03:32)
Select a scale of Easy, Medium or Hard. If not applicable, select N/A.</t>
      </text>
    </comment>
    <comment authorId="0" ref="B34">
      <text>
        <t xml:space="preserve">======
ID#AAAA4zHFZfg
Steven Lam    (2023-09-25 08:03:32)
Is there a potentially dangerous attachment?</t>
      </text>
    </comment>
    <comment authorId="0" ref="B241">
      <text>
        <t xml:space="preserve">======
ID#AAAA4zHFZfY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33">
      <text>
        <t xml:space="preserve">======
ID#AAAA4zHFZfc
Steven Lam    (2023-09-25 08:03:32)
Are there inconsistencies contained in the email message?
References applications/services not typically used/endorsed in the organisation.</t>
      </text>
    </comment>
    <comment authorId="0" ref="B38">
      <text>
        <t xml:space="preserve">======
ID#AAAA4zHFZfU
Steven Lam    (2023-09-25 08:03:32)
Is appropriate branding missing?
Consider your organisation's branding guidelines.</t>
      </text>
    </comment>
    <comment authorId="0" ref="B13">
      <text>
        <t xml:space="preserve">======
ID#AAAA4zHFZfQ
Steven Lam    (2023-09-25 08:03:32)
Are any inappropriate security indicators or icons present?</t>
      </text>
    </comment>
    <comment authorId="0" ref="B193">
      <text>
        <t xml:space="preserve">======
ID#AAAA4yJnjxE
Steven Lam    (2023-09-25 08:03:32)
Does the message appear to be a work or business-related process?</t>
      </text>
    </comment>
    <comment authorId="0" ref="L3">
      <text>
        <t xml:space="preserve">======
ID#AAAA4yJnjw8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259">
      <text>
        <t xml:space="preserve">======
ID#AAAA4yJnjxA
Steven Lam    (2023-09-25 08:03:32)
Does a display name hide the real sender?
E.g. HR Assist &lt;youneedtocheck@rmit.edu.au&gt;
HR Assist is a correct name, but "youneedtocheck" is a strange email</t>
      </text>
    </comment>
    <comment authorId="0" ref="K316">
      <text>
        <t xml:space="preserve">======
ID#AAAA4yJnjw4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120">
      <text>
        <t xml:space="preserve">======
ID#AAAA4yJnjw0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91">
      <text>
        <t xml:space="preserve">======
ID#AAAA4yJnjww
Steven Lam    (2023-09-25 08:03:32)
Does a display name hide the real sender?
E.g. HR Assist &lt;youneedtocheck@rmit.edu.au&gt;
HR Assist is a correct name, but "youneedtocheck" is a strange email</t>
      </text>
    </comment>
    <comment authorId="0" ref="B204">
      <text>
        <t xml:space="preserve">======
ID#AAAA4yJnjws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157">
      <text>
        <t xml:space="preserve">======
ID#AAAA4yJnjwo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267">
      <text>
        <t xml:space="preserve">======
ID#AAAA4yJnjwc
Steven Lam    (2023-09-25 08:03:32)
Does the message contain any detailed aspects that are not central
to the content?</t>
      </text>
    </comment>
    <comment authorId="0" ref="B80">
      <text>
        <t xml:space="preserve">======
ID#AAAA4yJnjwg
Steven Lam    (2023-09-25 08:03:32)
Does the message offer anything for a limited time?</t>
      </text>
    </comment>
    <comment authorId="0" ref="K89">
      <text>
        <t xml:space="preserve">======
ID#AAAA4yJnjwk
Steven Lam    (2023-09-25 08:03:32)
Contents is equally relevant to ALL staff</t>
      </text>
    </comment>
    <comment authorId="0" ref="B26">
      <text>
        <t xml:space="preserve">======
ID#AAAA4yJnjwQ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K257">
      <text>
        <t xml:space="preserve">======
ID#AAAA4yJnjwU
Steven Lam    (2023-09-25 08:03:32)
Contents is equally relevant to ALL staff</t>
      </text>
    </comment>
    <comment authorId="0" ref="B70">
      <text>
        <t xml:space="preserve">======
ID#AAAA4yJnjwY
Steven Lam    (2023-09-25 08:03:32)
Does the message contain any legal type language such as copyright information, disclaimers, tax information?</t>
      </text>
    </comment>
    <comment authorId="0" ref="B18">
      <text>
        <t xml:space="preserve">======
ID#AAAA4yJnjwM
Steven Lam    (2023-09-25 08:03:32)
Does the message contain a threat, including an implied threat?</t>
      </text>
    </comment>
    <comment authorId="0" ref="K120">
      <text>
        <t xml:space="preserve">======
ID#AAAA4yJnjwI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K64">
      <text>
        <t xml:space="preserve">======
ID#AAAA4yJnjwA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266">
      <text>
        <t xml:space="preserve">======
ID#AAAA4yJnjwE
Steven Lam    (2023-09-25 08:03:32)
Does the message contain any legal type language such as copyright information, disclaimers, tax information?</t>
      </text>
    </comment>
    <comment authorId="0" ref="B303">
      <text>
        <t xml:space="preserve">======
ID#AAAA4yJnjv4
Steven Lam    (2023-09-25 08:03:32)
Does the message offer anything just for you?</t>
      </text>
    </comment>
    <comment authorId="0" ref="K6">
      <text>
        <t xml:space="preserve">======
ID#AAAA4yJnjv8
Steven Lam    (2023-09-25 08:03:32)
e.g. Board meeting, Alumni group, COVID, bomb threat to University,</t>
      </text>
    </comment>
    <comment authorId="0" ref="B54">
      <text>
        <t xml:space="preserve">======
ID#AAAA4yJnjvs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K174">
      <text>
        <t xml:space="preserve">======
ID#AAAA4yJnjvw
Steven Lam    (2023-09-25 08:03:32)
e.g. Board meeting, Alumni group, COVID, bomb threat to University,</t>
      </text>
    </comment>
    <comment authorId="0" ref="B248">
      <text>
        <t xml:space="preserve">======
ID#AAAA4yJnjv0
Steven Lam    (2023-09-25 08:03:32)
Does the message offer anything for a limited time?</t>
      </text>
    </comment>
    <comment authorId="0" ref="K288">
      <text>
        <t xml:space="preserve">======
ID#AAAA4yJnjvo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131">
      <text>
        <t xml:space="preserve">======
ID#AAAA4yJnjvk
Steven Lam    (2023-09-25 08:03:32)
Does the message lack a greeting or lack personalization in the
message?</t>
      </text>
    </comment>
    <comment authorId="0" ref="F255">
      <text>
        <t xml:space="preserve">======
ID#AAAA4yJnjvc
Steven Lam    (2023-09-25 08:03:32)
Rate the importance of the cue between 1-5
"How much of an impact does it have on making it hard?"</t>
      </text>
    </comment>
    <comment authorId="0" ref="K36">
      <text>
        <t xml:space="preserve">======
ID#AAAA4yJnjvg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K91">
      <text>
        <t xml:space="preserve">======
ID#AAAA4yJnjvY
Steven Lam    (2023-09-25 08:03:32)
Would all recipients of the email be negatively affected if you do not act by clicking on the link?</t>
      </text>
    </comment>
    <comment authorId="0" ref="B21">
      <text>
        <t xml:space="preserve">======
ID#AAAA4yJnjvU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K62">
      <text>
        <t xml:space="preserve">======
ID#AAAA4yJnjvQ
Steven Lam    (2023-09-25 08:03:32)
e.g. Board meeting, Alumni group, COVID, bomb threat to University,</t>
      </text>
    </comment>
    <comment authorId="0" ref="K286">
      <text>
        <t xml:space="preserve">======
ID#AAAA4yJnjvM
Steven Lam    (2023-09-25 08:03:32)
e.g. Board meeting, Alumni group, COVID, bomb threat to University,</t>
      </text>
    </comment>
    <comment authorId="0" ref="B118">
      <text>
        <t xml:space="preserve">======
ID#AAAA4yJnjvE
Steven Lam    (2023-09-25 08:03:32)
Is there a potentially dangerous attachment?</t>
      </text>
    </comment>
    <comment authorId="0" ref="K172">
      <text>
        <t xml:space="preserve">======
ID#AAAA4yJnjvI
Steven Lam    (2023-09-25 08:03:32)
e.g. A new policy, a new IT system, cyber security incident, access incident etc.</t>
      </text>
    </comment>
    <comment authorId="0" ref="B98">
      <text>
        <t xml:space="preserve">======
ID#AAAA4yJnju8
Steven Lam    (2023-09-25 08:03:32)
Does the message contain any legal type language such as copyright information, disclaimers, tax information?</t>
      </text>
    </comment>
    <comment authorId="0" ref="B300">
      <text>
        <t xml:space="preserve">======
ID#AAAA4yJnjvA
Steven Lam    (2023-09-25 08:03:32)
Does the message lack the sender's name, role and/or contact information. A generic name such as HR, IT or Payroll is not considered a signatory.</t>
      </text>
    </comment>
    <comment authorId="0" ref="B184">
      <text>
        <t xml:space="preserve">======
ID#AAAA4yJnju4
Steven Lam    (2023-09-25 08:03:32)
Does the message contain a request
for any sensitive information, including personally identifying
information or credentials?</t>
      </text>
    </comment>
    <comment authorId="0" ref="B67">
      <text>
        <t xml:space="preserve">======
ID#AAAA4yJnju0
Steven Lam    (2023-09-25 08:03:32)
Do any branding elements appear to be an imitation or out-of-date?</t>
      </text>
    </comment>
    <comment authorId="0" ref="B330">
      <text>
        <t xml:space="preserve">======
ID#AAAA4yJnjuw
Steven Lam    (2023-09-25 08:03:32)
Does the message offer anything
that is too good to be true, such as having won a contest, lottery, free vacation and so on?</t>
      </text>
    </comment>
    <comment authorId="0" ref="K229">
      <text>
        <t xml:space="preserve">======
ID#AAAA4yJnjus
Steven Lam    (2023-09-25 08:03:32)
Contents is equally relevant to ALL staff</t>
      </text>
    </comment>
    <comment authorId="0" ref="L227">
      <text>
        <t xml:space="preserve">======
ID#AAAA4yJnjuo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K204">
      <text>
        <t xml:space="preserve">======
ID#AAAA4yJnjug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76">
      <text>
        <t xml:space="preserve">======
ID#AAAA4yJnjuk
Steven Lam    (2023-09-25 08:03:32)
Does the message lack the sender's name, role and/or contact information. A generic name such as HR, IT or Payroll is not considered a signatory.</t>
      </text>
    </comment>
    <comment authorId="0" ref="B47">
      <text>
        <t xml:space="preserve">======
ID#AAAA4yJnjuc
Steven Lam    (2023-09-25 08:03:32)
Does the message lack a greeting or lack personalization in the
message?</t>
      </text>
    </comment>
    <comment authorId="0" ref="B7">
      <text>
        <t xml:space="preserve">======
ID#AAAA4yJnjuY
Steven Lam    (2023-09-25 08:03:32)
Does a display name hide the real sender?
E.g. HR Assist &lt;youneedtocheck@rmit.edu.au&gt;
HR Assist is a correct name, but "youneedtocheck" is a strange email</t>
      </text>
    </comment>
    <comment authorId="0" ref="B324">
      <text>
        <t xml:space="preserve">======
ID#AAAA4yJnjuU
Steven Lam    (2023-09-25 08:03:32)
Does the message contain a request
for any sensitive information, including personally identifying
information or credentials?</t>
      </text>
    </comment>
    <comment authorId="0" ref="L311">
      <text>
        <t xml:space="preserve">======
ID#AAAA4yJnjuQ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229">
      <text>
        <t xml:space="preserve">======
ID#AAAA4yJnjuM
Steven Lam    (2023-09-25 08:03:32)
Are there inconsistencies contained in the email message?
References applications/services not typically used/endorsed in the organisation.</t>
      </text>
    </comment>
    <comment authorId="0" ref="B222">
      <text>
        <t xml:space="preserve">======
ID#AAAA4yJnjuE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63">
      <text>
        <t xml:space="preserve">======
ID#AAAA4yJnjuI
Steven Lam    (2023-09-25 08:03:32)
Does a display name hide the real sender?
E.g. HR Assist &lt;youneedtocheck@rmit.edu.au&gt;
HR Assist is a correct name, but "youneedtocheck" is a strange email</t>
      </text>
    </comment>
    <comment authorId="0" ref="B315">
      <text>
        <t xml:space="preserve">======
ID#AAAA4yJnjuA
Steven Lam    (2023-09-25 08:03:32)
Does a display name hide the real sender?
E.g. HR Assist &lt;youneedtocheck@rmit.edu.au&gt;
HR Assist is a correct name, but "youneedtocheck" is a strange email</t>
      </text>
    </comment>
    <comment authorId="0" ref="F59">
      <text>
        <t xml:space="preserve">======
ID#AAAA4yJnjt8
Steven Lam    (2023-09-25 08:03:32)
Rate the importance of the cue between 1-5
"How much of an impact does it have on making it hard?"</t>
      </text>
    </comment>
    <comment authorId="0" ref="B317">
      <text>
        <t xml:space="preserve">======
ID#AAAA4yJnjt4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332">
      <text>
        <t xml:space="preserve">======
ID#AAAA4yJnjtw
Steven Lam    (2023-09-25 08:03:32)
Does the message offer anything for a limited time?</t>
      </text>
    </comment>
    <comment authorId="0" ref="G3">
      <text>
        <t xml:space="preserve">======
ID#AAAA4yJnjt0
Steven Lam    (2023-09-25 08:03:32)
Select a scale of Easy, Medium or Hard. If not applicable, select N/A.</t>
      </text>
    </comment>
    <comment authorId="0" ref="B312">
      <text>
        <t xml:space="preserve">======
ID#AAAA4yJnjto
Steven Lam    (2023-09-25 08:03:32)
Does the message contain spelling or grammar errors, including mismatched plurality?</t>
      </text>
    </comment>
    <comment authorId="0" ref="B245">
      <text>
        <t xml:space="preserve">======
ID#AAAA4yJnjts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95">
      <text>
        <t xml:space="preserve">======
ID#AAAA4yJnjtk
Steven Lam    (2023-09-25 08:03:32)
Do any branding elements appear to be an imitation or out-of-date?</t>
      </text>
    </comment>
    <comment authorId="0" ref="B162">
      <text>
        <t xml:space="preserve">======
ID#AAAA4yJnjtc
Steven Lam    (2023-09-25 08:03:32)
Does the message offer anything
that is too good to be true, such as having won a contest, lottery, free vacation and so on?</t>
      </text>
    </comment>
    <comment authorId="0" ref="B284">
      <text>
        <t xml:space="preserve">======
ID#AAAA4yJnjtg
Steven Lam    (2023-09-25 08:03:32)
Does the message contain spelling or grammar errors, including mismatched plurality?</t>
      </text>
    </comment>
    <comment authorId="0" ref="K228">
      <text>
        <t xml:space="preserve">======
ID#AAAA4yJnjtU
Steven Lam    (2023-09-25 08:03:32)
e.g. A new policy, a new IT system, cyber security incident, access incident etc.</t>
      </text>
    </comment>
    <comment authorId="0" ref="K63">
      <text>
        <t xml:space="preserve">======
ID#AAAA4yJnjtY
Steven Lam    (2023-09-25 08:03:32)
Would all recipients of the email be negatively affected if you do not act by clicking on the link?</t>
      </text>
    </comment>
    <comment authorId="0" ref="B40">
      <text>
        <t xml:space="preserve">======
ID#AAAA4yJnjtM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130">
      <text>
        <t xml:space="preserve">======
ID#AAAA4yJnjtQ
Steven Lam    (2023-09-25 08:03:32)
Does the message contain a threat, including an implied threat?</t>
      </text>
    </comment>
    <comment authorId="0" ref="B208">
      <text>
        <t xml:space="preserve">======
ID#AAAA4yJnjtI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150">
      <text>
        <t xml:space="preserve">======
ID#AAAA4yJnjtE
Steven Lam    (2023-09-25 08:03:32)
Is appropriate branding missing?
Consider your organisation's branding guidelines.</t>
      </text>
    </comment>
    <comment authorId="0" ref="B270">
      <text>
        <t xml:space="preserve">======
ID#AAAA4yJnjs8
Steven Lam    (2023-09-25 08:03:32)
Does the message contain a threat, including an implied threat?</t>
      </text>
    </comment>
    <comment authorId="0" ref="B49">
      <text>
        <t xml:space="preserve">======
ID#AAAA4yJnjtA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44">
      <text>
        <t xml:space="preserve">======
ID#AAAA4yJnjsw
Steven Lam    (2023-09-25 08:03:32)
Does the message contain a request
for any sensitive information, including personally identifying
information or credentials?</t>
      </text>
    </comment>
    <comment authorId="0" ref="K231">
      <text>
        <t xml:space="preserve">======
ID#AAAA4yJnjs4
Steven Lam    (2023-09-25 08:03:32)
Would all recipients of the email be negatively affected if you do not act by clicking on the link?</t>
      </text>
    </comment>
    <comment authorId="0" ref="B107">
      <text>
        <t xml:space="preserve">======
ID#AAAA4yJnjs0
Steven Lam    (2023-09-25 08:03:32)
Does the message offer anything just for you?</t>
      </text>
    </comment>
    <comment authorId="0" ref="B243">
      <text>
        <t xml:space="preserve">======
ID#AAAA4yJnjss
Steven Lam    (2023-09-25 08:03:32)
Does the message lack a greeting or lack personalization in the
message?</t>
      </text>
    </comment>
    <comment authorId="0" ref="G255">
      <text>
        <t xml:space="preserve">======
ID#AAAA4yJnjso
Steven Lam    (2023-09-25 08:03:32)
Select a scale of Easy, Medium or Hard. If not applicable, select N/A.</t>
      </text>
    </comment>
    <comment authorId="0" ref="B217">
      <text>
        <t xml:space="preserve">======
ID#AAAA4yJnjsk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206">
      <text>
        <t xml:space="preserve">======
ID#AAAA4yJnjsg
Steven Lam    (2023-09-25 08:03:32)
Is appropriate branding missing?
Consider your organisation's branding guidelines.</t>
      </text>
    </comment>
    <comment authorId="0" ref="B108">
      <text>
        <t xml:space="preserve">======
ID#AAAA4yJnjsY
Steven Lam    (2023-09-25 08:03:32)
Does the message offer anything for a limited time?</t>
      </text>
    </comment>
    <comment authorId="0" ref="B158">
      <text>
        <t xml:space="preserve">======
ID#AAAA4yJnjsc
Steven Lam    (2023-09-25 08:03:32)
Does the message contain a threat, including an implied threat?</t>
      </text>
    </comment>
    <comment authorId="0" ref="B147">
      <text>
        <t xml:space="preserve">======
ID#AAAA4yJnjsQ
Steven Lam    (2023-09-25 08:03:32)
Does a display name hide the real sender?
E.g. HR Assist &lt;youneedtocheck@rmit.edu.au&gt;
HR Assist is a correct name, but "youneedtocheck" is a strange email</t>
      </text>
    </comment>
    <comment authorId="0" ref="K35">
      <text>
        <t xml:space="preserve">======
ID#AAAA4yJnjsM
Steven Lam    (2023-09-25 08:03:32)
Would all recipients of the email be negatively affected if you do not act by clicking on the link?</t>
      </text>
    </comment>
    <comment authorId="0" ref="B305">
      <text>
        <t xml:space="preserve">======
ID#AAAA4yJnjsI
Steven Lam    (2023-09-25 08:03:32)
Does the message appear to be a work or business-related process?</t>
      </text>
    </comment>
    <comment authorId="0" ref="K176">
      <text>
        <t xml:space="preserve">======
ID#AAAA4yJnjsA
Steven Lam    (2023-09-25 08:03:32)
Has the recipient received a similar warning/message previously?
(They are more likely to fall for it if they have received a genuine request like this before)
And/or they have taken training specific to this topic in the past 12 months.</t>
      </text>
    </comment>
    <comment authorId="0" ref="B221">
      <text>
        <t xml:space="preserve">======
ID#AAAA4yJnjsE
Steven Lam    (2023-09-25 08:03:32)
Does the message appear to be a work or business-related process?</t>
      </text>
    </comment>
    <comment authorId="0" ref="B203">
      <text>
        <t xml:space="preserve">======
ID#AAAA4yJnjr4
Steven Lam    (2023-09-25 08:03:32)
Does a display name hide the real sender?
E.g. HR Assist &lt;youneedtocheck@rmit.edu.au&gt;
HR Assist is a correct name, but "youneedtocheck" is a strange email</t>
      </text>
    </comment>
    <comment authorId="0" ref="B94">
      <text>
        <t xml:space="preserve">======
ID#AAAA4yJnjr8
Steven Lam    (2023-09-25 08:03:32)
Is appropriate branding missing?
Consider your organisation's branding guidelines.</t>
      </text>
    </comment>
    <comment authorId="0" ref="K146">
      <text>
        <t xml:space="preserve">======
ID#AAAA4yJnjrw
Steven Lam    (2023-09-25 08:03:32)
e.g. Board meeting, Alumni group, COVID, bomb threat to University,</t>
      </text>
    </comment>
    <comment authorId="0" ref="B88">
      <text>
        <t xml:space="preserve">======
ID#AAAA4yJnjr0
Steven Lam    (2023-09-25 08:03:32)
Does the message contain spelling or grammar errors, including mismatched plurality?</t>
      </text>
    </comment>
    <comment authorId="0" ref="B191">
      <text>
        <t xml:space="preserve">======
ID#AAAA4yJnjrk
Steven Lam    (2023-09-25 08:03:32)
Does the message offer anything just for you?</t>
      </text>
    </comment>
    <comment authorId="0" ref="B314">
      <text>
        <t xml:space="preserve">======
ID#AAAA4yJnjro
Steven Lam    (2023-09-25 08:03:32)
Is there a potentially dangerous attachment?</t>
      </text>
    </comment>
    <comment authorId="0" ref="K314">
      <text>
        <t xml:space="preserve">======
ID#AAAA4yJnjrs
Steven Lam    (2023-09-25 08:03:32)
e.g. Board meeting, Alumni group, COVID, bomb threat to University,</t>
      </text>
    </comment>
    <comment authorId="0" ref="B11">
      <text>
        <t xml:space="preserve">======
ID#AAAA4yJnjrY
Steven Lam    (2023-09-25 08:03:32)
Do any branding elements appear to be an imitation or out-of-date?</t>
      </text>
    </comment>
    <comment authorId="0" ref="B102">
      <text>
        <t xml:space="preserve">======
ID#AAAA4yJnjrc
Steven Lam    (2023-09-25 08:03:32)
Does the message contain a threat, including an implied threat?</t>
      </text>
    </comment>
    <comment authorId="0" ref="B291">
      <text>
        <t xml:space="preserve">======
ID#AAAA4yJnjrg
Steven Lam    (2023-09-25 08:03:32)
Do any branding elements appear to be an imitation or out-of-date?</t>
      </text>
    </comment>
    <comment authorId="0" ref="B79">
      <text>
        <t xml:space="preserve">======
ID#AAAA4yJnjrQ
Steven Lam    (2023-09-25 08:03:32)
Does the message offer anything just for you?</t>
      </text>
    </comment>
    <comment authorId="0" ref="K175">
      <text>
        <t xml:space="preserve">======
ID#AAAA4yJnjrU
Steven Lam    (2023-09-25 08:03:32)
Would all recipients of the email be negatively affected if you do not act by clicking on the link?</t>
      </text>
    </comment>
    <comment authorId="0" ref="G143">
      <text>
        <t xml:space="preserve">======
ID#AAAA4yJnjrI
Steven Lam    (2023-09-25 08:03:32)
Select a scale of Easy, Medium or Hard. If not applicable, select N/A.</t>
      </text>
    </comment>
    <comment authorId="0" ref="B159">
      <text>
        <t xml:space="preserve">======
ID#AAAA4yJnjrM
Steven Lam    (2023-09-25 08:03:32)
Does the message lack a greeting or lack personalization in the
message?</t>
      </text>
    </comment>
    <comment authorId="0" ref="B149">
      <text>
        <t xml:space="preserve">======
ID#AAAA4yJnjrE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K60">
      <text>
        <t xml:space="preserve">======
ID#AAAA4yJnjrA
Steven Lam    (2023-09-25 08:03:32)
e.g. A new policy, a new IT system, cyber security incident, access incident etc.</t>
      </text>
    </comment>
    <comment authorId="0" ref="K7">
      <text>
        <t xml:space="preserve">======
ID#AAAA4yJnjq8
Steven Lam    (2023-09-25 08:03:32)
Would all recipients of the email be negatively affected if you do not act by clicking on the link?</t>
      </text>
    </comment>
    <comment authorId="0" ref="B231">
      <text>
        <t xml:space="preserve">======
ID#AAAA4yJnjq4
Steven Lam    (2023-09-25 08:03:32)
Does a display name hide the real sender?
E.g. HR Assist &lt;youneedtocheck@rmit.edu.au&gt;
HR Assist is a correct name, but "youneedtocheck" is a strange email</t>
      </text>
    </comment>
    <comment authorId="0" ref="B71">
      <text>
        <t xml:space="preserve">======
ID#AAAA4yJnjqw
Steven Lam    (2023-09-25 08:03:32)
Does the message contain any detailed aspects that are not central
to the content?</t>
      </text>
    </comment>
    <comment authorId="0" ref="B154">
      <text>
        <t xml:space="preserve">======
ID#AAAA4yJnjq0
Steven Lam    (2023-09-25 08:03:32)
Does the message contain any legal type language such as copyright information, disclaimers, tax information?</t>
      </text>
    </comment>
    <comment authorId="0" ref="K315">
      <text>
        <t xml:space="preserve">======
ID#AAAA4yJnjqs
Steven Lam    (2023-09-25 08:03:32)
Would all recipients of the email be negatively affected if you do not act by clicking on the link?</t>
      </text>
    </comment>
    <comment authorId="0" ref="B176">
      <text>
        <t xml:space="preserve">======
ID#AAAA4yJnjqo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127">
      <text>
        <t xml:space="preserve">======
ID#AAAA4yJnjqk
Steven Lam    (2023-09-25 08:03:32)
Does the message contain any detailed aspects that are not central
to the content?</t>
      </text>
    </comment>
    <comment authorId="0" ref="B304">
      <text>
        <t xml:space="preserve">======
ID#AAAA4yJnjqg
Steven Lam    (2023-09-25 08:03:32)
Does the message offer anything for a limited time?</t>
      </text>
    </comment>
    <comment authorId="0" ref="B233">
      <text>
        <t xml:space="preserve">======
ID#AAAA4yJnjqc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215">
      <text>
        <t xml:space="preserve">======
ID#AAAA4yJnjqY
Steven Lam    (2023-09-25 08:03:32)
Does the message lack a greeting or lack personalization in the
message?</t>
      </text>
    </comment>
    <comment authorId="0" ref="B234">
      <text>
        <t xml:space="preserve">======
ID#AAAA4yJnjqQ
Steven Lam    (2023-09-25 08:03:32)
Is appropriate branding missing?
Consider your organisation's branding guidelines.</t>
      </text>
    </comment>
    <comment authorId="0" ref="B298">
      <text>
        <t xml:space="preserve">======
ID#AAAA4yJnjqU
Steven Lam    (2023-09-25 08:03:32)
Does the message contain a threat, including an implied threat?</t>
      </text>
    </comment>
    <comment authorId="0" ref="B235">
      <text>
        <t xml:space="preserve">======
ID#AAAA4yJnjqI
Steven Lam    (2023-09-25 08:03:32)
Do any branding elements appear to be an imitation or out-of-date?</t>
      </text>
    </comment>
    <comment authorId="0" ref="B43">
      <text>
        <t xml:space="preserve">======
ID#AAAA4yJnjqM
Steven Lam    (2023-09-25 08:03:32)
Does the message contain any detailed aspects that are not central
to the content?</t>
      </text>
    </comment>
    <comment authorId="0" ref="F199">
      <text>
        <t xml:space="preserve">======
ID#AAAA4yJnjqE
Steven Lam    (2023-09-25 08:03:32)
Rate the importance of the cue between 1-5
"How much of an impact does it have on making it hard?"</t>
      </text>
    </comment>
    <comment authorId="0" ref="B9">
      <text>
        <t xml:space="preserve">======
ID#AAAA4yJnjqA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K88">
      <text>
        <t xml:space="preserve">======
ID#AAAA4yJnjp8
Steven Lam    (2023-09-25 08:03:32)
e.g. A new policy, a new IT system, cyber security incident, access incident etc.</t>
      </text>
    </comment>
    <comment authorId="0" ref="B278">
      <text>
        <t xml:space="preserve">======
ID#AAAA4yJnjp4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232">
      <text>
        <t xml:space="preserve">======
ID#AAAA4yJnjp0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10">
      <text>
        <t xml:space="preserve">======
ID#AAAA4yJnjpw
Steven Lam    (2023-09-25 08:03:32)
Is appropriate branding missing?
Consider your organisation's branding guidelines.</t>
      </text>
    </comment>
    <comment authorId="0" ref="B132">
      <text>
        <t xml:space="preserve">======
ID#AAAA4yJnjpo
Steven Lam    (2023-09-25 08:03:32)
Does the message lack the sender's name, role and/or contact information. A generic name such as HR, IT or Payroll is not considered a signatory.</t>
      </text>
    </comment>
    <comment authorId="0" ref="B244">
      <text>
        <t xml:space="preserve">======
ID#AAAA4yJnjps
Steven Lam    (2023-09-25 08:03:32)
Does the message lack the sender's name, role and/or contact information. A generic name such as HR, IT or Payroll is not considered a signatory.</t>
      </text>
    </comment>
    <comment authorId="0" ref="B187">
      <text>
        <t xml:space="preserve">======
ID#AAAA4yJnjpg
Steven Lam    (2023-09-25 08:03:32)
Does the message lack a greeting or lack personalization in the
message?</t>
      </text>
    </comment>
    <comment authorId="0" ref="B4">
      <text>
        <t xml:space="preserve">======
ID#AAAA4yJnjpk
Steven Lam    (2023-09-25 08:03:32)
Does the message contain spelling or grammar errors, including mismatched plurality?</t>
      </text>
    </comment>
    <comment authorId="0" ref="B137">
      <text>
        <t xml:space="preserve">======
ID#AAAA4yJnjpY
Steven Lam    (2023-09-25 08:03:32)
Does the message appear to be a work or business-related process?</t>
      </text>
    </comment>
    <comment authorId="0" ref="B75">
      <text>
        <t xml:space="preserve">======
ID#AAAA4yJnjpc
Steven Lam    (2023-09-25 08:03:32)
Does the message lack a greeting or lack personalization in the
message?</t>
      </text>
    </comment>
    <comment authorId="0" ref="B268">
      <text>
        <t xml:space="preserve">======
ID#AAAA4yJnjpQ
Steven Lam    (2023-09-25 08:03:32)
Does the message contain a request
for any sensitive information, including personally identifying
information or credentials?</t>
      </text>
    </comment>
    <comment authorId="0" ref="B45">
      <text>
        <t xml:space="preserve">======
ID#AAAA4yJnjpU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L143">
      <text>
        <t xml:space="preserve">======
ID#AAAA4yJnjpI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K202">
      <text>
        <t xml:space="preserve">======
ID#AAAA4yJnjpM
Steven Lam    (2023-09-25 08:03:32)
e.g. Board meeting, Alumni group, COVID, bomb threat to University,</t>
      </text>
    </comment>
    <comment authorId="0" ref="B321">
      <text>
        <t xml:space="preserve">======
ID#AAAA4yJnjpE
Steven Lam    (2023-09-25 08:03:32)
Are any inappropriate security indicators or icons present?</t>
      </text>
    </comment>
    <comment authorId="0" ref="B214">
      <text>
        <t xml:space="preserve">======
ID#AAAA4yJnjo8
Steven Lam    (2023-09-25 08:03:32)
Does the message contain a threat, including an implied threat?</t>
      </text>
    </comment>
    <comment authorId="0" ref="B126">
      <text>
        <t xml:space="preserve">======
ID#AAAA4yJnjpA
Steven Lam    (2023-09-25 08:03:32)
Does the message contain any legal type language such as copyright information, disclaimers, tax information?</t>
      </text>
    </comment>
    <comment authorId="0" ref="B313">
      <text>
        <t xml:space="preserve">======
ID#AAAA4yJnjo0
Steven Lam    (2023-09-25 08:03:32)
Are there inconsistencies contained in the email message?
References applications/services not typically used/endorsed in the organisation.</t>
      </text>
    </comment>
    <comment authorId="0" ref="B211">
      <text>
        <t xml:space="preserve">======
ID#AAAA4yJnjo4
Steven Lam    (2023-09-25 08:03:32)
Does the message contain any detailed aspects that are not central
to the content?</t>
      </text>
    </comment>
    <comment authorId="0" ref="B296">
      <text>
        <t xml:space="preserve">======
ID#AAAA4yJnjow
Steven Lam    (2023-09-25 08:03:32)
Does the message contain a request
for any sensitive information, including personally identifying
information or credentials?</t>
      </text>
    </comment>
    <comment authorId="0" ref="K90">
      <text>
        <t xml:space="preserve">======
ID#AAAA4yJnjoo
Steven Lam    (2023-09-25 08:03:32)
e.g. Board meeting, Alumni group, COVID, bomb threat to University,</t>
      </text>
    </comment>
    <comment authorId="0" ref="B286">
      <text>
        <t xml:space="preserve">======
ID#AAAA4yJnjos
Steven Lam    (2023-09-25 08:03:32)
Is there a potentially dangerous attachment?</t>
      </text>
    </comment>
    <comment authorId="0" ref="B12">
      <text>
        <t xml:space="preserve">======
ID#AAAA4yJnjog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K201">
      <text>
        <t xml:space="preserve">======
ID#AAAA4yJnjok
Steven Lam    (2023-09-25 08:03:32)
Contents is equally relevant to ALL staff</t>
      </text>
    </comment>
    <comment authorId="0" ref="B122">
      <text>
        <t xml:space="preserve">======
ID#AAAA4yJnjoY
Steven Lam    (2023-09-25 08:03:32)
Is appropriate branding missing?
Consider your organisation's branding guidelines.</t>
      </text>
    </comment>
    <comment authorId="0" ref="B272">
      <text>
        <t xml:space="preserve">======
ID#AAAA4yJnjoU
Steven Lam    (2023-09-25 08:03:32)
Does the message lack the sender's name, role and/or contact information. A generic name such as HR, IT or Payroll is not considered a signatory.</t>
      </text>
    </comment>
    <comment authorId="0" ref="K173">
      <text>
        <t xml:space="preserve">======
ID#AAAA4yJnjoc
Steven Lam    (2023-09-25 08:03:32)
Contents is equally relevant to ALL staff</t>
      </text>
    </comment>
    <comment authorId="0" ref="B264">
      <text>
        <t xml:space="preserve">======
ID#AAAA4yJnjoM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106">
      <text>
        <t xml:space="preserve">======
ID#AAAA4yJnjoQ
Steven Lam    (2023-09-25 08:03:32)
Does the message offer anything
that is too good to be true, such as having won a contest, lottery, free vacation and so on?</t>
      </text>
    </comment>
    <comment authorId="0" ref="B74">
      <text>
        <t xml:space="preserve">======
ID#AAAA4yJnjoI
Steven Lam    (2023-09-25 08:03:32)
Does the message contain a threat, including an implied threat?</t>
      </text>
    </comment>
    <comment authorId="0" ref="B325">
      <text>
        <t xml:space="preserve">======
ID#AAAA4yJnjoE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G171">
      <text>
        <t xml:space="preserve">======
ID#AAAA4yJnjoA
Steven Lam    (2023-09-25 08:03:32)
Select a scale of Easy, Medium or Hard. If not applicable, select N/A.</t>
      </text>
    </comment>
    <comment authorId="0" ref="B287">
      <text>
        <t xml:space="preserve">======
ID#AAAA4yJnjn8
Steven Lam    (2023-09-25 08:03:32)
Does a display name hide the real sender?
E.g. HR Assist &lt;youneedtocheck@rmit.edu.au&gt;
HR Assist is a correct name, but "youneedtocheck" is a strange email</t>
      </text>
    </comment>
    <comment authorId="0" ref="B239">
      <text>
        <t xml:space="preserve">======
ID#AAAA4yJnjn4
Steven Lam    (2023-09-25 08:03:32)
Does the message contain any detailed aspects that are not central
to the content?</t>
      </text>
    </comment>
    <comment authorId="0" ref="B119">
      <text>
        <t xml:space="preserve">======
ID#AAAA4yJnjnw
Steven Lam    (2023-09-25 08:03:32)
Does a display name hide the real sender?
E.g. HR Assist &lt;youneedtocheck@rmit.edu.au&gt;
HR Assist is a correct name, but "youneedtocheck" is a strange email</t>
      </text>
    </comment>
    <comment authorId="0" ref="B328">
      <text>
        <t xml:space="preserve">======
ID#AAAA4yJnjn0
Steven Lam    (2023-09-25 08:03:32)
Does the message lack the sender's name, role and/or contact information. A generic name such as HR, IT or Payroll is not considered a signatory.</t>
      </text>
    </comment>
    <comment authorId="0" ref="B19">
      <text>
        <t xml:space="preserve">======
ID#AAAA4yJnjno
Steven Lam    (2023-09-25 08:03:32)
Does the message lack a greeting or lack personalization in the
message?</t>
      </text>
    </comment>
    <comment authorId="0" ref="B24">
      <text>
        <t xml:space="preserve">======
ID#AAAA4yJnjns
Steven Lam    (2023-09-25 08:03:32)
Does the message offer anything for a limited time?</t>
      </text>
    </comment>
    <comment authorId="0" ref="B65">
      <text>
        <t xml:space="preserve">======
ID#AAAA4yJnjng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164">
      <text>
        <t xml:space="preserve">======
ID#AAAA4yJnjnk
Steven Lam    (2023-09-25 08:03:32)
Does the message offer anything for a limited time?</t>
      </text>
    </comment>
    <comment authorId="0" ref="F87">
      <text>
        <t xml:space="preserve">======
ID#AAAA4yJnjnU
Steven Lam    (2023-09-25 08:03:32)
Rate the importance of the cue between 1-5
"How much of an impact does it have on making it hard?"</t>
      </text>
    </comment>
    <comment authorId="0" ref="B165">
      <text>
        <t xml:space="preserve">======
ID#AAAA4yJnjnY
Steven Lam    (2023-09-25 08:03:32)
Does the message appear to be a work or business-related process?</t>
      </text>
    </comment>
    <comment authorId="0" ref="B200">
      <text>
        <t xml:space="preserve">======
ID#AAAA4yJnjnc
Steven Lam    (2023-09-25 08:03:32)
Does the message contain spelling or grammar errors, including mismatched plurality?</t>
      </text>
    </comment>
    <comment authorId="0" ref="B262">
      <text>
        <t xml:space="preserve">======
ID#AAAA4yJnjnM
Steven Lam    (2023-09-25 08:03:32)
Is appropriate branding missing?
Consider your organisation's branding guidelines.</t>
      </text>
    </comment>
    <comment authorId="0" ref="B318">
      <text>
        <t xml:space="preserve">======
ID#AAAA4yJnjnQ
Steven Lam    (2023-09-25 08:03:32)
Is appropriate branding missing?
Consider your organisation's branding guidelines.</t>
      </text>
    </comment>
    <comment authorId="0" ref="B297">
      <text>
        <t xml:space="preserve">======
ID#AAAA4yJnjnI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K145">
      <text>
        <t xml:space="preserve">======
ID#AAAA4yJnjnE
Steven Lam    (2023-09-25 08:03:32)
Contents is equally relevant to ALL staff</t>
      </text>
    </comment>
    <comment authorId="0" ref="B189">
      <text>
        <t xml:space="preserve">======
ID#AAAA4yJnjm4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B60">
      <text>
        <t xml:space="preserve">======
ID#AAAA4yJnjm8
Steven Lam    (2023-09-25 08:03:32)
Does the message contain spelling or grammar errors, including mismatched plurality?</t>
      </text>
    </comment>
    <comment authorId="0" ref="B179">
      <text>
        <t xml:space="preserve">======
ID#AAAA4yJnjnA
Steven Lam    (2023-09-25 08:03:32)
Do any branding elements appear to be an imitation or out-of-date?</t>
      </text>
    </comment>
    <comment authorId="0" ref="B138">
      <text>
        <t xml:space="preserve">======
ID#AAAA4yJnjm0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188">
      <text>
        <t xml:space="preserve">======
ID#AAAA4yJnjmw
Steven Lam    (2023-09-25 08:03:32)
Does the message lack the sender's name, role and/or contact information. A generic name such as HR, IT or Payroll is not considered a signatory.</t>
      </text>
    </comment>
    <comment authorId="0" ref="L171">
      <text>
        <t xml:space="preserve">======
ID#AAAA4yJnjms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23">
      <text>
        <t xml:space="preserve">======
ID#AAAA4yJnjmo
Steven Lam    (2023-09-25 08:03:32)
Does the message offer anything just for you?</t>
      </text>
    </comment>
    <comment authorId="0" ref="B160">
      <text>
        <t xml:space="preserve">======
ID#AAAA4yJnjmk
Steven Lam    (2023-09-25 08:03:32)
Does the message lack the sender's name, role and/or contact information. A generic name such as HR, IT or Payroll is not considered a signatory.</t>
      </text>
    </comment>
    <comment authorId="0" ref="L255">
      <text>
        <t xml:space="preserve">======
ID#AAAA4yJnjmg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K118">
      <text>
        <t xml:space="preserve">======
ID#AAAA4yJnjmY
Steven Lam    (2023-09-25 08:03:32)
e.g. Board meeting, Alumni group, COVID, bomb threat to University,</t>
      </text>
    </comment>
    <comment authorId="0" ref="B82">
      <text>
        <t xml:space="preserve">======
ID#AAAA4yJnjmI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331">
      <text>
        <t xml:space="preserve">======
ID#AAAA4yJnjmM
Steven Lam    (2023-09-25 08:03:32)
Does the message offer anything just for you?</t>
      </text>
    </comment>
    <comment authorId="0" ref="B69">
      <text>
        <t xml:space="preserve">======
ID#AAAA4yJnjmQ
Steven Lam    (2023-09-25 08:03:32)
Are any inappropriate security indicators or icons present?</t>
      </text>
    </comment>
    <comment authorId="0" ref="B151">
      <text>
        <t xml:space="preserve">======
ID#AAAA4yJnjmE
Steven Lam    (2023-09-25 08:03:32)
Do any branding elements appear to be an imitation or out-of-date?</t>
      </text>
    </comment>
    <comment authorId="0" ref="K230">
      <text>
        <t xml:space="preserve">======
ID#AAAA4yJnjmA
Steven Lam    (2023-09-25 08:03:32)
e.g. Board meeting, Alumni group, COVID, bomb threat to University,</t>
      </text>
    </comment>
    <comment authorId="0" ref="B323">
      <text>
        <t xml:space="preserve">======
ID#AAAA4yJnjl8
Steven Lam    (2023-09-25 08:03:32)
Does the message contain any detailed aspects that are not central
to the content?</t>
      </text>
    </comment>
    <comment authorId="0" ref="B228">
      <text>
        <t xml:space="preserve">======
ID#AAAA4yJnjlw
Steven Lam    (2023-09-25 08:03:32)
Does the message contain spelling or grammar errors, including mismatched plurality?</t>
      </text>
    </comment>
    <comment authorId="0" ref="K116">
      <text>
        <t xml:space="preserve">======
ID#AAAA4yJnjl4
Steven Lam    (2023-09-25 08:03:32)
e.g. A new policy, a new IT system, cyber security incident, access incident etc.</t>
      </text>
    </comment>
    <comment authorId="0" ref="B181">
      <text>
        <t xml:space="preserve">======
ID#AAAA4yJnjl0
Steven Lam    (2023-09-25 08:03:32)
Are any inappropriate security indicators or icons present?</t>
      </text>
    </comment>
    <comment authorId="0" ref="B17">
      <text>
        <t xml:space="preserve">======
ID#AAAA4yJnjls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265">
      <text>
        <t xml:space="preserve">======
ID#AAAA4yJnjlk
Steven Lam    (2023-09-25 08:03:32)
Are any inappropriate security indicators or icons present?</t>
      </text>
    </comment>
    <comment authorId="0" ref="B261">
      <text>
        <t xml:space="preserve">======
ID#AAAA4yJnjlo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G283">
      <text>
        <t xml:space="preserve">======
ID#AAAA4yJnjlc
Steven Lam    (2023-09-25 08:03:32)
Select a scale of Easy, Medium or Hard. If not applicable, select N/A.</t>
      </text>
    </comment>
    <comment authorId="0" ref="B72">
      <text>
        <t xml:space="preserve">======
ID#AAAA4yJnjlg
Steven Lam    (2023-09-25 08:03:32)
Does the message contain a request
for any sensitive information, including personally identifying
information or credentials?</t>
      </text>
    </comment>
    <comment authorId="0" ref="B125">
      <text>
        <t xml:space="preserve">======
ID#AAAA4yJnjlU
Steven Lam    (2023-09-25 08:03:32)
Are any inappropriate security indicators or icons present?</t>
      </text>
    </comment>
    <comment authorId="0" ref="B216">
      <text>
        <t xml:space="preserve">======
ID#AAAA4yJnjlY
Steven Lam    (2023-09-25 08:03:32)
Does the message lack the sender's name, role and/or contact information. A generic name such as HR, IT or Payroll is not considered a signatory.</t>
      </text>
    </comment>
    <comment authorId="0" ref="B238">
      <text>
        <t xml:space="preserve">======
ID#AAAA4yJnjlQ
Steven Lam    (2023-09-25 08:03:32)
Does the message contain any legal type language such as copyright information, disclaimers, tax information?</t>
      </text>
    </comment>
    <comment authorId="0" ref="B301">
      <text>
        <t xml:space="preserve">======
ID#AAAA4yJnjlM
Steven Lam    (2023-09-25 08:03:32)
Does the message make an appeal to help others by donating, sponsoring or contributing to a good will cause.
- It excludes any appeal to download software to prevent a security incident.</t>
      </text>
    </comment>
    <comment authorId="0" ref="L199">
      <text>
        <t xml:space="preserve">======
ID#AAAA4yJnjlI
Steven Lam    (2023-09-25 08:03:32)
8 = Extreme applicability, alignment, or relevancy
6 = Significant applicability, alignment, or relevancy
4 = Moderate applicability, alignment, or relevancy
2 = Low applicability, alignment, or relevancy
0 = Not applicable, no alignment, or no relevancy</t>
      </text>
    </comment>
    <comment authorId="0" ref="B166">
      <text>
        <t xml:space="preserve">======
ID#AAAA4yJnjlE
Steven Lam    (2023-09-25 08:03:32)
Does the message appear to be from a friend, colleague, boss or
other authority entity?
*Excludes groups within your organisation such as Payroll, HR or ITS, unless it is signed off with the specific name and role of a person in authority</t>
      </text>
    </comment>
    <comment authorId="0" ref="B99">
      <text>
        <t xml:space="preserve">======
ID#AAAA4yJnjk8
Steven Lam    (2023-09-25 08:03:32)
Does the message contain any detailed aspects that are not central
to the content?</t>
      </text>
    </comment>
    <comment authorId="0" ref="B35">
      <text>
        <t xml:space="preserve">======
ID#AAAA4yJnjlA
Steven Lam    (2023-09-25 08:03:32)
Does a display name hide the real sender?
E.g. HR Assist &lt;youneedtocheck@rmit.edu.au&gt;
HR Assist is a correct name, but "youneedtocheck" is a strange email</t>
      </text>
    </comment>
    <comment authorId="0" ref="B207">
      <text>
        <t xml:space="preserve">======
ID#AAAA4yJnjk4
Steven Lam    (2023-09-25 08:03:32)
Do any branding elements appear to be an imitation or out-of-date?</t>
      </text>
    </comment>
    <comment authorId="0" ref="B292">
      <text>
        <t xml:space="preserve">======
ID#AAAA4yJnjk0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B68">
      <text>
        <t xml:space="preserve">======
ID#AAAA4yJnjks
Steven Lam    (2023-09-25 08:03:32)
Does the formatting violate any conventional professional
practices?
E.g. This can include general line spacing between paragraphs, and other general formatting. It does not relate to logos</t>
      </text>
    </comment>
    <comment authorId="0" ref="F311">
      <text>
        <t xml:space="preserve">======
ID#AAAA4yJnjkw
Steven Lam    (2023-09-25 08:03:32)
Rate the importance of the cue between 1-5
"How much of an impact does it have on making it hard?"</t>
      </text>
    </comment>
    <comment authorId="0" ref="B93">
      <text>
        <t xml:space="preserve">======
ID#AAAA4yJnjko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B276">
      <text>
        <t xml:space="preserve">======
ID#AAAA4yJnjkk
Steven Lam    (2023-09-25 08:03:32)
Does the message offer anything for a limited time?</t>
      </text>
    </comment>
    <comment authorId="0" ref="B218">
      <text>
        <t xml:space="preserve">======
ID#AAAA4yJnjkg
Steven Lam    (2023-09-25 08:03:32)
Does the message offer anything
that is too good to be true, such as having won a contest, lottery, free vacation and so on?</t>
      </text>
    </comment>
    <comment authorId="0" ref="B129">
      <text>
        <t xml:space="preserve">======
ID#AAAA4yJnjkc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K147">
      <text>
        <t xml:space="preserve">======
ID#AAAA4yJnjkU
Steven Lam    (2023-09-25 08:03:32)
Would all recipients of the email be negatively affected if you do not act by clicking on the link?</t>
      </text>
    </comment>
    <comment authorId="0" ref="B256">
      <text>
        <t xml:space="preserve">======
ID#AAAA4yJnjkY
Steven Lam    (2023-09-25 08:03:32)
Does the message contain spelling or grammar errors, including mismatched plurality?</t>
      </text>
    </comment>
    <comment authorId="0" ref="B213">
      <text>
        <t xml:space="preserve">======
ID#AAAA4yJnjkQ
Steven Lam    (2023-09-25 08:03:32)
Does the message contain time pressure, including implied?
E.g. If a time frame is present, this makes it easier to identify as a scam because it is a frequent scam technique. Without any play on time frame, it becomes less obvious to identify as a scam.</t>
      </text>
    </comment>
    <comment authorId="0" ref="B37">
      <text>
        <t xml:space="preserve">======
ID#AAAA4yJnjkM
Steven Lam    (2023-09-25 08:03:32)
Is the domain name used in the senders address plausibly similar to a legitimate entity’s domain?
E.g. @rmit.edu.au is plausible (is spoofed)
E.g. @mrit.edu.au is not plausible (is not spoofed)</t>
      </text>
    </comment>
    <comment authorId="0" ref="K200">
      <text>
        <t xml:space="preserve">======
ID#AAAA4yJnjkE
Steven Lam    (2023-09-25 08:03:32)
e.g. A new policy, a new IT system, cyber security incident, access incident etc.</t>
      </text>
    </comment>
    <comment authorId="0" ref="B260">
      <text>
        <t xml:space="preserve">======
ID#AAAA4yJnjkI
Steven Lam    (2023-09-25 08:03:32)
Is there text that hides the true URL in a hyperlink?
- If it is not "hidden" then it would appear as a normal website such as rmit.edu.au
- if it IS hidden, then it may appear as "click here"</t>
      </text>
    </comment>
    <comment authorId="0" ref="B302">
      <text>
        <t xml:space="preserve">======
ID#AAAA4yJnjkA
Steven Lam    (2023-09-25 08:03:32)
Does the message offer anything
that is too good to be true, such as having won a contest, lottery, free vacation and so on?</t>
      </text>
    </comment>
    <comment authorId="0" ref="B89">
      <text>
        <t xml:space="preserve">======
ID#AAAA4yJnjj8
Steven Lam    (2023-09-25 08:03:32)
Are there inconsistencies contained in the email message?
References applications/services not typically used/endorsed in the organisation.</t>
      </text>
    </comment>
    <comment authorId="0" ref="B186">
      <text>
        <t xml:space="preserve">======
ID#AAAA4yJnjj4
Steven Lam    (2023-09-25 08:03:32)
Does the message contain a threat, including an implied threat?</t>
      </text>
    </comment>
    <comment authorId="0" ref="B249">
      <text>
        <t xml:space="preserve">======
ID#AAAA4yJnjj0
Steven Lam    (2023-09-25 08:03:32)
Does the message appear to be a work or business-related process?</t>
      </text>
    </comment>
    <comment authorId="0" ref="K285">
      <text>
        <t xml:space="preserve">======
ID#AAAA4yJnjjs
Steven Lam    (2023-09-25 08:03:32)
Contents is equally relevant to ALL staff</t>
      </text>
    </comment>
    <comment authorId="0" ref="B274">
      <text>
        <t xml:space="preserve">======
ID#AAAA4yJnjjw
Steven Lam    (2023-09-25 08:03:32)
Does the message offer anything
that is too good to be true, such as having won a contest, lottery, free vacation and so on?</t>
      </text>
    </comment>
    <comment authorId="0" ref="B97">
      <text>
        <t xml:space="preserve">======
ID#AAAA4yJnjjo
Steven Lam    (2023-09-25 08:03:32)
Are any inappropriate security indicators or icons present?</t>
      </text>
    </comment>
  </commentList>
  <extLst>
    <ext uri="GoogleSheetsCustomDataVersion2">
      <go:sheetsCustomData xmlns:go="http://customooxmlschemas.google.com/" r:id="rId1" roundtripDataSignature="AMtx7mjtvpGll6u2iy71W+knUZ7L01orAA=="/>
    </ext>
  </extLst>
</comments>
</file>

<file path=xl/sharedStrings.xml><?xml version="1.0" encoding="utf-8"?>
<sst xmlns="http://schemas.openxmlformats.org/spreadsheetml/2006/main" count="1603" uniqueCount="142">
  <si>
    <t>Year</t>
  </si>
  <si>
    <t>Exercise Month</t>
  </si>
  <si>
    <t>Exercise Name</t>
  </si>
  <si>
    <t>Premise Alignment</t>
  </si>
  <si>
    <t>Difficulty Rating</t>
  </si>
  <si>
    <t>Overall Difficulty</t>
  </si>
  <si>
    <t>E/M/H</t>
  </si>
  <si>
    <t>Stars</t>
  </si>
  <si>
    <t>Difficulty Stars</t>
  </si>
  <si>
    <t>January 2023</t>
  </si>
  <si>
    <t>Workjam notification</t>
  </si>
  <si>
    <t>February 2023</t>
  </si>
  <si>
    <t>Adobe - Updated team structure and role</t>
  </si>
  <si>
    <t>March 2023</t>
  </si>
  <si>
    <t>Expired Staff ID</t>
  </si>
  <si>
    <t>April 2023</t>
  </si>
  <si>
    <t>Password expiry notification</t>
  </si>
  <si>
    <t>May 2023</t>
  </si>
  <si>
    <t>Re-activate your Outlook account</t>
  </si>
  <si>
    <t>June 2023</t>
  </si>
  <si>
    <t>Paypal payment from Workday</t>
  </si>
  <si>
    <t>July 2023</t>
  </si>
  <si>
    <t>New Message from Quarantine messaging</t>
  </si>
  <si>
    <t>August 2023</t>
  </si>
  <si>
    <t>Termination request on mail server</t>
  </si>
  <si>
    <t>September 2023</t>
  </si>
  <si>
    <t xml:space="preserve">Adobe Data Breach Alert </t>
  </si>
  <si>
    <t>October 2023</t>
  </si>
  <si>
    <t>Google Docs: A document has been shared with you.</t>
  </si>
  <si>
    <t>November 2023</t>
  </si>
  <si>
    <t>OneDrive Storage is full</t>
  </si>
  <si>
    <t>December 2023</t>
  </si>
  <si>
    <t>Company Devices Policy Update</t>
  </si>
  <si>
    <t>December</t>
  </si>
  <si>
    <t>January</t>
  </si>
  <si>
    <t>Weighting</t>
  </si>
  <si>
    <t>February 2022</t>
  </si>
  <si>
    <t>Sum of above = 1</t>
  </si>
  <si>
    <t>March 2022</t>
  </si>
  <si>
    <r>
      <rPr>
        <rFont val="Arial"/>
        <b/>
        <color rgb="FF000000"/>
        <sz val="10.0"/>
        <u/>
      </rPr>
      <t xml:space="preserve">How to use this tool:
</t>
    </r>
    <r>
      <rPr>
        <rFont val="Arial"/>
        <i/>
        <color rgb="FF000000"/>
        <sz val="10.0"/>
      </rPr>
      <t xml:space="preserve">Guidance notes are provided on cells tagged with a 'red triangle'. Hover over these for more information.
</t>
    </r>
    <r>
      <rPr>
        <rFont val="Arial"/>
        <b/>
        <color rgb="FF000000"/>
        <sz val="10.0"/>
        <u/>
      </rPr>
      <t xml:space="preserve">
</t>
    </r>
    <r>
      <rPr>
        <rFont val="Arial"/>
        <color rgb="FF000000"/>
        <sz val="10.0"/>
        <u/>
      </rPr>
      <t>Summary of simulations sheet:</t>
    </r>
    <r>
      <rPr>
        <rFont val="Arial"/>
        <b/>
        <color rgb="FF000000"/>
        <sz val="10.0"/>
        <u/>
      </rPr>
      <t xml:space="preserve">
</t>
    </r>
    <r>
      <rPr>
        <rFont val="Arial"/>
        <color rgb="FF000000"/>
        <sz val="10.0"/>
      </rPr>
      <t xml:space="preserve">- This sheet 'Summary of Simulations' is an auto-generated summary that presents the difficulty rating of your campaigns, assuming a monthly phishing program. The "Overall Difficulty" of each campaign is calculated based on the "Premise alignment" and "Difficulty rating from cue types". The Overall Difficulty is determined from a weighted average. By default, 40% weighting is placed on the premise alignment, and 60% weighting is placed on the cue types. You may customise this weighting in the orange cells. You may re-name the exercise name to suit your simulation.
</t>
    </r>
    <r>
      <rPr>
        <rFont val="Arial"/>
        <color rgb="FF000000"/>
        <sz val="10.0"/>
        <u/>
      </rPr>
      <t>Campaign Grading Criteria sheet:</t>
    </r>
    <r>
      <rPr>
        <rFont val="Arial"/>
        <color rgb="FF000000"/>
        <sz val="10.0"/>
      </rPr>
      <t xml:space="preserve">
- When grading the difficulty of a simulation, you will use the "Campaign Grading Criteria" sheet. Examples are completed for you on the sheet. 
- When grading new similations, you will be editing the drop-down menus in Column G and Column L. Highlighted in red boxes are the inputs you are required to edit according to your campaign.
- Weightings of importance for each cue type are preset in Column F. You may adjust these if necessary for your organisation.</t>
    </r>
  </si>
  <si>
    <t>N.I.S.T PHISH SCALE GRADING CRITERIA</t>
  </si>
  <si>
    <t>JANUARY</t>
  </si>
  <si>
    <t>Cue Name</t>
  </si>
  <si>
    <t>Cue Types</t>
  </si>
  <si>
    <t>Easy</t>
  </si>
  <si>
    <t>Medium</t>
  </si>
  <si>
    <t>Hard</t>
  </si>
  <si>
    <t>Importance of Cue Type (/5)</t>
  </si>
  <si>
    <t>Difficulty of Cue Types</t>
  </si>
  <si>
    <t>Total for Cue Type</t>
  </si>
  <si>
    <t>Total possible</t>
  </si>
  <si>
    <t>Premise Alignment Element</t>
  </si>
  <si>
    <t>Alignment Rating</t>
  </si>
  <si>
    <t>Error</t>
  </si>
  <si>
    <t>Spelling and Grammar Irregularities</t>
  </si>
  <si>
    <t>&gt;2 instances</t>
  </si>
  <si>
    <t>1-2 instances</t>
  </si>
  <si>
    <t>None</t>
  </si>
  <si>
    <t>Mimics a workplace process or practice</t>
  </si>
  <si>
    <t>Inconsistency</t>
  </si>
  <si>
    <t>Has workplace relevance</t>
  </si>
  <si>
    <t>Technical Indicator</t>
  </si>
  <si>
    <t>Attachment Type</t>
  </si>
  <si>
    <t>Suspicious name and file type</t>
  </si>
  <si>
    <t>Suspicious name</t>
  </si>
  <si>
    <t>Expected name and file type</t>
  </si>
  <si>
    <t>N/A</t>
  </si>
  <si>
    <t>Aligns with other situations or events, including external to the workplace</t>
  </si>
  <si>
    <t>Sender display name and email address</t>
  </si>
  <si>
    <t>Shows strange email sender</t>
  </si>
  <si>
    <t>Shows strange email but correct name</t>
  </si>
  <si>
    <t>Hides real sender and email address</t>
  </si>
  <si>
    <t>Engenders concern over consequences for NOT clicking</t>
  </si>
  <si>
    <t>URL hyperlinking</t>
  </si>
  <si>
    <t>True URL is exposed fully and not hyperlinked to a different link</t>
  </si>
  <si>
    <t>True URL is hyperlinked to different text</t>
  </si>
  <si>
    <t>Has been the subject of targeted training, specific warnings, or other exposure</t>
  </si>
  <si>
    <t>Domain Spoofing</t>
  </si>
  <si>
    <t>Domain name is unrecognisable</t>
  </si>
  <si>
    <t>Domain name contains some typos compared to legitimate</t>
  </si>
  <si>
    <t>Domain name is legitimate</t>
  </si>
  <si>
    <t>TOTAL</t>
  </si>
  <si>
    <t>Visual Presentation Indicator</t>
  </si>
  <si>
    <t>No/minimal branding and logos</t>
  </si>
  <si>
    <t>No branding and logo</t>
  </si>
  <si>
    <t>Contains logo or branding themes</t>
  </si>
  <si>
    <t>Contains logo and branding themes</t>
  </si>
  <si>
    <t>Premise Alignment Difficulty Rating /40</t>
  </si>
  <si>
    <t>Logo imitation or out-of-date branding</t>
  </si>
  <si>
    <t>Imitated logo</t>
  </si>
  <si>
    <t>Out-of-date logo</t>
  </si>
  <si>
    <t>Exact logo</t>
  </si>
  <si>
    <t>Unprofessional formatting/look</t>
  </si>
  <si>
    <t>Unprofessional layout</t>
  </si>
  <si>
    <t>Professional layout</t>
  </si>
  <si>
    <t>Professional layout and company graphics</t>
  </si>
  <si>
    <t>Security indicators and icons, and DLP label</t>
  </si>
  <si>
    <t>No security indicators at all</t>
  </si>
  <si>
    <t>Contains Info. Classification Label</t>
  </si>
  <si>
    <t>Language and Content</t>
  </si>
  <si>
    <t>Legal language/copyright info/disclaimers</t>
  </si>
  <si>
    <t>Contains neither copyright or disclaimers</t>
  </si>
  <si>
    <t>Contains either of copyright or disclaimers</t>
  </si>
  <si>
    <t>Contains both copyright and disclaimers</t>
  </si>
  <si>
    <t>Distracting detail</t>
  </si>
  <si>
    <t>Requests for sensitive information</t>
  </si>
  <si>
    <t>Requests money-related details</t>
  </si>
  <si>
    <t>Confirm personal details</t>
  </si>
  <si>
    <t>Requests insignificant personal identifiers</t>
  </si>
  <si>
    <t>Sense of urgency</t>
  </si>
  <si>
    <t>Action is requested</t>
  </si>
  <si>
    <t>No action required</t>
  </si>
  <si>
    <t>Threatening language considered not usual practice by reputable organisations</t>
  </si>
  <si>
    <t>Threat present</t>
  </si>
  <si>
    <t>Not present</t>
  </si>
  <si>
    <t>Generic greeting</t>
  </si>
  <si>
    <t>Used a relevent category of recipient</t>
  </si>
  <si>
    <t>Used specific name of recipient</t>
  </si>
  <si>
    <t>Lack of signatory</t>
  </si>
  <si>
    <t>Does not contain signatory</t>
  </si>
  <si>
    <t>Contains signatory</t>
  </si>
  <si>
    <t>Common Tactic</t>
  </si>
  <si>
    <t>Humanitarian appeals</t>
  </si>
  <si>
    <t>Absent</t>
  </si>
  <si>
    <t>Present</t>
  </si>
  <si>
    <t>Too good to be true offers</t>
  </si>
  <si>
    <t>You're special</t>
  </si>
  <si>
    <t>Limited Time offers</t>
  </si>
  <si>
    <t>Mimics a work or business process - a legitimate email</t>
  </si>
  <si>
    <t>Poses as a friend, colleague, supervisor or authority figure</t>
  </si>
  <si>
    <t>Overall Rating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</si>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</sst>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\-d"/>
  </numFmts>
  <fonts count="15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/>
    <font>
      <sz val="10.0"/>
      <color rgb="FF3F3F76"/>
      <name val="Arial"/>
    </font>
    <font>
      <u/>
      <color rgb="FF0000FF"/>
    </font>
    <font>
      <sz val="11.0"/>
      <color rgb="FF3F3F76"/>
      <name val="Calibri"/>
    </font>
    <font>
      <i/>
      <sz val="10.0"/>
      <color rgb="FF000000"/>
      <name val="Arial"/>
    </font>
    <font>
      <sz val="22.0"/>
      <color rgb="FF000000"/>
      <name val="Arial"/>
    </font>
    <font>
      <sz val="10.0"/>
      <color theme="0"/>
      <name val="Arial"/>
    </font>
    <font>
      <b/>
      <sz val="14.0"/>
      <color theme="0"/>
      <name val="Arial"/>
    </font>
    <font>
      <b/>
      <sz val="10.0"/>
      <color theme="1"/>
      <name val="Arial"/>
    </font>
    <font>
      <sz val="10.0"/>
      <color rgb="FF222222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7F7F7F"/>
      </top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1" fillId="3" fontId="1" numFmtId="10" xfId="0" applyAlignment="1" applyBorder="1" applyFont="1" applyNumberFormat="1">
      <alignment horizontal="center" vertical="center"/>
    </xf>
    <xf borderId="1" fillId="3" fontId="2" numFmtId="10" xfId="0" applyAlignment="1" applyBorder="1" applyFont="1" applyNumberForma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6" numFmtId="0" xfId="0" applyFont="1"/>
    <xf borderId="1" fillId="5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right"/>
    </xf>
    <xf borderId="5" fillId="4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/>
    </xf>
    <xf borderId="6" fillId="0" fontId="4" numFmtId="0" xfId="0" applyBorder="1" applyFont="1"/>
    <xf borderId="7" fillId="6" fontId="1" numFmtId="0" xfId="0" applyAlignment="1" applyBorder="1" applyFill="1" applyFont="1">
      <alignment horizontal="left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shrinkToFit="0" vertical="top" wrapText="1"/>
    </xf>
    <xf borderId="0" fillId="0" fontId="1" numFmtId="0" xfId="0" applyFont="1"/>
    <xf borderId="0" fillId="0" fontId="9" numFmtId="0" xfId="0" applyAlignment="1" applyFont="1">
      <alignment horizontal="left" vertical="center"/>
    </xf>
    <xf borderId="0" fillId="0" fontId="10" numFmtId="0" xfId="0" applyFont="1"/>
    <xf borderId="2" fillId="7" fontId="11" numFmtId="49" xfId="0" applyAlignment="1" applyBorder="1" applyFill="1" applyFont="1" applyNumberFormat="1">
      <alignment horizontal="center" vertical="center"/>
    </xf>
    <xf borderId="15" fillId="2" fontId="2" numFmtId="0" xfId="0" applyAlignment="1" applyBorder="1" applyFont="1">
      <alignment horizontal="center" vertical="center"/>
    </xf>
    <xf borderId="16" fillId="2" fontId="12" numFmtId="0" xfId="0" applyAlignment="1" applyBorder="1" applyFont="1">
      <alignment horizontal="center" vertical="center"/>
    </xf>
    <xf borderId="16" fillId="8" fontId="12" numFmtId="0" xfId="0" applyAlignment="1" applyBorder="1" applyFill="1" applyFont="1">
      <alignment horizontal="center" vertical="center"/>
    </xf>
    <xf borderId="16" fillId="9" fontId="12" numFmtId="0" xfId="0" applyAlignment="1" applyBorder="1" applyFill="1" applyFont="1">
      <alignment horizontal="center" vertical="center"/>
    </xf>
    <xf borderId="16" fillId="10" fontId="12" numFmtId="0" xfId="0" applyAlignment="1" applyBorder="1" applyFill="1" applyFont="1">
      <alignment horizontal="center" vertical="center"/>
    </xf>
    <xf borderId="17" fillId="2" fontId="12" numFmtId="0" xfId="0" applyAlignment="1" applyBorder="1" applyFont="1">
      <alignment horizontal="center" shrinkToFit="0" vertical="center" wrapText="1"/>
    </xf>
    <xf borderId="16" fillId="2" fontId="12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5" fillId="2" fontId="12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center" vertical="center"/>
    </xf>
    <xf borderId="19" fillId="11" fontId="2" numFmtId="0" xfId="0" applyAlignment="1" applyBorder="1" applyFill="1" applyFont="1">
      <alignment horizontal="center" vertical="center"/>
    </xf>
    <xf borderId="0" fillId="0" fontId="1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/>
    </xf>
    <xf borderId="2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21" fillId="12" fontId="1" numFmtId="0" xfId="0" applyAlignment="1" applyBorder="1" applyFont="1">
      <alignment horizontal="center" vertical="center"/>
    </xf>
    <xf borderId="22" fillId="0" fontId="1" numFmtId="0" xfId="0" applyBorder="1" applyFont="1"/>
    <xf borderId="23" fillId="0" fontId="1" numFmtId="0" xfId="0" applyAlignment="1" applyBorder="1" applyFont="1">
      <alignment horizontal="center" vertical="center"/>
    </xf>
    <xf borderId="24" fillId="0" fontId="4" numFmtId="0" xfId="0" applyBorder="1" applyFont="1"/>
    <xf borderId="19" fillId="11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22" fillId="0" fontId="4" numFmtId="0" xfId="0" applyBorder="1" applyFont="1"/>
    <xf borderId="1" fillId="11" fontId="3" numFmtId="0" xfId="0" applyBorder="1" applyFont="1"/>
    <xf borderId="24" fillId="0" fontId="1" numFmtId="0" xfId="0" applyBorder="1" applyFont="1"/>
    <xf borderId="25" fillId="0" fontId="1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right"/>
    </xf>
    <xf borderId="27" fillId="5" fontId="2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right"/>
    </xf>
    <xf borderId="0" fillId="0" fontId="2" numFmtId="10" xfId="0" applyAlignment="1" applyFont="1" applyNumberForma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14" numFmtId="0" xfId="0" applyFont="1"/>
    <xf borderId="28" fillId="0" fontId="3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30" fillId="12" fontId="1" numFmtId="0" xfId="0" applyAlignment="1" applyBorder="1" applyFont="1">
      <alignment horizontal="center" vertical="center"/>
    </xf>
    <xf borderId="27" fillId="12" fontId="1" numFmtId="0" xfId="0" applyAlignment="1" applyBorder="1" applyFont="1">
      <alignment horizontal="center" vertical="center"/>
    </xf>
    <xf borderId="31" fillId="2" fontId="1" numFmtId="0" xfId="0" applyBorder="1" applyFont="1"/>
    <xf borderId="32" fillId="2" fontId="12" numFmtId="0" xfId="0" applyAlignment="1" applyBorder="1" applyFont="1">
      <alignment horizontal="right" vertical="center"/>
    </xf>
    <xf borderId="33" fillId="0" fontId="4" numFmtId="0" xfId="0" applyBorder="1" applyFont="1"/>
    <xf borderId="34" fillId="0" fontId="4" numFmtId="0" xfId="0" applyBorder="1" applyFont="1"/>
    <xf borderId="30" fillId="5" fontId="12" numFmtId="10" xfId="0" applyAlignment="1" applyBorder="1" applyFont="1" applyNumberFormat="1">
      <alignment horizontal="center" vertical="center"/>
    </xf>
    <xf borderId="27" fillId="5" fontId="3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right" vertical="center"/>
    </xf>
    <xf borderId="0" fillId="0" fontId="1" numFmtId="10" xfId="0" applyAlignment="1" applyFont="1" applyNumberFormat="1">
      <alignment horizontal="center" vertical="center"/>
    </xf>
    <xf borderId="20" fillId="0" fontId="1" numFmtId="0" xfId="0" applyBorder="1" applyFont="1"/>
    <xf borderId="0" fillId="0" fontId="12" numFmtId="0" xfId="0" applyAlignment="1" applyFont="1">
      <alignment horizontal="left" shrinkToFit="0" vertical="center" wrapText="1"/>
    </xf>
    <xf borderId="20" fillId="0" fontId="12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1">
    <tableStyle count="3" pivot="0" name="Summary of Simulations-style">
      <tableStyleElement dxfId="4" type="headerRow"/>
      <tableStyleElement dxfId="5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2.png"/><Relationship Id="rId3" Type="http://schemas.openxmlformats.org/officeDocument/2006/relationships/image" Target="../media/image11.png"/><Relationship Id="rId4" Type="http://schemas.openxmlformats.org/officeDocument/2006/relationships/image" Target="../media/image4.png"/><Relationship Id="rId11" Type="http://schemas.openxmlformats.org/officeDocument/2006/relationships/image" Target="../media/image7.png"/><Relationship Id="rId10" Type="http://schemas.openxmlformats.org/officeDocument/2006/relationships/image" Target="../media/image3.png"/><Relationship Id="rId12" Type="http://schemas.openxmlformats.org/officeDocument/2006/relationships/image" Target="../media/image2.png"/><Relationship Id="rId9" Type="http://schemas.openxmlformats.org/officeDocument/2006/relationships/image" Target="../media/image5.png"/><Relationship Id="rId5" Type="http://schemas.openxmlformats.org/officeDocument/2006/relationships/image" Target="../media/image13.png"/><Relationship Id="rId6" Type="http://schemas.openxmlformats.org/officeDocument/2006/relationships/image" Target="../media/image6.png"/><Relationship Id="rId7" Type="http://schemas.openxmlformats.org/officeDocument/2006/relationships/image" Target="../media/image10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30</xdr:row>
      <xdr:rowOff>85725</xdr:rowOff>
    </xdr:from>
    <xdr:ext cx="13173075" cy="2847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10</xdr:row>
      <xdr:rowOff>9525</xdr:rowOff>
    </xdr:from>
    <xdr:ext cx="4552950" cy="24193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38</xdr:row>
      <xdr:rowOff>0</xdr:rowOff>
    </xdr:from>
    <xdr:ext cx="4229100" cy="295275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</xdr:row>
      <xdr:rowOff>0</xdr:rowOff>
    </xdr:from>
    <xdr:ext cx="6315075" cy="3048000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94</xdr:row>
      <xdr:rowOff>85725</xdr:rowOff>
    </xdr:from>
    <xdr:ext cx="5638800" cy="29718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122</xdr:row>
      <xdr:rowOff>0</xdr:rowOff>
    </xdr:from>
    <xdr:ext cx="6153150" cy="3000375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150</xdr:row>
      <xdr:rowOff>19050</xdr:rowOff>
    </xdr:from>
    <xdr:ext cx="3143250" cy="32004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206</xdr:row>
      <xdr:rowOff>0</xdr:rowOff>
    </xdr:from>
    <xdr:ext cx="5791200" cy="2990850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234</xdr:row>
      <xdr:rowOff>0</xdr:rowOff>
    </xdr:from>
    <xdr:ext cx="3162300" cy="34004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290</xdr:row>
      <xdr:rowOff>0</xdr:rowOff>
    </xdr:from>
    <xdr:ext cx="4305300" cy="3105150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318</xdr:row>
      <xdr:rowOff>47625</xdr:rowOff>
    </xdr:from>
    <xdr:ext cx="5410200" cy="3048000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178</xdr:row>
      <xdr:rowOff>0</xdr:rowOff>
    </xdr:from>
    <xdr:ext cx="3429000" cy="326707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262</xdr:row>
      <xdr:rowOff>0</xdr:rowOff>
    </xdr:from>
    <xdr:ext cx="3686175" cy="3228975"/>
    <xdr:pic>
      <xdr:nvPicPr>
        <xdr:cNvPr id="0" name="image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13" displayName="Table_1" id="1">
  <tableColumns count="8">
    <tableColumn name="Year" id="1"/>
    <tableColumn name="Exercise Month" id="2"/>
    <tableColumn name="Exercise Name" id="3"/>
    <tableColumn name="Premise Alignment" id="4"/>
    <tableColumn name="Difficulty Rating" id="5"/>
    <tableColumn name="Overall Difficulty" id="6"/>
    <tableColumn name="E/M/H" id="7"/>
    <tableColumn name="Stars" id="8"/>
  </tableColumns>
  <tableStyleInfo name="Summary of Simul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22.38"/>
    <col customWidth="1" min="3" max="3" width="46.38"/>
    <col customWidth="1" min="4" max="4" width="18.63"/>
    <col customWidth="1" min="5" max="5" width="17.38"/>
    <col customWidth="1" min="6" max="6" width="18.13"/>
    <col customWidth="1" min="7" max="7" width="11.38"/>
    <col customWidth="1" min="8" max="8" width="10.38"/>
    <col customWidth="1" min="9" max="13" width="5.63"/>
    <col customWidth="1" min="14" max="14" width="25.88"/>
    <col customWidth="1" min="15" max="26" width="8.88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 ht="12.75" customHeight="1">
      <c r="A2" s="8">
        <v>2023.0</v>
      </c>
      <c r="B2" s="9" t="s">
        <v>9</v>
      </c>
      <c r="C2" s="10" t="s">
        <v>10</v>
      </c>
      <c r="D2" s="11">
        <f>'Campaign Grading Criteria 2023'!L10</f>
        <v>0.2</v>
      </c>
      <c r="E2" s="11">
        <f>'Campaign Grading Criteria 2023'!H27</f>
        <v>0.5820895522</v>
      </c>
      <c r="F2" s="12">
        <f>$F$16*'Summary of Simulations'!$E2+$E$16*'Summary of Simulations'!$D2</f>
        <v>0.4292537313</v>
      </c>
      <c r="G2" s="11" t="str">
        <f t="shared" ref="G2:G13" si="1">IF(AND(F2&lt;0.4,F2&gt;0),"Easy",IF(AND(F2&gt;=0.4,F2&lt;0.8),"Medium",IF(AND(F2&gt;=0.8,F2&lt;1),"Hard",0)))</f>
        <v>Medium</v>
      </c>
      <c r="H2" s="13">
        <f t="shared" ref="H2:H13" si="2">CEILING(F2*5,1)</f>
        <v>3</v>
      </c>
      <c r="I2" s="14">
        <f t="shared" ref="I2:I13" si="3">IF($H2&gt;=1,1,IF(INT($H2)=1-1,MOD($H2,1),0))</f>
        <v>1</v>
      </c>
      <c r="J2" s="14">
        <f t="shared" ref="J2:J13" si="4">IF($H2&gt;=2,1,IF(INT($H2)=2-1,MOD($H2,1),0))</f>
        <v>1</v>
      </c>
      <c r="K2" s="14">
        <f t="shared" ref="K2:K13" si="5">IF($H2&gt;=3,1,IF(INT($H2)=3-1,MOD($H2,1),0))</f>
        <v>1</v>
      </c>
      <c r="L2" s="14">
        <f t="shared" ref="L2:L13" si="6">IF($H2&gt;=4,1,IF(INT($H2)=4-1,MOD($H2,1),0))</f>
        <v>0</v>
      </c>
      <c r="M2" s="14">
        <f t="shared" ref="M2:M13" si="7">IF($H2&gt;=5,1,IF(INT($H2)=5-1,MOD($H2,1),0))</f>
        <v>0</v>
      </c>
    </row>
    <row r="3" ht="12.75" customHeight="1">
      <c r="A3" s="1">
        <v>2023.0</v>
      </c>
      <c r="B3" s="1" t="s">
        <v>11</v>
      </c>
      <c r="C3" s="10" t="s">
        <v>12</v>
      </c>
      <c r="D3" s="15">
        <f>'Campaign Grading Criteria 2023'!L38</f>
        <v>0.25</v>
      </c>
      <c r="E3" s="15">
        <f>'Campaign Grading Criteria 2023'!H55</f>
        <v>0.5870646766</v>
      </c>
      <c r="F3" s="16">
        <f>$F$16*'Summary of Simulations'!$E3+$E$16*'Summary of Simulations'!$D3</f>
        <v>0.452238806</v>
      </c>
      <c r="G3" s="15" t="str">
        <f t="shared" si="1"/>
        <v>Medium</v>
      </c>
      <c r="H3" s="17">
        <f t="shared" si="2"/>
        <v>3</v>
      </c>
      <c r="I3" s="14">
        <f t="shared" si="3"/>
        <v>1</v>
      </c>
      <c r="J3" s="14">
        <f t="shared" si="4"/>
        <v>1</v>
      </c>
      <c r="K3" s="14">
        <f t="shared" si="5"/>
        <v>1</v>
      </c>
      <c r="L3" s="14">
        <f t="shared" si="6"/>
        <v>0</v>
      </c>
      <c r="M3" s="14">
        <f t="shared" si="7"/>
        <v>0</v>
      </c>
    </row>
    <row r="4" ht="12.75" customHeight="1">
      <c r="A4" s="1">
        <v>2023.0</v>
      </c>
      <c r="B4" s="1" t="s">
        <v>13</v>
      </c>
      <c r="C4" s="10" t="s">
        <v>14</v>
      </c>
      <c r="D4" s="15">
        <f>'Campaign Grading Criteria 2023'!L66</f>
        <v>0.4</v>
      </c>
      <c r="E4" s="15">
        <f>'Campaign Grading Criteria 2023'!H83</f>
        <v>0.6417910448</v>
      </c>
      <c r="F4" s="16">
        <f>$F$16*'Summary of Simulations'!$E4+$E$16*'Summary of Simulations'!$D4</f>
        <v>0.5450746269</v>
      </c>
      <c r="G4" s="15" t="str">
        <f t="shared" si="1"/>
        <v>Medium</v>
      </c>
      <c r="H4" s="17">
        <f t="shared" si="2"/>
        <v>3</v>
      </c>
      <c r="I4" s="14">
        <f t="shared" si="3"/>
        <v>1</v>
      </c>
      <c r="J4" s="14">
        <f t="shared" si="4"/>
        <v>1</v>
      </c>
      <c r="K4" s="14">
        <f t="shared" si="5"/>
        <v>1</v>
      </c>
      <c r="L4" s="14">
        <f t="shared" si="6"/>
        <v>0</v>
      </c>
      <c r="M4" s="14">
        <f t="shared" si="7"/>
        <v>0</v>
      </c>
    </row>
    <row r="5" ht="12.75" customHeight="1">
      <c r="A5" s="1">
        <v>2023.0</v>
      </c>
      <c r="B5" s="1" t="s">
        <v>15</v>
      </c>
      <c r="C5" s="10" t="s">
        <v>16</v>
      </c>
      <c r="D5" s="15">
        <f>'Campaign Grading Criteria 2023'!L94</f>
        <v>0.45</v>
      </c>
      <c r="E5" s="15">
        <f>'Campaign Grading Criteria 2023'!H111</f>
        <v>0.5721393035</v>
      </c>
      <c r="F5" s="16">
        <f>$F$16*'Summary of Simulations'!$E5+$E$16*'Summary of Simulations'!$D5</f>
        <v>0.5232835821</v>
      </c>
      <c r="G5" s="15" t="str">
        <f t="shared" si="1"/>
        <v>Medium</v>
      </c>
      <c r="H5" s="17">
        <f t="shared" si="2"/>
        <v>3</v>
      </c>
      <c r="I5" s="14">
        <f t="shared" si="3"/>
        <v>1</v>
      </c>
      <c r="J5" s="14">
        <f t="shared" si="4"/>
        <v>1</v>
      </c>
      <c r="K5" s="14">
        <f t="shared" si="5"/>
        <v>1</v>
      </c>
      <c r="L5" s="14">
        <f t="shared" si="6"/>
        <v>0</v>
      </c>
      <c r="M5" s="14">
        <f t="shared" si="7"/>
        <v>0</v>
      </c>
    </row>
    <row r="6" ht="12.75" customHeight="1">
      <c r="A6" s="1">
        <v>2023.0</v>
      </c>
      <c r="B6" s="1" t="s">
        <v>17</v>
      </c>
      <c r="C6" s="10" t="s">
        <v>18</v>
      </c>
      <c r="D6" s="15">
        <f>'Campaign Grading Criteria 2023'!L122</f>
        <v>0.35</v>
      </c>
      <c r="E6" s="15">
        <f>'Campaign Grading Criteria 2023'!H139</f>
        <v>0.6268656716</v>
      </c>
      <c r="F6" s="16">
        <f>$F$16*'Summary of Simulations'!$E6+$E$16*'Summary of Simulations'!$D6</f>
        <v>0.516119403</v>
      </c>
      <c r="G6" s="15" t="str">
        <f t="shared" si="1"/>
        <v>Medium</v>
      </c>
      <c r="H6" s="17">
        <f t="shared" si="2"/>
        <v>3</v>
      </c>
      <c r="I6" s="14">
        <f t="shared" si="3"/>
        <v>1</v>
      </c>
      <c r="J6" s="14">
        <f t="shared" si="4"/>
        <v>1</v>
      </c>
      <c r="K6" s="14">
        <f t="shared" si="5"/>
        <v>1</v>
      </c>
      <c r="L6" s="14">
        <f t="shared" si="6"/>
        <v>0</v>
      </c>
      <c r="M6" s="14">
        <f t="shared" si="7"/>
        <v>0</v>
      </c>
    </row>
    <row r="7" ht="12.75" customHeight="1">
      <c r="A7" s="1">
        <v>2023.0</v>
      </c>
      <c r="B7" s="1" t="s">
        <v>19</v>
      </c>
      <c r="C7" s="10" t="s">
        <v>20</v>
      </c>
      <c r="D7" s="15">
        <f>'Campaign Grading Criteria 2023'!L150</f>
        <v>0.15</v>
      </c>
      <c r="E7" s="15">
        <f>'Campaign Grading Criteria 2023'!H167</f>
        <v>0.6119402985</v>
      </c>
      <c r="F7" s="16">
        <f>$F$16*'Summary of Simulations'!$E7+$E$16*'Summary of Simulations'!$D7</f>
        <v>0.4271641791</v>
      </c>
      <c r="G7" s="15" t="str">
        <f t="shared" si="1"/>
        <v>Medium</v>
      </c>
      <c r="H7" s="17">
        <f t="shared" si="2"/>
        <v>3</v>
      </c>
      <c r="I7" s="14">
        <f t="shared" si="3"/>
        <v>1</v>
      </c>
      <c r="J7" s="14">
        <f t="shared" si="4"/>
        <v>1</v>
      </c>
      <c r="K7" s="14">
        <f t="shared" si="5"/>
        <v>1</v>
      </c>
      <c r="L7" s="14">
        <f t="shared" si="6"/>
        <v>0</v>
      </c>
      <c r="M7" s="14">
        <f t="shared" si="7"/>
        <v>0</v>
      </c>
    </row>
    <row r="8" ht="12.75" customHeight="1">
      <c r="A8" s="1">
        <v>2023.0</v>
      </c>
      <c r="B8" s="1" t="s">
        <v>21</v>
      </c>
      <c r="C8" s="10" t="s">
        <v>22</v>
      </c>
      <c r="D8" s="15">
        <f>'Campaign Grading Criteria 2023'!L178</f>
        <v>0.5</v>
      </c>
      <c r="E8" s="15">
        <f>'Campaign Grading Criteria 2023'!H195</f>
        <v>0.552238806</v>
      </c>
      <c r="F8" s="16">
        <f>$F$16*'Summary of Simulations'!$E8+$E$16*'Summary of Simulations'!$D8</f>
        <v>0.5313432836</v>
      </c>
      <c r="G8" s="15" t="str">
        <f t="shared" si="1"/>
        <v>Medium</v>
      </c>
      <c r="H8" s="17">
        <f t="shared" si="2"/>
        <v>3</v>
      </c>
      <c r="I8" s="14">
        <f t="shared" si="3"/>
        <v>1</v>
      </c>
      <c r="J8" s="14">
        <f t="shared" si="4"/>
        <v>1</v>
      </c>
      <c r="K8" s="14">
        <f t="shared" si="5"/>
        <v>1</v>
      </c>
      <c r="L8" s="14">
        <f t="shared" si="6"/>
        <v>0</v>
      </c>
      <c r="M8" s="14">
        <f t="shared" si="7"/>
        <v>0</v>
      </c>
    </row>
    <row r="9" ht="12.75" customHeight="1">
      <c r="A9" s="1">
        <v>2023.0</v>
      </c>
      <c r="B9" s="1" t="s">
        <v>23</v>
      </c>
      <c r="C9" s="10" t="s">
        <v>24</v>
      </c>
      <c r="D9" s="15">
        <f>'Campaign Grading Criteria 2023'!L206</f>
        <v>0.45</v>
      </c>
      <c r="E9" s="15">
        <f>'Campaign Grading Criteria 2023'!H223</f>
        <v>0.6368159204</v>
      </c>
      <c r="F9" s="16">
        <f>$F$16*'Summary of Simulations'!$E9+$E$16*'Summary of Simulations'!$D9</f>
        <v>0.5620895522</v>
      </c>
      <c r="G9" s="15" t="str">
        <f t="shared" si="1"/>
        <v>Medium</v>
      </c>
      <c r="H9" s="17">
        <f t="shared" si="2"/>
        <v>3</v>
      </c>
      <c r="I9" s="14">
        <f t="shared" si="3"/>
        <v>1</v>
      </c>
      <c r="J9" s="14">
        <f t="shared" si="4"/>
        <v>1</v>
      </c>
      <c r="K9" s="14">
        <f t="shared" si="5"/>
        <v>1</v>
      </c>
      <c r="L9" s="14">
        <f t="shared" si="6"/>
        <v>0</v>
      </c>
      <c r="M9" s="14">
        <f t="shared" si="7"/>
        <v>0</v>
      </c>
    </row>
    <row r="10" ht="12.75" customHeight="1">
      <c r="A10" s="1">
        <v>2023.0</v>
      </c>
      <c r="B10" s="1" t="s">
        <v>25</v>
      </c>
      <c r="C10" s="10" t="s">
        <v>26</v>
      </c>
      <c r="D10" s="15">
        <f>'Campaign Grading Criteria 2023'!L234</f>
        <v>0.3</v>
      </c>
      <c r="E10" s="15">
        <f>'Campaign Grading Criteria 2023'!H251</f>
        <v>0.6417910448</v>
      </c>
      <c r="F10" s="16">
        <f>$F$16*'Summary of Simulations'!$E10+$E$16*'Summary of Simulations'!$D10</f>
        <v>0.5050746269</v>
      </c>
      <c r="G10" s="15" t="str">
        <f t="shared" si="1"/>
        <v>Medium</v>
      </c>
      <c r="H10" s="17">
        <f t="shared" si="2"/>
        <v>3</v>
      </c>
      <c r="I10" s="14">
        <f t="shared" si="3"/>
        <v>1</v>
      </c>
      <c r="J10" s="14">
        <f t="shared" si="4"/>
        <v>1</v>
      </c>
      <c r="K10" s="14">
        <f t="shared" si="5"/>
        <v>1</v>
      </c>
      <c r="L10" s="14">
        <f t="shared" si="6"/>
        <v>0</v>
      </c>
      <c r="M10" s="14">
        <f t="shared" si="7"/>
        <v>0</v>
      </c>
    </row>
    <row r="11" ht="12.75" customHeight="1">
      <c r="A11" s="1">
        <v>2023.0</v>
      </c>
      <c r="B11" s="1" t="s">
        <v>27</v>
      </c>
      <c r="C11" s="10" t="s">
        <v>28</v>
      </c>
      <c r="D11" s="15">
        <f>'Campaign Grading Criteria 2023'!L262</f>
        <v>0.3</v>
      </c>
      <c r="E11" s="15">
        <f>'Campaign Grading Criteria 2023'!H279</f>
        <v>0.6019900498</v>
      </c>
      <c r="F11" s="16">
        <f>$F$16*'Summary of Simulations'!$E11+$E$16*'Summary of Simulations'!$D11</f>
        <v>0.4811940299</v>
      </c>
      <c r="G11" s="15" t="str">
        <f t="shared" si="1"/>
        <v>Medium</v>
      </c>
      <c r="H11" s="17">
        <f t="shared" si="2"/>
        <v>3</v>
      </c>
      <c r="I11" s="14">
        <f t="shared" si="3"/>
        <v>1</v>
      </c>
      <c r="J11" s="14">
        <f t="shared" si="4"/>
        <v>1</v>
      </c>
      <c r="K11" s="14">
        <f t="shared" si="5"/>
        <v>1</v>
      </c>
      <c r="L11" s="14">
        <f t="shared" si="6"/>
        <v>0</v>
      </c>
      <c r="M11" s="14">
        <f t="shared" si="7"/>
        <v>0</v>
      </c>
    </row>
    <row r="12" ht="12.75" customHeight="1">
      <c r="A12" s="1">
        <v>2023.0</v>
      </c>
      <c r="B12" s="1" t="s">
        <v>29</v>
      </c>
      <c r="C12" s="10" t="s">
        <v>30</v>
      </c>
      <c r="D12" s="15">
        <f>'Campaign Grading Criteria 2023'!L290</f>
        <v>0.45</v>
      </c>
      <c r="E12" s="15">
        <f>'Campaign Grading Criteria 2023'!H307</f>
        <v>0.592039801</v>
      </c>
      <c r="F12" s="16">
        <f>$F$16*'Summary of Simulations'!$E12+$E$16*'Summary of Simulations'!$D12</f>
        <v>0.5352238806</v>
      </c>
      <c r="G12" s="15" t="str">
        <f t="shared" si="1"/>
        <v>Medium</v>
      </c>
      <c r="H12" s="17">
        <f t="shared" si="2"/>
        <v>3</v>
      </c>
      <c r="I12" s="14">
        <f t="shared" si="3"/>
        <v>1</v>
      </c>
      <c r="J12" s="14">
        <f t="shared" si="4"/>
        <v>1</v>
      </c>
      <c r="K12" s="14">
        <f t="shared" si="5"/>
        <v>1</v>
      </c>
      <c r="L12" s="14">
        <f t="shared" si="6"/>
        <v>0</v>
      </c>
      <c r="M12" s="14">
        <f t="shared" si="7"/>
        <v>0</v>
      </c>
    </row>
    <row r="13" ht="12.75" customHeight="1">
      <c r="A13" s="1">
        <v>2023.0</v>
      </c>
      <c r="B13" s="1" t="s">
        <v>31</v>
      </c>
      <c r="C13" s="10" t="s">
        <v>32</v>
      </c>
      <c r="D13" s="15">
        <f>'Campaign Grading Criteria 2023'!L318</f>
        <v>0.35</v>
      </c>
      <c r="E13" s="15">
        <f>'Campaign Grading Criteria 2023'!H335</f>
        <v>0.6517412935</v>
      </c>
      <c r="F13" s="16">
        <f>$F$16*'Summary of Simulations'!$E13+$E$16*'Summary of Simulations'!$D13</f>
        <v>0.5310447761</v>
      </c>
      <c r="G13" s="15" t="str">
        <f t="shared" si="1"/>
        <v>Medium</v>
      </c>
      <c r="H13" s="17">
        <f t="shared" si="2"/>
        <v>3</v>
      </c>
      <c r="I13" s="14">
        <f t="shared" si="3"/>
        <v>1</v>
      </c>
      <c r="J13" s="14">
        <f t="shared" si="4"/>
        <v>1</v>
      </c>
      <c r="K13" s="14">
        <f t="shared" si="5"/>
        <v>1</v>
      </c>
      <c r="L13" s="14">
        <f t="shared" si="6"/>
        <v>0</v>
      </c>
      <c r="M13" s="14">
        <f t="shared" si="7"/>
        <v>0</v>
      </c>
    </row>
    <row r="14" ht="12.75" customHeight="1">
      <c r="A14" s="18"/>
      <c r="B14" s="18"/>
    </row>
    <row r="15" ht="12.75" customHeight="1">
      <c r="A15" s="18"/>
      <c r="B15" s="19" t="s">
        <v>33</v>
      </c>
      <c r="E15" s="20" t="s">
        <v>3</v>
      </c>
      <c r="F15" s="20" t="s">
        <v>4</v>
      </c>
    </row>
    <row r="16" ht="12.75" customHeight="1">
      <c r="A16" s="18"/>
      <c r="B16" s="19" t="s">
        <v>34</v>
      </c>
      <c r="D16" s="21" t="s">
        <v>35</v>
      </c>
      <c r="E16" s="22">
        <v>0.4</v>
      </c>
      <c r="F16" s="22">
        <v>0.6</v>
      </c>
    </row>
    <row r="17" ht="12.75" customHeight="1">
      <c r="A17" s="18"/>
      <c r="B17" s="19" t="s">
        <v>36</v>
      </c>
      <c r="E17" s="23" t="s">
        <v>37</v>
      </c>
      <c r="F17" s="24"/>
    </row>
    <row r="18" ht="12.75" customHeight="1">
      <c r="A18" s="18"/>
      <c r="B18" s="19" t="s">
        <v>38</v>
      </c>
    </row>
    <row r="19" ht="12.75" customHeight="1">
      <c r="A19" s="18"/>
      <c r="B19" s="25" t="s">
        <v>39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ht="12.75" customHeight="1">
      <c r="A20" s="18"/>
      <c r="B20" s="28"/>
      <c r="M20" s="29"/>
    </row>
    <row r="21" ht="12.75" customHeight="1">
      <c r="A21" s="18"/>
      <c r="B21" s="28"/>
      <c r="M21" s="29"/>
    </row>
    <row r="22" ht="12.75" customHeight="1">
      <c r="A22" s="18"/>
      <c r="B22" s="28"/>
      <c r="M22" s="29"/>
    </row>
    <row r="23" ht="12.75" customHeight="1">
      <c r="A23" s="18"/>
      <c r="B23" s="28"/>
      <c r="M23" s="29"/>
    </row>
    <row r="24" ht="12.75" customHeight="1">
      <c r="A24" s="18"/>
      <c r="B24" s="28"/>
      <c r="M24" s="29"/>
    </row>
    <row r="25" ht="12.75" customHeight="1">
      <c r="A25" s="18"/>
      <c r="B25" s="28"/>
      <c r="M25" s="29"/>
    </row>
    <row r="26" ht="12.75" customHeight="1">
      <c r="A26" s="18"/>
      <c r="B26" s="28"/>
      <c r="M26" s="29"/>
    </row>
    <row r="27" ht="12.75" customHeight="1">
      <c r="A27" s="18"/>
      <c r="B27" s="28"/>
      <c r="M27" s="29"/>
    </row>
    <row r="28" ht="12.75" customHeight="1">
      <c r="A28" s="18"/>
      <c r="B28" s="28"/>
      <c r="M28" s="29"/>
    </row>
    <row r="29" ht="12.75" customHeight="1">
      <c r="A29" s="18"/>
      <c r="B29" s="28"/>
      <c r="M29" s="29"/>
    </row>
    <row r="30" ht="12.75" customHeight="1">
      <c r="A30" s="18"/>
      <c r="B30" s="28"/>
      <c r="M30" s="29"/>
    </row>
    <row r="31" ht="12.75" customHeight="1">
      <c r="A31" s="18"/>
      <c r="B31" s="28"/>
      <c r="M31" s="29"/>
    </row>
    <row r="32" ht="12.75" customHeight="1">
      <c r="A32" s="18"/>
      <c r="B32" s="28"/>
      <c r="M32" s="29"/>
    </row>
    <row r="33" ht="12.75" customHeight="1">
      <c r="A33" s="18"/>
      <c r="B33" s="28"/>
      <c r="M33" s="29"/>
    </row>
    <row r="34" ht="12.75" customHeight="1">
      <c r="A34" s="18"/>
      <c r="B34" s="28"/>
      <c r="M34" s="29"/>
    </row>
    <row r="35" ht="12.75" customHeight="1">
      <c r="A35" s="18"/>
      <c r="B35" s="28"/>
      <c r="M35" s="29"/>
    </row>
    <row r="36" ht="12.75" customHeight="1">
      <c r="A36" s="18"/>
      <c r="B36" s="28"/>
      <c r="M36" s="29"/>
    </row>
    <row r="37" ht="12.75" customHeight="1">
      <c r="A37" s="18"/>
      <c r="B37" s="28"/>
      <c r="M37" s="29"/>
    </row>
    <row r="38" ht="12.75" customHeight="1">
      <c r="A38" s="18"/>
      <c r="B38" s="28"/>
      <c r="M38" s="29"/>
    </row>
    <row r="39" ht="12.75" customHeight="1">
      <c r="A39" s="18"/>
      <c r="B39" s="28"/>
      <c r="M39" s="29"/>
    </row>
    <row r="40" ht="12.75" customHeight="1">
      <c r="A40" s="18"/>
      <c r="B40" s="28"/>
      <c r="M40" s="29"/>
    </row>
    <row r="41" ht="12.75" customHeight="1">
      <c r="A41" s="18"/>
      <c r="B41" s="28"/>
      <c r="M41" s="29"/>
    </row>
    <row r="42" ht="12.75" customHeight="1">
      <c r="A42" s="18"/>
      <c r="B42" s="28"/>
      <c r="M42" s="29"/>
    </row>
    <row r="43" ht="12.75" customHeight="1">
      <c r="A43" s="18"/>
      <c r="B43" s="28"/>
      <c r="M43" s="29"/>
    </row>
    <row r="44" ht="12.75" customHeight="1">
      <c r="A44" s="18"/>
      <c r="B44" s="28"/>
      <c r="M44" s="29"/>
    </row>
    <row r="45" ht="12.75" customHeight="1">
      <c r="A45" s="18"/>
      <c r="B45" s="28"/>
      <c r="M45" s="29"/>
    </row>
    <row r="46" ht="12.75" customHeight="1">
      <c r="A46" s="18"/>
      <c r="B46" s="28"/>
      <c r="M46" s="29"/>
    </row>
    <row r="47" ht="12.75" customHeight="1">
      <c r="A47" s="18"/>
      <c r="B47" s="28"/>
      <c r="M47" s="29"/>
    </row>
    <row r="48" ht="12.75" customHeight="1">
      <c r="A48" s="18"/>
      <c r="B48" s="28"/>
      <c r="M48" s="29"/>
    </row>
    <row r="49" ht="12.75" customHeight="1">
      <c r="A49" s="18"/>
      <c r="B49" s="28"/>
      <c r="M49" s="29"/>
    </row>
    <row r="50" ht="12.75" customHeight="1">
      <c r="A50" s="18"/>
      <c r="B50" s="28"/>
      <c r="M50" s="29"/>
    </row>
    <row r="51" ht="12.75" customHeight="1">
      <c r="A51" s="18"/>
      <c r="B51" s="28"/>
      <c r="M51" s="29"/>
    </row>
    <row r="52" ht="12.75" customHeight="1">
      <c r="A52" s="18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2"/>
    </row>
    <row r="53" ht="12.75" customHeight="1">
      <c r="A53" s="18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4"/>
    </row>
    <row r="54" ht="12.75" customHeight="1">
      <c r="A54" s="18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4"/>
    </row>
    <row r="55" ht="12.75" customHeight="1">
      <c r="A55" s="18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4"/>
    </row>
    <row r="56" ht="12.75" customHeight="1">
      <c r="A56" s="1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4"/>
    </row>
    <row r="57" ht="12.75" customHeight="1">
      <c r="A57" s="18"/>
    </row>
    <row r="58" ht="12.75" customHeight="1">
      <c r="A58" s="18"/>
    </row>
    <row r="59" ht="12.75" customHeight="1">
      <c r="A59" s="18"/>
    </row>
    <row r="60" ht="12.75" customHeight="1">
      <c r="A60" s="18"/>
    </row>
    <row r="61" ht="12.75" customHeight="1">
      <c r="A61" s="18"/>
    </row>
    <row r="62" ht="12.75" customHeight="1">
      <c r="A62" s="18"/>
    </row>
    <row r="63" ht="12.75" customHeight="1">
      <c r="A63" s="18"/>
    </row>
    <row r="64" ht="12.75" customHeight="1">
      <c r="A64" s="18"/>
    </row>
    <row r="65" ht="12.75" customHeight="1">
      <c r="A65" s="18"/>
    </row>
    <row r="66" ht="12.75" customHeight="1">
      <c r="A66" s="18"/>
    </row>
    <row r="67" ht="12.75" customHeight="1">
      <c r="A67" s="18"/>
    </row>
    <row r="68" ht="12.75" customHeight="1">
      <c r="A68" s="18"/>
    </row>
    <row r="69" ht="12.75" customHeight="1">
      <c r="A69" s="18"/>
    </row>
    <row r="70" ht="12.75" customHeight="1">
      <c r="A70" s="18"/>
    </row>
    <row r="71" ht="12.75" customHeight="1">
      <c r="A71" s="18"/>
    </row>
    <row r="72" ht="12.75" customHeight="1">
      <c r="A72" s="18"/>
    </row>
    <row r="73" ht="12.75" customHeight="1">
      <c r="A73" s="18"/>
    </row>
    <row r="74" ht="12.75" customHeight="1">
      <c r="A74" s="18"/>
    </row>
    <row r="75" ht="12.75" customHeight="1">
      <c r="A75" s="18"/>
    </row>
    <row r="76" ht="12.75" customHeight="1">
      <c r="A76" s="18"/>
    </row>
    <row r="77" ht="12.75" customHeight="1">
      <c r="A77" s="18"/>
    </row>
    <row r="78" ht="12.75" customHeight="1">
      <c r="A78" s="18"/>
    </row>
    <row r="79" ht="12.75" customHeight="1">
      <c r="A79" s="18"/>
    </row>
    <row r="80" ht="12.75" customHeight="1">
      <c r="A80" s="18"/>
    </row>
    <row r="81" ht="12.75" customHeight="1">
      <c r="A81" s="18"/>
    </row>
    <row r="82" ht="12.75" customHeight="1">
      <c r="A82" s="18"/>
    </row>
    <row r="83" ht="12.75" customHeight="1">
      <c r="A83" s="18"/>
    </row>
    <row r="84" ht="12.75" customHeight="1">
      <c r="A84" s="18"/>
    </row>
    <row r="85" ht="12.75" customHeight="1">
      <c r="A85" s="18"/>
    </row>
    <row r="86" ht="12.75" customHeight="1">
      <c r="A86" s="18"/>
    </row>
    <row r="87" ht="12.75" customHeight="1">
      <c r="A87" s="18"/>
    </row>
    <row r="88" ht="12.75" customHeight="1">
      <c r="A88" s="18"/>
    </row>
    <row r="89" ht="12.75" customHeight="1">
      <c r="A89" s="18"/>
    </row>
    <row r="90" ht="12.75" customHeight="1">
      <c r="A90" s="18"/>
    </row>
    <row r="91" ht="12.75" customHeight="1">
      <c r="A91" s="18"/>
    </row>
    <row r="92" ht="12.75" customHeight="1">
      <c r="A92" s="18"/>
    </row>
    <row r="93" ht="12.75" customHeight="1">
      <c r="A93" s="18"/>
    </row>
    <row r="94" ht="12.75" customHeight="1">
      <c r="A94" s="18"/>
    </row>
    <row r="95" ht="12.75" customHeight="1">
      <c r="A95" s="18"/>
    </row>
    <row r="96" ht="12.75" customHeight="1">
      <c r="A96" s="18"/>
    </row>
    <row r="97" ht="12.75" customHeight="1">
      <c r="A97" s="18"/>
    </row>
    <row r="98" ht="12.75" customHeight="1">
      <c r="A98" s="18"/>
    </row>
    <row r="99" ht="12.75" customHeight="1">
      <c r="A99" s="18"/>
    </row>
    <row r="100" ht="12.75" customHeight="1">
      <c r="A100" s="18"/>
    </row>
    <row r="101" ht="12.75" customHeight="1">
      <c r="A101" s="18"/>
    </row>
    <row r="102" ht="12.75" customHeight="1">
      <c r="A102" s="18"/>
    </row>
    <row r="103" ht="12.75" customHeight="1">
      <c r="A103" s="18"/>
    </row>
    <row r="104" ht="12.75" customHeight="1">
      <c r="A104" s="18"/>
    </row>
    <row r="105" ht="12.75" customHeight="1">
      <c r="A105" s="18"/>
    </row>
    <row r="106" ht="12.75" customHeight="1">
      <c r="A106" s="18"/>
    </row>
    <row r="107" ht="12.75" customHeight="1">
      <c r="A107" s="18"/>
    </row>
    <row r="108" ht="12.75" customHeight="1">
      <c r="A108" s="18"/>
    </row>
    <row r="109" ht="12.75" customHeight="1">
      <c r="A109" s="18"/>
    </row>
    <row r="110" ht="12.75" customHeight="1">
      <c r="A110" s="18"/>
    </row>
    <row r="111" ht="12.75" customHeight="1">
      <c r="A111" s="18"/>
    </row>
    <row r="112" ht="12.75" customHeight="1">
      <c r="A112" s="18"/>
    </row>
    <row r="113" ht="12.75" customHeight="1">
      <c r="A113" s="18"/>
    </row>
    <row r="114" ht="12.75" customHeight="1">
      <c r="A114" s="18"/>
    </row>
    <row r="115" ht="12.75" customHeight="1">
      <c r="A115" s="18"/>
    </row>
    <row r="116" ht="12.75" customHeight="1">
      <c r="A116" s="18"/>
    </row>
    <row r="117" ht="12.75" customHeight="1">
      <c r="A117" s="18"/>
    </row>
    <row r="118" ht="12.75" customHeight="1">
      <c r="A118" s="18"/>
    </row>
    <row r="119" ht="12.75" customHeight="1">
      <c r="A119" s="18"/>
    </row>
    <row r="120" ht="12.75" customHeight="1">
      <c r="A120" s="18"/>
    </row>
    <row r="121" ht="12.75" customHeight="1">
      <c r="A121" s="18"/>
    </row>
    <row r="122" ht="12.75" customHeight="1">
      <c r="A122" s="18"/>
    </row>
    <row r="123" ht="12.75" customHeight="1">
      <c r="A123" s="18"/>
    </row>
    <row r="124" ht="12.75" customHeight="1">
      <c r="A124" s="18"/>
    </row>
    <row r="125" ht="12.75" customHeight="1">
      <c r="A125" s="18"/>
    </row>
    <row r="126" ht="12.75" customHeight="1">
      <c r="A126" s="18"/>
    </row>
    <row r="127" ht="12.75" customHeight="1">
      <c r="A127" s="18"/>
    </row>
    <row r="128" ht="12.75" customHeight="1">
      <c r="A128" s="18"/>
    </row>
    <row r="129" ht="12.75" customHeight="1">
      <c r="A129" s="18"/>
    </row>
    <row r="130" ht="12.75" customHeight="1">
      <c r="A130" s="18"/>
    </row>
    <row r="131" ht="12.75" customHeight="1">
      <c r="A131" s="18"/>
    </row>
    <row r="132" ht="12.75" customHeight="1">
      <c r="A132" s="18"/>
    </row>
    <row r="133" ht="12.75" customHeight="1">
      <c r="A133" s="18"/>
    </row>
    <row r="134" ht="12.75" customHeight="1">
      <c r="A134" s="18"/>
    </row>
    <row r="135" ht="12.75" customHeight="1">
      <c r="A135" s="18"/>
    </row>
    <row r="136" ht="12.75" customHeight="1">
      <c r="A136" s="18"/>
    </row>
    <row r="137" ht="12.75" customHeight="1">
      <c r="A137" s="18"/>
    </row>
    <row r="138" ht="12.75" customHeight="1">
      <c r="A138" s="18"/>
    </row>
    <row r="139" ht="12.75" customHeight="1">
      <c r="A139" s="18"/>
    </row>
    <row r="140" ht="12.75" customHeight="1">
      <c r="A140" s="18"/>
    </row>
    <row r="141" ht="12.75" customHeight="1">
      <c r="A141" s="18"/>
    </row>
    <row r="142" ht="12.75" customHeight="1">
      <c r="A142" s="18"/>
    </row>
    <row r="143" ht="12.75" customHeight="1">
      <c r="A143" s="18"/>
    </row>
    <row r="144" ht="12.75" customHeight="1">
      <c r="A144" s="18"/>
    </row>
    <row r="145" ht="12.75" customHeight="1">
      <c r="A145" s="18"/>
    </row>
    <row r="146" ht="12.75" customHeight="1">
      <c r="A146" s="18"/>
    </row>
    <row r="147" ht="12.75" customHeight="1">
      <c r="A147" s="18"/>
    </row>
    <row r="148" ht="12.75" customHeight="1">
      <c r="A148" s="18"/>
    </row>
    <row r="149" ht="12.75" customHeight="1">
      <c r="A149" s="18"/>
    </row>
    <row r="150" ht="12.75" customHeight="1">
      <c r="A150" s="18"/>
    </row>
    <row r="151" ht="12.75" customHeight="1">
      <c r="A151" s="18"/>
    </row>
    <row r="152" ht="12.75" customHeight="1">
      <c r="A152" s="18"/>
    </row>
    <row r="153" ht="12.75" customHeight="1">
      <c r="A153" s="18"/>
    </row>
    <row r="154" ht="12.75" customHeight="1">
      <c r="A154" s="18"/>
    </row>
    <row r="155" ht="12.75" customHeight="1">
      <c r="A155" s="18"/>
    </row>
    <row r="156" ht="12.75" customHeight="1">
      <c r="A156" s="18"/>
    </row>
    <row r="157" ht="12.75" customHeight="1">
      <c r="A157" s="18"/>
    </row>
    <row r="158" ht="12.75" customHeight="1">
      <c r="A158" s="18"/>
    </row>
    <row r="159" ht="12.75" customHeight="1">
      <c r="A159" s="18"/>
    </row>
    <row r="160" ht="12.75" customHeight="1">
      <c r="A160" s="18"/>
    </row>
    <row r="161" ht="12.75" customHeight="1">
      <c r="A161" s="18"/>
    </row>
    <row r="162" ht="12.75" customHeight="1">
      <c r="A162" s="18"/>
    </row>
    <row r="163" ht="12.75" customHeight="1">
      <c r="A163" s="18"/>
    </row>
    <row r="164" ht="12.75" customHeight="1">
      <c r="A164" s="18"/>
    </row>
    <row r="165" ht="12.75" customHeight="1">
      <c r="A165" s="18"/>
    </row>
    <row r="166" ht="12.75" customHeight="1">
      <c r="A166" s="18"/>
    </row>
    <row r="167" ht="12.75" customHeight="1">
      <c r="A167" s="18"/>
    </row>
    <row r="168" ht="12.75" customHeight="1">
      <c r="A168" s="18"/>
    </row>
    <row r="169" ht="12.75" customHeight="1">
      <c r="A169" s="18"/>
    </row>
    <row r="170" ht="12.75" customHeight="1">
      <c r="A170" s="18"/>
    </row>
    <row r="171" ht="12.75" customHeight="1">
      <c r="A171" s="18"/>
    </row>
    <row r="172" ht="12.75" customHeight="1">
      <c r="A172" s="18"/>
    </row>
    <row r="173" ht="12.75" customHeight="1">
      <c r="A173" s="18"/>
    </row>
    <row r="174" ht="12.75" customHeight="1">
      <c r="A174" s="18"/>
    </row>
    <row r="175" ht="12.75" customHeight="1">
      <c r="A175" s="18"/>
    </row>
    <row r="176" ht="12.75" customHeight="1">
      <c r="A176" s="18"/>
    </row>
    <row r="177" ht="12.75" customHeight="1">
      <c r="A177" s="18"/>
    </row>
    <row r="178" ht="12.75" customHeight="1">
      <c r="A178" s="18"/>
    </row>
    <row r="179" ht="12.75" customHeight="1">
      <c r="A179" s="18"/>
    </row>
    <row r="180" ht="12.75" customHeight="1">
      <c r="A180" s="18"/>
    </row>
    <row r="181" ht="12.75" customHeight="1">
      <c r="A181" s="18"/>
    </row>
    <row r="182" ht="12.75" customHeight="1">
      <c r="A182" s="18"/>
    </row>
    <row r="183" ht="12.75" customHeight="1">
      <c r="A183" s="18"/>
    </row>
    <row r="184" ht="12.75" customHeight="1">
      <c r="A184" s="18"/>
    </row>
    <row r="185" ht="12.75" customHeight="1">
      <c r="A185" s="18"/>
    </row>
    <row r="186" ht="12.75" customHeight="1">
      <c r="A186" s="18"/>
    </row>
    <row r="187" ht="12.75" customHeight="1">
      <c r="A187" s="18"/>
    </row>
    <row r="188" ht="12.75" customHeight="1">
      <c r="A188" s="18"/>
    </row>
    <row r="189" ht="12.75" customHeight="1">
      <c r="A189" s="18"/>
    </row>
    <row r="190" ht="12.75" customHeight="1">
      <c r="A190" s="18"/>
    </row>
    <row r="191" ht="12.75" customHeight="1">
      <c r="A191" s="18"/>
    </row>
    <row r="192" ht="12.75" customHeight="1">
      <c r="A192" s="18"/>
    </row>
    <row r="193" ht="12.75" customHeight="1">
      <c r="A193" s="18"/>
    </row>
    <row r="194" ht="12.75" customHeight="1">
      <c r="A194" s="18"/>
    </row>
    <row r="195" ht="12.75" customHeight="1">
      <c r="A195" s="18"/>
    </row>
    <row r="196" ht="12.75" customHeight="1">
      <c r="A196" s="18"/>
    </row>
    <row r="197" ht="12.75" customHeight="1">
      <c r="A197" s="18"/>
    </row>
    <row r="198" ht="12.75" customHeight="1">
      <c r="A198" s="18"/>
    </row>
    <row r="199" ht="12.75" customHeight="1">
      <c r="A199" s="18"/>
    </row>
    <row r="200" ht="12.75" customHeight="1">
      <c r="A200" s="18"/>
    </row>
    <row r="201" ht="12.75" customHeight="1">
      <c r="A201" s="18"/>
    </row>
    <row r="202" ht="12.75" customHeight="1">
      <c r="A202" s="18"/>
    </row>
    <row r="203" ht="12.75" customHeight="1">
      <c r="A203" s="18"/>
    </row>
    <row r="204" ht="12.75" customHeight="1">
      <c r="A204" s="18"/>
    </row>
    <row r="205" ht="12.75" customHeight="1">
      <c r="A205" s="18"/>
    </row>
    <row r="206" ht="12.75" customHeight="1">
      <c r="A206" s="18"/>
    </row>
    <row r="207" ht="12.75" customHeight="1">
      <c r="A207" s="18"/>
    </row>
    <row r="208" ht="12.75" customHeight="1">
      <c r="A208" s="18"/>
    </row>
    <row r="209" ht="12.75" customHeight="1">
      <c r="A209" s="18"/>
    </row>
    <row r="210" ht="12.75" customHeight="1">
      <c r="A210" s="18"/>
    </row>
    <row r="211" ht="12.75" customHeight="1">
      <c r="A211" s="18"/>
    </row>
    <row r="212" ht="12.75" customHeight="1">
      <c r="A212" s="18"/>
    </row>
    <row r="213" ht="12.75" customHeight="1">
      <c r="A213" s="18"/>
    </row>
    <row r="214" ht="12.75" customHeight="1">
      <c r="A214" s="18"/>
    </row>
    <row r="215" ht="12.75" customHeight="1">
      <c r="A215" s="18"/>
    </row>
    <row r="216" ht="12.75" customHeight="1">
      <c r="A216" s="18"/>
    </row>
    <row r="217" ht="12.75" customHeight="1">
      <c r="A217" s="18"/>
    </row>
    <row r="218" ht="12.75" customHeight="1">
      <c r="A218" s="18"/>
    </row>
    <row r="219" ht="12.75" customHeight="1">
      <c r="A219" s="18"/>
    </row>
    <row r="220" ht="12.75" customHeight="1">
      <c r="A220" s="18"/>
    </row>
    <row r="221" ht="12.75" customHeight="1">
      <c r="A221" s="18"/>
    </row>
    <row r="222" ht="12.75" customHeight="1">
      <c r="A222" s="18"/>
    </row>
    <row r="223" ht="12.75" customHeight="1">
      <c r="A223" s="18"/>
    </row>
    <row r="224" ht="12.75" customHeight="1">
      <c r="A224" s="18"/>
    </row>
    <row r="225" ht="12.75" customHeight="1">
      <c r="A225" s="18"/>
    </row>
    <row r="226" ht="12.75" customHeight="1">
      <c r="A226" s="18"/>
    </row>
    <row r="227" ht="12.75" customHeight="1">
      <c r="A227" s="18"/>
    </row>
    <row r="228" ht="12.75" customHeight="1">
      <c r="A228" s="18"/>
    </row>
    <row r="229" ht="12.75" customHeight="1">
      <c r="A229" s="18"/>
    </row>
    <row r="230" ht="12.75" customHeight="1">
      <c r="A230" s="18"/>
    </row>
    <row r="231" ht="12.75" customHeight="1">
      <c r="A231" s="18"/>
    </row>
    <row r="232" ht="12.75" customHeight="1">
      <c r="A232" s="18"/>
    </row>
    <row r="233" ht="12.75" customHeight="1">
      <c r="A233" s="18"/>
    </row>
    <row r="234" ht="12.75" customHeight="1">
      <c r="A234" s="18"/>
    </row>
    <row r="235" ht="12.75" customHeight="1">
      <c r="A235" s="18"/>
    </row>
    <row r="236" ht="12.75" customHeight="1">
      <c r="A236" s="18"/>
    </row>
    <row r="237" ht="12.75" customHeight="1">
      <c r="A237" s="18"/>
    </row>
    <row r="238" ht="12.75" customHeight="1">
      <c r="A238" s="18"/>
    </row>
    <row r="239" ht="12.75" customHeight="1">
      <c r="A239" s="18"/>
    </row>
    <row r="240" ht="12.75" customHeight="1">
      <c r="A240" s="18"/>
    </row>
    <row r="241" ht="12.75" customHeight="1">
      <c r="A241" s="18"/>
    </row>
    <row r="242" ht="12.75" customHeight="1">
      <c r="A242" s="18"/>
    </row>
    <row r="243" ht="12.75" customHeight="1">
      <c r="A243" s="18"/>
    </row>
    <row r="244" ht="12.75" customHeight="1">
      <c r="A244" s="18"/>
    </row>
    <row r="245" ht="12.75" customHeight="1">
      <c r="A245" s="18"/>
    </row>
    <row r="246" ht="12.75" customHeight="1">
      <c r="A246" s="18"/>
    </row>
    <row r="247" ht="12.75" customHeight="1">
      <c r="A247" s="18"/>
    </row>
    <row r="248" ht="12.75" customHeight="1">
      <c r="A248" s="18"/>
    </row>
    <row r="249" ht="12.75" customHeight="1">
      <c r="A249" s="18"/>
    </row>
    <row r="250" ht="12.75" customHeight="1">
      <c r="A250" s="18"/>
    </row>
    <row r="251" ht="12.75" customHeight="1">
      <c r="A251" s="18"/>
    </row>
    <row r="252" ht="12.75" customHeight="1">
      <c r="A252" s="18"/>
    </row>
    <row r="253" ht="12.75" customHeight="1">
      <c r="A253" s="18"/>
    </row>
    <row r="254" ht="12.75" customHeight="1">
      <c r="A254" s="18"/>
    </row>
    <row r="255" ht="12.75" customHeight="1">
      <c r="A255" s="18"/>
    </row>
    <row r="256" ht="12.75" customHeight="1">
      <c r="A256" s="18"/>
    </row>
    <row r="257" ht="12.75" customHeight="1">
      <c r="A257" s="18"/>
    </row>
    <row r="258" ht="12.75" customHeight="1">
      <c r="A258" s="18"/>
    </row>
    <row r="259" ht="12.75" customHeight="1">
      <c r="A259" s="18"/>
    </row>
    <row r="260" ht="12.75" customHeight="1">
      <c r="A260" s="18"/>
    </row>
    <row r="261" ht="12.75" customHeight="1">
      <c r="A261" s="18"/>
    </row>
    <row r="262" ht="12.75" customHeight="1">
      <c r="A262" s="18"/>
    </row>
    <row r="263" ht="12.75" customHeight="1">
      <c r="A263" s="18"/>
    </row>
    <row r="264" ht="12.75" customHeight="1">
      <c r="A264" s="18"/>
    </row>
    <row r="265" ht="12.75" customHeight="1">
      <c r="A265" s="18"/>
    </row>
    <row r="266" ht="12.75" customHeight="1">
      <c r="A266" s="18"/>
    </row>
    <row r="267" ht="12.75" customHeight="1">
      <c r="A267" s="18"/>
    </row>
    <row r="268" ht="12.75" customHeight="1">
      <c r="A268" s="18"/>
    </row>
    <row r="269" ht="12.75" customHeight="1">
      <c r="A269" s="18"/>
    </row>
    <row r="270" ht="12.75" customHeight="1">
      <c r="A270" s="18"/>
    </row>
    <row r="271" ht="12.75" customHeight="1">
      <c r="A271" s="18"/>
    </row>
    <row r="272" ht="12.75" customHeight="1">
      <c r="A272" s="18"/>
    </row>
    <row r="273" ht="12.75" customHeight="1">
      <c r="A273" s="18"/>
    </row>
    <row r="274" ht="12.75" customHeight="1">
      <c r="A274" s="18"/>
    </row>
    <row r="275" ht="12.75" customHeight="1">
      <c r="A275" s="18"/>
    </row>
    <row r="276" ht="12.75" customHeight="1">
      <c r="A276" s="18"/>
    </row>
    <row r="277" ht="12.75" customHeight="1">
      <c r="A277" s="18"/>
    </row>
    <row r="278" ht="12.75" customHeight="1">
      <c r="A278" s="18"/>
    </row>
    <row r="279" ht="12.75" customHeight="1">
      <c r="A279" s="18"/>
    </row>
    <row r="280" ht="12.75" customHeight="1">
      <c r="A280" s="18"/>
    </row>
    <row r="281" ht="12.75" customHeight="1">
      <c r="A281" s="18"/>
    </row>
    <row r="282" ht="12.75" customHeight="1">
      <c r="A282" s="18"/>
    </row>
    <row r="283" ht="12.75" customHeight="1">
      <c r="A283" s="18"/>
    </row>
    <row r="284" ht="12.75" customHeight="1">
      <c r="A284" s="18"/>
    </row>
    <row r="285" ht="12.75" customHeight="1">
      <c r="A285" s="18"/>
    </row>
    <row r="286" ht="12.75" customHeight="1">
      <c r="A286" s="18"/>
    </row>
    <row r="287" ht="12.75" customHeight="1">
      <c r="A287" s="18"/>
    </row>
    <row r="288" ht="12.75" customHeight="1">
      <c r="A288" s="18"/>
    </row>
    <row r="289" ht="12.75" customHeight="1">
      <c r="A289" s="18"/>
    </row>
    <row r="290" ht="12.75" customHeight="1">
      <c r="A290" s="18"/>
    </row>
    <row r="291" ht="12.75" customHeight="1">
      <c r="A291" s="18"/>
    </row>
    <row r="292" ht="12.75" customHeight="1">
      <c r="A292" s="18"/>
    </row>
    <row r="293" ht="12.75" customHeight="1">
      <c r="A293" s="18"/>
    </row>
    <row r="294" ht="12.75" customHeight="1">
      <c r="A294" s="18"/>
    </row>
    <row r="295" ht="12.75" customHeight="1">
      <c r="A295" s="18"/>
    </row>
    <row r="296" ht="12.75" customHeight="1">
      <c r="A296" s="18"/>
    </row>
    <row r="297" ht="12.75" customHeight="1">
      <c r="A297" s="18"/>
    </row>
    <row r="298" ht="12.75" customHeight="1">
      <c r="A298" s="18"/>
    </row>
    <row r="299" ht="12.75" customHeight="1">
      <c r="A299" s="18"/>
    </row>
    <row r="300" ht="12.75" customHeight="1">
      <c r="A300" s="18"/>
    </row>
    <row r="301" ht="12.75" customHeight="1">
      <c r="A301" s="18"/>
    </row>
    <row r="302" ht="12.75" customHeight="1">
      <c r="A302" s="18"/>
    </row>
    <row r="303" ht="12.75" customHeight="1">
      <c r="A303" s="18"/>
    </row>
    <row r="304" ht="12.75" customHeight="1">
      <c r="A304" s="18"/>
    </row>
    <row r="305" ht="12.75" customHeight="1">
      <c r="A305" s="18"/>
    </row>
    <row r="306" ht="12.75" customHeight="1">
      <c r="A306" s="18"/>
    </row>
    <row r="307" ht="12.75" customHeight="1">
      <c r="A307" s="18"/>
    </row>
    <row r="308" ht="12.75" customHeight="1">
      <c r="A308" s="18"/>
    </row>
    <row r="309" ht="12.75" customHeight="1">
      <c r="A309" s="18"/>
    </row>
    <row r="310" ht="12.75" customHeight="1">
      <c r="A310" s="18"/>
    </row>
    <row r="311" ht="12.75" customHeight="1">
      <c r="A311" s="18"/>
    </row>
    <row r="312" ht="12.75" customHeight="1">
      <c r="A312" s="18"/>
    </row>
    <row r="313" ht="12.75" customHeight="1">
      <c r="A313" s="18"/>
    </row>
    <row r="314" ht="12.75" customHeight="1">
      <c r="A314" s="18"/>
    </row>
    <row r="315" ht="12.75" customHeight="1">
      <c r="A315" s="18"/>
    </row>
    <row r="316" ht="12.75" customHeight="1">
      <c r="A316" s="18"/>
    </row>
    <row r="317" ht="12.75" customHeight="1">
      <c r="A317" s="18"/>
    </row>
    <row r="318" ht="12.75" customHeight="1">
      <c r="A318" s="18"/>
    </row>
    <row r="319" ht="12.75" customHeight="1">
      <c r="A319" s="18"/>
    </row>
    <row r="320" ht="12.75" customHeight="1">
      <c r="A320" s="18"/>
    </row>
    <row r="321" ht="12.75" customHeight="1">
      <c r="A321" s="18"/>
    </row>
    <row r="322" ht="12.75" customHeight="1">
      <c r="A322" s="18"/>
    </row>
    <row r="323" ht="12.75" customHeight="1">
      <c r="A323" s="18"/>
    </row>
    <row r="324" ht="12.75" customHeight="1">
      <c r="A324" s="18"/>
    </row>
    <row r="325" ht="12.75" customHeight="1">
      <c r="A325" s="18"/>
    </row>
    <row r="326" ht="12.75" customHeight="1">
      <c r="A326" s="18"/>
    </row>
    <row r="327" ht="12.75" customHeight="1">
      <c r="A327" s="18"/>
    </row>
    <row r="328" ht="12.75" customHeight="1">
      <c r="A328" s="18"/>
    </row>
    <row r="329" ht="12.75" customHeight="1">
      <c r="A329" s="18"/>
    </row>
    <row r="330" ht="12.75" customHeight="1">
      <c r="A330" s="18"/>
    </row>
    <row r="331" ht="12.75" customHeight="1">
      <c r="A331" s="18"/>
    </row>
    <row r="332" ht="12.75" customHeight="1">
      <c r="A332" s="18"/>
    </row>
    <row r="333" ht="12.75" customHeight="1">
      <c r="A333" s="18"/>
    </row>
    <row r="334" ht="12.75" customHeight="1">
      <c r="A334" s="18"/>
    </row>
    <row r="335" ht="12.75" customHeight="1">
      <c r="A335" s="18"/>
    </row>
    <row r="336" ht="12.75" customHeight="1">
      <c r="A336" s="18"/>
    </row>
    <row r="337" ht="12.75" customHeight="1">
      <c r="A337" s="18"/>
    </row>
    <row r="338" ht="12.75" customHeight="1">
      <c r="A338" s="18"/>
    </row>
    <row r="339" ht="12.75" customHeight="1">
      <c r="A339" s="18"/>
    </row>
    <row r="340" ht="12.75" customHeight="1">
      <c r="A340" s="18"/>
    </row>
    <row r="341" ht="12.75" customHeight="1">
      <c r="A341" s="18"/>
    </row>
    <row r="342" ht="12.75" customHeight="1">
      <c r="A342" s="18"/>
    </row>
    <row r="343" ht="12.75" customHeight="1">
      <c r="A343" s="18"/>
    </row>
    <row r="344" ht="12.75" customHeight="1">
      <c r="A344" s="18"/>
    </row>
    <row r="345" ht="12.75" customHeight="1">
      <c r="A345" s="18"/>
    </row>
    <row r="346" ht="12.75" customHeight="1">
      <c r="A346" s="18"/>
    </row>
    <row r="347" ht="12.75" customHeight="1">
      <c r="A347" s="18"/>
    </row>
    <row r="348" ht="12.75" customHeight="1">
      <c r="A348" s="18"/>
    </row>
    <row r="349" ht="12.75" customHeight="1">
      <c r="A349" s="18"/>
    </row>
    <row r="350" ht="12.75" customHeight="1">
      <c r="A350" s="18"/>
    </row>
    <row r="351" ht="12.75" customHeight="1">
      <c r="A351" s="18"/>
    </row>
    <row r="352" ht="12.75" customHeight="1">
      <c r="A352" s="18"/>
    </row>
    <row r="353" ht="12.75" customHeight="1">
      <c r="A353" s="18"/>
    </row>
    <row r="354" ht="12.75" customHeight="1">
      <c r="A354" s="18"/>
    </row>
    <row r="355" ht="12.75" customHeight="1">
      <c r="A355" s="18"/>
    </row>
    <row r="356" ht="12.75" customHeight="1">
      <c r="A356" s="18"/>
    </row>
    <row r="357" ht="12.75" customHeight="1">
      <c r="A357" s="18"/>
    </row>
    <row r="358" ht="12.75" customHeight="1">
      <c r="A358" s="18"/>
    </row>
    <row r="359" ht="12.75" customHeight="1">
      <c r="A359" s="18"/>
    </row>
    <row r="360" ht="12.75" customHeight="1">
      <c r="A360" s="18"/>
    </row>
    <row r="361" ht="12.75" customHeight="1">
      <c r="A361" s="18"/>
    </row>
    <row r="362" ht="12.75" customHeight="1">
      <c r="A362" s="18"/>
    </row>
    <row r="363" ht="12.75" customHeight="1">
      <c r="A363" s="18"/>
    </row>
    <row r="364" ht="12.75" customHeight="1">
      <c r="A364" s="18"/>
    </row>
    <row r="365" ht="12.75" customHeight="1">
      <c r="A365" s="18"/>
    </row>
    <row r="366" ht="12.75" customHeight="1">
      <c r="A366" s="18"/>
    </row>
    <row r="367" ht="12.75" customHeight="1">
      <c r="A367" s="18"/>
    </row>
    <row r="368" ht="12.75" customHeight="1">
      <c r="A368" s="18"/>
    </row>
    <row r="369" ht="12.75" customHeight="1">
      <c r="A369" s="18"/>
    </row>
    <row r="370" ht="12.75" customHeight="1">
      <c r="A370" s="18"/>
    </row>
    <row r="371" ht="12.75" customHeight="1">
      <c r="A371" s="18"/>
    </row>
    <row r="372" ht="12.75" customHeight="1">
      <c r="A372" s="18"/>
    </row>
    <row r="373" ht="12.75" customHeight="1">
      <c r="A373" s="18"/>
    </row>
    <row r="374" ht="12.75" customHeight="1">
      <c r="A374" s="18"/>
    </row>
    <row r="375" ht="12.75" customHeight="1">
      <c r="A375" s="18"/>
    </row>
    <row r="376" ht="12.75" customHeight="1">
      <c r="A376" s="18"/>
    </row>
    <row r="377" ht="12.75" customHeight="1">
      <c r="A377" s="18"/>
    </row>
    <row r="378" ht="12.75" customHeight="1">
      <c r="A378" s="18"/>
    </row>
    <row r="379" ht="12.75" customHeight="1">
      <c r="A379" s="18"/>
    </row>
    <row r="380" ht="12.75" customHeight="1">
      <c r="A380" s="18"/>
    </row>
    <row r="381" ht="12.75" customHeight="1">
      <c r="A381" s="18"/>
    </row>
    <row r="382" ht="12.75" customHeight="1">
      <c r="A382" s="18"/>
    </row>
    <row r="383" ht="12.75" customHeight="1">
      <c r="A383" s="18"/>
    </row>
    <row r="384" ht="12.75" customHeight="1">
      <c r="A384" s="18"/>
    </row>
    <row r="385" ht="12.75" customHeight="1">
      <c r="A385" s="18"/>
    </row>
    <row r="386" ht="12.75" customHeight="1">
      <c r="A386" s="18"/>
    </row>
    <row r="387" ht="12.75" customHeight="1">
      <c r="A387" s="18"/>
    </row>
    <row r="388" ht="12.75" customHeight="1">
      <c r="A388" s="18"/>
    </row>
    <row r="389" ht="12.75" customHeight="1">
      <c r="A389" s="18"/>
    </row>
    <row r="390" ht="12.75" customHeight="1">
      <c r="A390" s="18"/>
    </row>
    <row r="391" ht="12.75" customHeight="1">
      <c r="A391" s="18"/>
    </row>
    <row r="392" ht="12.75" customHeight="1">
      <c r="A392" s="18"/>
    </row>
    <row r="393" ht="12.75" customHeight="1">
      <c r="A393" s="18"/>
    </row>
    <row r="394" ht="12.75" customHeight="1">
      <c r="A394" s="18"/>
    </row>
    <row r="395" ht="12.75" customHeight="1">
      <c r="A395" s="18"/>
    </row>
    <row r="396" ht="12.75" customHeight="1">
      <c r="A396" s="18"/>
    </row>
    <row r="397" ht="12.75" customHeight="1">
      <c r="A397" s="18"/>
    </row>
    <row r="398" ht="12.75" customHeight="1">
      <c r="A398" s="18"/>
    </row>
    <row r="399" ht="12.75" customHeight="1">
      <c r="A399" s="18"/>
    </row>
    <row r="400" ht="12.75" customHeight="1">
      <c r="A400" s="18"/>
    </row>
    <row r="401" ht="12.75" customHeight="1">
      <c r="A401" s="18"/>
    </row>
    <row r="402" ht="12.75" customHeight="1">
      <c r="A402" s="18"/>
    </row>
    <row r="403" ht="12.75" customHeight="1">
      <c r="A403" s="18"/>
    </row>
    <row r="404" ht="12.75" customHeight="1">
      <c r="A404" s="18"/>
    </row>
    <row r="405" ht="12.75" customHeight="1">
      <c r="A405" s="18"/>
    </row>
    <row r="406" ht="12.75" customHeight="1">
      <c r="A406" s="18"/>
    </row>
    <row r="407" ht="12.75" customHeight="1">
      <c r="A407" s="18"/>
    </row>
    <row r="408" ht="12.75" customHeight="1">
      <c r="A408" s="18"/>
    </row>
    <row r="409" ht="12.75" customHeight="1">
      <c r="A409" s="18"/>
    </row>
    <row r="410" ht="12.75" customHeight="1">
      <c r="A410" s="18"/>
    </row>
    <row r="411" ht="12.75" customHeight="1">
      <c r="A411" s="18"/>
    </row>
    <row r="412" ht="12.75" customHeight="1">
      <c r="A412" s="18"/>
    </row>
    <row r="413" ht="12.75" customHeight="1">
      <c r="A413" s="18"/>
    </row>
    <row r="414" ht="12.75" customHeight="1">
      <c r="A414" s="18"/>
    </row>
    <row r="415" ht="12.75" customHeight="1">
      <c r="A415" s="18"/>
    </row>
    <row r="416" ht="12.75" customHeight="1">
      <c r="A416" s="18"/>
    </row>
    <row r="417" ht="12.75" customHeight="1">
      <c r="A417" s="18"/>
    </row>
    <row r="418" ht="12.75" customHeight="1">
      <c r="A418" s="18"/>
    </row>
    <row r="419" ht="12.75" customHeight="1">
      <c r="A419" s="18"/>
    </row>
    <row r="420" ht="12.75" customHeight="1">
      <c r="A420" s="18"/>
    </row>
    <row r="421" ht="12.75" customHeight="1">
      <c r="A421" s="18"/>
    </row>
    <row r="422" ht="12.75" customHeight="1">
      <c r="A422" s="18"/>
    </row>
    <row r="423" ht="12.75" customHeight="1">
      <c r="A423" s="18"/>
    </row>
    <row r="424" ht="12.75" customHeight="1">
      <c r="A424" s="18"/>
    </row>
    <row r="425" ht="12.75" customHeight="1">
      <c r="A425" s="18"/>
    </row>
    <row r="426" ht="12.75" customHeight="1">
      <c r="A426" s="18"/>
    </row>
    <row r="427" ht="12.75" customHeight="1">
      <c r="A427" s="18"/>
    </row>
    <row r="428" ht="12.75" customHeight="1">
      <c r="A428" s="18"/>
    </row>
    <row r="429" ht="12.75" customHeight="1">
      <c r="A429" s="18"/>
    </row>
    <row r="430" ht="12.75" customHeight="1">
      <c r="A430" s="18"/>
    </row>
    <row r="431" ht="12.75" customHeight="1">
      <c r="A431" s="18"/>
    </row>
    <row r="432" ht="12.75" customHeight="1">
      <c r="A432" s="18"/>
    </row>
    <row r="433" ht="12.75" customHeight="1">
      <c r="A433" s="18"/>
    </row>
    <row r="434" ht="12.75" customHeight="1">
      <c r="A434" s="18"/>
    </row>
    <row r="435" ht="12.75" customHeight="1">
      <c r="A435" s="18"/>
    </row>
    <row r="436" ht="12.75" customHeight="1">
      <c r="A436" s="18"/>
    </row>
    <row r="437" ht="12.75" customHeight="1">
      <c r="A437" s="18"/>
    </row>
    <row r="438" ht="12.75" customHeight="1">
      <c r="A438" s="18"/>
    </row>
    <row r="439" ht="12.75" customHeight="1">
      <c r="A439" s="18"/>
    </row>
    <row r="440" ht="12.75" customHeight="1">
      <c r="A440" s="18"/>
    </row>
    <row r="441" ht="12.75" customHeight="1">
      <c r="A441" s="18"/>
    </row>
    <row r="442" ht="12.75" customHeight="1">
      <c r="A442" s="18"/>
    </row>
    <row r="443" ht="12.75" customHeight="1">
      <c r="A443" s="18"/>
    </row>
    <row r="444" ht="12.75" customHeight="1">
      <c r="A444" s="18"/>
    </row>
    <row r="445" ht="12.75" customHeight="1">
      <c r="A445" s="18"/>
    </row>
    <row r="446" ht="12.75" customHeight="1">
      <c r="A446" s="18"/>
    </row>
    <row r="447" ht="12.75" customHeight="1">
      <c r="A447" s="18"/>
    </row>
    <row r="448" ht="12.75" customHeight="1">
      <c r="A448" s="18"/>
    </row>
    <row r="449" ht="12.75" customHeight="1">
      <c r="A449" s="18"/>
    </row>
    <row r="450" ht="12.75" customHeight="1">
      <c r="A450" s="18"/>
    </row>
    <row r="451" ht="12.75" customHeight="1">
      <c r="A451" s="18"/>
    </row>
    <row r="452" ht="12.75" customHeight="1">
      <c r="A452" s="18"/>
    </row>
    <row r="453" ht="12.75" customHeight="1">
      <c r="A453" s="18"/>
    </row>
    <row r="454" ht="12.75" customHeight="1">
      <c r="A454" s="18"/>
    </row>
    <row r="455" ht="12.75" customHeight="1">
      <c r="A455" s="18"/>
    </row>
    <row r="456" ht="12.75" customHeight="1">
      <c r="A456" s="18"/>
    </row>
    <row r="457" ht="12.75" customHeight="1">
      <c r="A457" s="18"/>
    </row>
    <row r="458" ht="12.75" customHeight="1">
      <c r="A458" s="18"/>
    </row>
    <row r="459" ht="12.75" customHeight="1">
      <c r="A459" s="18"/>
    </row>
    <row r="460" ht="12.75" customHeight="1">
      <c r="A460" s="18"/>
    </row>
    <row r="461" ht="12.75" customHeight="1">
      <c r="A461" s="18"/>
    </row>
    <row r="462" ht="12.75" customHeight="1">
      <c r="A462" s="18"/>
    </row>
    <row r="463" ht="12.75" customHeight="1">
      <c r="A463" s="18"/>
    </row>
    <row r="464" ht="12.75" customHeight="1">
      <c r="A464" s="18"/>
    </row>
    <row r="465" ht="12.75" customHeight="1">
      <c r="A465" s="18"/>
    </row>
    <row r="466" ht="12.75" customHeight="1">
      <c r="A466" s="18"/>
    </row>
    <row r="467" ht="12.75" customHeight="1">
      <c r="A467" s="18"/>
    </row>
    <row r="468" ht="12.75" customHeight="1">
      <c r="A468" s="18"/>
    </row>
    <row r="469" ht="12.75" customHeight="1">
      <c r="A469" s="18"/>
    </row>
    <row r="470" ht="12.75" customHeight="1">
      <c r="A470" s="18"/>
    </row>
    <row r="471" ht="12.75" customHeight="1">
      <c r="A471" s="18"/>
    </row>
    <row r="472" ht="12.75" customHeight="1">
      <c r="A472" s="18"/>
    </row>
    <row r="473" ht="12.75" customHeight="1">
      <c r="A473" s="18"/>
    </row>
    <row r="474" ht="12.75" customHeight="1">
      <c r="A474" s="18"/>
    </row>
    <row r="475" ht="12.75" customHeight="1">
      <c r="A475" s="18"/>
    </row>
    <row r="476" ht="12.75" customHeight="1">
      <c r="A476" s="18"/>
    </row>
    <row r="477" ht="12.75" customHeight="1">
      <c r="A477" s="18"/>
    </row>
    <row r="478" ht="12.75" customHeight="1">
      <c r="A478" s="18"/>
    </row>
    <row r="479" ht="12.75" customHeight="1">
      <c r="A479" s="18"/>
    </row>
    <row r="480" ht="12.75" customHeight="1">
      <c r="A480" s="18"/>
    </row>
    <row r="481" ht="12.75" customHeight="1">
      <c r="A481" s="18"/>
    </row>
    <row r="482" ht="12.75" customHeight="1">
      <c r="A482" s="18"/>
    </row>
    <row r="483" ht="12.75" customHeight="1">
      <c r="A483" s="18"/>
    </row>
    <row r="484" ht="12.75" customHeight="1">
      <c r="A484" s="18"/>
    </row>
    <row r="485" ht="12.75" customHeight="1">
      <c r="A485" s="18"/>
    </row>
    <row r="486" ht="12.75" customHeight="1">
      <c r="A486" s="18"/>
    </row>
    <row r="487" ht="12.75" customHeight="1">
      <c r="A487" s="18"/>
    </row>
    <row r="488" ht="12.75" customHeight="1">
      <c r="A488" s="18"/>
    </row>
    <row r="489" ht="12.75" customHeight="1">
      <c r="A489" s="18"/>
    </row>
    <row r="490" ht="12.75" customHeight="1">
      <c r="A490" s="18"/>
    </row>
    <row r="491" ht="12.75" customHeight="1">
      <c r="A491" s="18"/>
    </row>
    <row r="492" ht="12.75" customHeight="1">
      <c r="A492" s="18"/>
    </row>
    <row r="493" ht="12.75" customHeight="1">
      <c r="A493" s="18"/>
    </row>
    <row r="494" ht="12.75" customHeight="1">
      <c r="A494" s="18"/>
    </row>
    <row r="495" ht="12.75" customHeight="1">
      <c r="A495" s="18"/>
    </row>
    <row r="496" ht="12.75" customHeight="1">
      <c r="A496" s="18"/>
    </row>
    <row r="497" ht="12.75" customHeight="1">
      <c r="A497" s="18"/>
    </row>
    <row r="498" ht="12.75" customHeight="1">
      <c r="A498" s="18"/>
    </row>
    <row r="499" ht="12.75" customHeight="1">
      <c r="A499" s="18"/>
    </row>
    <row r="500" ht="12.75" customHeight="1">
      <c r="A500" s="18"/>
    </row>
    <row r="501" ht="12.75" customHeight="1">
      <c r="A501" s="18"/>
    </row>
    <row r="502" ht="12.75" customHeight="1">
      <c r="A502" s="18"/>
    </row>
    <row r="503" ht="12.75" customHeight="1">
      <c r="A503" s="18"/>
    </row>
    <row r="504" ht="12.75" customHeight="1">
      <c r="A504" s="18"/>
    </row>
    <row r="505" ht="12.75" customHeight="1">
      <c r="A505" s="18"/>
    </row>
    <row r="506" ht="12.75" customHeight="1">
      <c r="A506" s="18"/>
    </row>
    <row r="507" ht="12.75" customHeight="1">
      <c r="A507" s="18"/>
    </row>
    <row r="508" ht="12.75" customHeight="1">
      <c r="A508" s="18"/>
    </row>
    <row r="509" ht="12.75" customHeight="1">
      <c r="A509" s="18"/>
    </row>
    <row r="510" ht="12.75" customHeight="1">
      <c r="A510" s="18"/>
    </row>
    <row r="511" ht="12.75" customHeight="1">
      <c r="A511" s="18"/>
    </row>
    <row r="512" ht="12.75" customHeight="1">
      <c r="A512" s="18"/>
    </row>
    <row r="513" ht="12.75" customHeight="1">
      <c r="A513" s="18"/>
    </row>
    <row r="514" ht="12.75" customHeight="1">
      <c r="A514" s="18"/>
    </row>
    <row r="515" ht="12.75" customHeight="1">
      <c r="A515" s="18"/>
    </row>
    <row r="516" ht="12.75" customHeight="1">
      <c r="A516" s="18"/>
    </row>
    <row r="517" ht="12.75" customHeight="1">
      <c r="A517" s="18"/>
    </row>
    <row r="518" ht="12.75" customHeight="1">
      <c r="A518" s="18"/>
    </row>
    <row r="519" ht="12.75" customHeight="1">
      <c r="A519" s="18"/>
    </row>
    <row r="520" ht="12.75" customHeight="1">
      <c r="A520" s="18"/>
    </row>
    <row r="521" ht="12.75" customHeight="1">
      <c r="A521" s="18"/>
    </row>
    <row r="522" ht="12.75" customHeight="1">
      <c r="A522" s="18"/>
    </row>
    <row r="523" ht="12.75" customHeight="1">
      <c r="A523" s="18"/>
    </row>
    <row r="524" ht="12.75" customHeight="1">
      <c r="A524" s="18"/>
    </row>
    <row r="525" ht="12.75" customHeight="1">
      <c r="A525" s="18"/>
    </row>
    <row r="526" ht="12.75" customHeight="1">
      <c r="A526" s="18"/>
    </row>
    <row r="527" ht="12.75" customHeight="1">
      <c r="A527" s="18"/>
    </row>
    <row r="528" ht="12.75" customHeight="1">
      <c r="A528" s="18"/>
    </row>
    <row r="529" ht="12.75" customHeight="1">
      <c r="A529" s="18"/>
    </row>
    <row r="530" ht="12.75" customHeight="1">
      <c r="A530" s="18"/>
    </row>
    <row r="531" ht="12.75" customHeight="1">
      <c r="A531" s="18"/>
    </row>
    <row r="532" ht="12.75" customHeight="1">
      <c r="A532" s="18"/>
    </row>
    <row r="533" ht="12.75" customHeight="1">
      <c r="A533" s="18"/>
    </row>
    <row r="534" ht="12.75" customHeight="1">
      <c r="A534" s="18"/>
    </row>
    <row r="535" ht="12.75" customHeight="1">
      <c r="A535" s="18"/>
    </row>
    <row r="536" ht="12.75" customHeight="1">
      <c r="A536" s="18"/>
    </row>
    <row r="537" ht="12.75" customHeight="1">
      <c r="A537" s="18"/>
    </row>
    <row r="538" ht="12.75" customHeight="1">
      <c r="A538" s="18"/>
    </row>
    <row r="539" ht="12.75" customHeight="1">
      <c r="A539" s="18"/>
    </row>
    <row r="540" ht="12.75" customHeight="1">
      <c r="A540" s="18"/>
    </row>
    <row r="541" ht="12.75" customHeight="1">
      <c r="A541" s="18"/>
    </row>
    <row r="542" ht="12.75" customHeight="1">
      <c r="A542" s="18"/>
    </row>
    <row r="543" ht="12.75" customHeight="1">
      <c r="A543" s="18"/>
    </row>
    <row r="544" ht="12.75" customHeight="1">
      <c r="A544" s="18"/>
    </row>
    <row r="545" ht="12.75" customHeight="1">
      <c r="A545" s="18"/>
    </row>
    <row r="546" ht="12.75" customHeight="1">
      <c r="A546" s="18"/>
    </row>
    <row r="547" ht="12.75" customHeight="1">
      <c r="A547" s="18"/>
    </row>
    <row r="548" ht="12.75" customHeight="1">
      <c r="A548" s="18"/>
    </row>
    <row r="549" ht="12.75" customHeight="1">
      <c r="A549" s="18"/>
    </row>
    <row r="550" ht="12.75" customHeight="1">
      <c r="A550" s="18"/>
    </row>
    <row r="551" ht="12.75" customHeight="1">
      <c r="A551" s="18"/>
    </row>
    <row r="552" ht="12.75" customHeight="1">
      <c r="A552" s="18"/>
    </row>
    <row r="553" ht="12.75" customHeight="1">
      <c r="A553" s="18"/>
    </row>
    <row r="554" ht="12.75" customHeight="1">
      <c r="A554" s="18"/>
    </row>
    <row r="555" ht="12.75" customHeight="1">
      <c r="A555" s="18"/>
    </row>
    <row r="556" ht="12.75" customHeight="1">
      <c r="A556" s="18"/>
    </row>
    <row r="557" ht="12.75" customHeight="1">
      <c r="A557" s="18"/>
    </row>
    <row r="558" ht="12.75" customHeight="1">
      <c r="A558" s="18"/>
    </row>
    <row r="559" ht="12.75" customHeight="1">
      <c r="A559" s="18"/>
    </row>
    <row r="560" ht="12.75" customHeight="1">
      <c r="A560" s="18"/>
    </row>
    <row r="561" ht="12.75" customHeight="1">
      <c r="A561" s="18"/>
    </row>
    <row r="562" ht="12.75" customHeight="1">
      <c r="A562" s="18"/>
    </row>
    <row r="563" ht="12.75" customHeight="1">
      <c r="A563" s="18"/>
    </row>
    <row r="564" ht="12.75" customHeight="1">
      <c r="A564" s="18"/>
    </row>
    <row r="565" ht="12.75" customHeight="1">
      <c r="A565" s="18"/>
    </row>
    <row r="566" ht="12.75" customHeight="1">
      <c r="A566" s="18"/>
    </row>
    <row r="567" ht="12.75" customHeight="1">
      <c r="A567" s="18"/>
    </row>
    <row r="568" ht="12.75" customHeight="1">
      <c r="A568" s="18"/>
    </row>
    <row r="569" ht="12.75" customHeight="1">
      <c r="A569" s="18"/>
    </row>
    <row r="570" ht="12.75" customHeight="1">
      <c r="A570" s="18"/>
    </row>
    <row r="571" ht="12.75" customHeight="1">
      <c r="A571" s="18"/>
    </row>
    <row r="572" ht="12.75" customHeight="1">
      <c r="A572" s="18"/>
    </row>
    <row r="573" ht="12.75" customHeight="1">
      <c r="A573" s="18"/>
    </row>
    <row r="574" ht="12.75" customHeight="1">
      <c r="A574" s="18"/>
    </row>
    <row r="575" ht="12.75" customHeight="1">
      <c r="A575" s="18"/>
    </row>
    <row r="576" ht="12.75" customHeight="1">
      <c r="A576" s="18"/>
    </row>
    <row r="577" ht="12.75" customHeight="1">
      <c r="A577" s="18"/>
    </row>
    <row r="578" ht="12.75" customHeight="1">
      <c r="A578" s="18"/>
    </row>
    <row r="579" ht="12.75" customHeight="1">
      <c r="A579" s="18"/>
    </row>
    <row r="580" ht="12.75" customHeight="1">
      <c r="A580" s="18"/>
    </row>
    <row r="581" ht="12.75" customHeight="1">
      <c r="A581" s="18"/>
    </row>
    <row r="582" ht="12.75" customHeight="1">
      <c r="A582" s="18"/>
    </row>
    <row r="583" ht="12.75" customHeight="1">
      <c r="A583" s="18"/>
    </row>
    <row r="584" ht="12.75" customHeight="1">
      <c r="A584" s="18"/>
    </row>
    <row r="585" ht="12.75" customHeight="1">
      <c r="A585" s="18"/>
    </row>
    <row r="586" ht="12.75" customHeight="1">
      <c r="A586" s="18"/>
    </row>
    <row r="587" ht="12.75" customHeight="1">
      <c r="A587" s="18"/>
    </row>
    <row r="588" ht="12.75" customHeight="1">
      <c r="A588" s="18"/>
    </row>
    <row r="589" ht="12.75" customHeight="1">
      <c r="A589" s="18"/>
    </row>
    <row r="590" ht="12.75" customHeight="1">
      <c r="A590" s="18"/>
    </row>
    <row r="591" ht="12.75" customHeight="1">
      <c r="A591" s="18"/>
    </row>
    <row r="592" ht="12.75" customHeight="1">
      <c r="A592" s="18"/>
    </row>
    <row r="593" ht="12.75" customHeight="1">
      <c r="A593" s="18"/>
    </row>
    <row r="594" ht="12.75" customHeight="1">
      <c r="A594" s="18"/>
    </row>
    <row r="595" ht="12.75" customHeight="1">
      <c r="A595" s="18"/>
    </row>
    <row r="596" ht="12.75" customHeight="1">
      <c r="A596" s="18"/>
    </row>
    <row r="597" ht="12.75" customHeight="1">
      <c r="A597" s="18"/>
    </row>
    <row r="598" ht="12.75" customHeight="1">
      <c r="A598" s="18"/>
    </row>
    <row r="599" ht="12.75" customHeight="1">
      <c r="A599" s="18"/>
    </row>
    <row r="600" ht="12.75" customHeight="1">
      <c r="A600" s="18"/>
    </row>
    <row r="601" ht="12.75" customHeight="1">
      <c r="A601" s="18"/>
    </row>
    <row r="602" ht="12.75" customHeight="1">
      <c r="A602" s="18"/>
    </row>
    <row r="603" ht="12.75" customHeight="1">
      <c r="A603" s="18"/>
    </row>
    <row r="604" ht="12.75" customHeight="1">
      <c r="A604" s="18"/>
    </row>
    <row r="605" ht="12.75" customHeight="1">
      <c r="A605" s="18"/>
    </row>
    <row r="606" ht="12.75" customHeight="1">
      <c r="A606" s="18"/>
    </row>
    <row r="607" ht="12.75" customHeight="1">
      <c r="A607" s="18"/>
    </row>
    <row r="608" ht="12.75" customHeight="1">
      <c r="A608" s="18"/>
    </row>
    <row r="609" ht="12.75" customHeight="1">
      <c r="A609" s="18"/>
    </row>
    <row r="610" ht="12.75" customHeight="1">
      <c r="A610" s="18"/>
    </row>
    <row r="611" ht="12.75" customHeight="1">
      <c r="A611" s="18"/>
    </row>
    <row r="612" ht="12.75" customHeight="1">
      <c r="A612" s="18"/>
    </row>
    <row r="613" ht="12.75" customHeight="1">
      <c r="A613" s="18"/>
    </row>
    <row r="614" ht="12.75" customHeight="1">
      <c r="A614" s="18"/>
    </row>
    <row r="615" ht="12.75" customHeight="1">
      <c r="A615" s="18"/>
    </row>
    <row r="616" ht="12.75" customHeight="1">
      <c r="A616" s="18"/>
    </row>
    <row r="617" ht="12.75" customHeight="1">
      <c r="A617" s="18"/>
    </row>
    <row r="618" ht="12.75" customHeight="1">
      <c r="A618" s="18"/>
    </row>
    <row r="619" ht="12.75" customHeight="1">
      <c r="A619" s="18"/>
    </row>
    <row r="620" ht="12.75" customHeight="1">
      <c r="A620" s="18"/>
    </row>
    <row r="621" ht="12.75" customHeight="1">
      <c r="A621" s="18"/>
    </row>
    <row r="622" ht="12.75" customHeight="1">
      <c r="A622" s="18"/>
    </row>
    <row r="623" ht="12.75" customHeight="1">
      <c r="A623" s="18"/>
    </row>
    <row r="624" ht="12.75" customHeight="1">
      <c r="A624" s="18"/>
    </row>
    <row r="625" ht="12.75" customHeight="1">
      <c r="A625" s="18"/>
    </row>
    <row r="626" ht="12.75" customHeight="1">
      <c r="A626" s="18"/>
    </row>
    <row r="627" ht="12.75" customHeight="1">
      <c r="A627" s="18"/>
    </row>
    <row r="628" ht="12.75" customHeight="1">
      <c r="A628" s="18"/>
    </row>
    <row r="629" ht="12.75" customHeight="1">
      <c r="A629" s="18"/>
    </row>
    <row r="630" ht="12.75" customHeight="1">
      <c r="A630" s="18"/>
    </row>
    <row r="631" ht="12.75" customHeight="1">
      <c r="A631" s="18"/>
    </row>
    <row r="632" ht="12.75" customHeight="1">
      <c r="A632" s="18"/>
    </row>
    <row r="633" ht="12.75" customHeight="1">
      <c r="A633" s="18"/>
    </row>
    <row r="634" ht="12.75" customHeight="1">
      <c r="A634" s="18"/>
    </row>
    <row r="635" ht="12.75" customHeight="1">
      <c r="A635" s="18"/>
    </row>
    <row r="636" ht="12.75" customHeight="1">
      <c r="A636" s="18"/>
    </row>
    <row r="637" ht="12.75" customHeight="1">
      <c r="A637" s="18"/>
    </row>
    <row r="638" ht="12.75" customHeight="1">
      <c r="A638" s="18"/>
    </row>
    <row r="639" ht="12.75" customHeight="1">
      <c r="A639" s="18"/>
    </row>
    <row r="640" ht="12.75" customHeight="1">
      <c r="A640" s="18"/>
    </row>
    <row r="641" ht="12.75" customHeight="1">
      <c r="A641" s="18"/>
    </row>
    <row r="642" ht="12.75" customHeight="1">
      <c r="A642" s="18"/>
    </row>
    <row r="643" ht="12.75" customHeight="1">
      <c r="A643" s="18"/>
    </row>
    <row r="644" ht="12.75" customHeight="1">
      <c r="A644" s="18"/>
    </row>
    <row r="645" ht="12.75" customHeight="1">
      <c r="A645" s="18"/>
    </row>
    <row r="646" ht="12.75" customHeight="1">
      <c r="A646" s="18"/>
    </row>
    <row r="647" ht="12.75" customHeight="1">
      <c r="A647" s="18"/>
    </row>
    <row r="648" ht="12.75" customHeight="1">
      <c r="A648" s="18"/>
    </row>
    <row r="649" ht="12.75" customHeight="1">
      <c r="A649" s="18"/>
    </row>
    <row r="650" ht="12.75" customHeight="1">
      <c r="A650" s="18"/>
    </row>
    <row r="651" ht="12.75" customHeight="1">
      <c r="A651" s="18"/>
    </row>
    <row r="652" ht="12.75" customHeight="1">
      <c r="A652" s="18"/>
    </row>
    <row r="653" ht="12.75" customHeight="1">
      <c r="A653" s="18"/>
    </row>
    <row r="654" ht="12.75" customHeight="1">
      <c r="A654" s="18"/>
    </row>
    <row r="655" ht="12.75" customHeight="1">
      <c r="A655" s="18"/>
    </row>
    <row r="656" ht="12.75" customHeight="1">
      <c r="A656" s="18"/>
    </row>
    <row r="657" ht="12.75" customHeight="1">
      <c r="A657" s="18"/>
    </row>
    <row r="658" ht="12.75" customHeight="1">
      <c r="A658" s="18"/>
    </row>
    <row r="659" ht="12.75" customHeight="1">
      <c r="A659" s="18"/>
    </row>
    <row r="660" ht="12.75" customHeight="1">
      <c r="A660" s="18"/>
    </row>
    <row r="661" ht="12.75" customHeight="1">
      <c r="A661" s="18"/>
    </row>
    <row r="662" ht="12.75" customHeight="1">
      <c r="A662" s="18"/>
    </row>
    <row r="663" ht="12.75" customHeight="1">
      <c r="A663" s="18"/>
    </row>
    <row r="664" ht="12.75" customHeight="1">
      <c r="A664" s="18"/>
    </row>
    <row r="665" ht="12.75" customHeight="1">
      <c r="A665" s="18"/>
    </row>
    <row r="666" ht="12.75" customHeight="1">
      <c r="A666" s="18"/>
    </row>
    <row r="667" ht="12.75" customHeight="1">
      <c r="A667" s="18"/>
    </row>
    <row r="668" ht="12.75" customHeight="1">
      <c r="A668" s="18"/>
    </row>
    <row r="669" ht="12.75" customHeight="1">
      <c r="A669" s="18"/>
    </row>
    <row r="670" ht="12.75" customHeight="1">
      <c r="A670" s="18"/>
    </row>
    <row r="671" ht="12.75" customHeight="1">
      <c r="A671" s="18"/>
    </row>
    <row r="672" ht="12.75" customHeight="1">
      <c r="A672" s="18"/>
    </row>
    <row r="673" ht="12.75" customHeight="1">
      <c r="A673" s="18"/>
    </row>
    <row r="674" ht="12.75" customHeight="1">
      <c r="A674" s="18"/>
    </row>
    <row r="675" ht="12.75" customHeight="1">
      <c r="A675" s="18"/>
    </row>
    <row r="676" ht="12.75" customHeight="1">
      <c r="A676" s="18"/>
    </row>
    <row r="677" ht="12.75" customHeight="1">
      <c r="A677" s="18"/>
    </row>
    <row r="678" ht="12.75" customHeight="1">
      <c r="A678" s="18"/>
    </row>
    <row r="679" ht="12.75" customHeight="1">
      <c r="A679" s="18"/>
    </row>
    <row r="680" ht="12.75" customHeight="1">
      <c r="A680" s="18"/>
    </row>
    <row r="681" ht="12.75" customHeight="1">
      <c r="A681" s="18"/>
    </row>
    <row r="682" ht="12.75" customHeight="1">
      <c r="A682" s="18"/>
    </row>
    <row r="683" ht="12.75" customHeight="1">
      <c r="A683" s="18"/>
    </row>
    <row r="684" ht="12.75" customHeight="1">
      <c r="A684" s="18"/>
    </row>
    <row r="685" ht="12.75" customHeight="1">
      <c r="A685" s="18"/>
    </row>
    <row r="686" ht="12.75" customHeight="1">
      <c r="A686" s="18"/>
    </row>
    <row r="687" ht="12.75" customHeight="1">
      <c r="A687" s="18"/>
    </row>
    <row r="688" ht="12.75" customHeight="1">
      <c r="A688" s="18"/>
    </row>
    <row r="689" ht="12.75" customHeight="1">
      <c r="A689" s="18"/>
    </row>
    <row r="690" ht="12.75" customHeight="1">
      <c r="A690" s="18"/>
    </row>
    <row r="691" ht="12.75" customHeight="1">
      <c r="A691" s="18"/>
    </row>
    <row r="692" ht="12.75" customHeight="1">
      <c r="A692" s="18"/>
    </row>
    <row r="693" ht="12.75" customHeight="1">
      <c r="A693" s="18"/>
    </row>
    <row r="694" ht="12.75" customHeight="1">
      <c r="A694" s="18"/>
    </row>
    <row r="695" ht="12.75" customHeight="1">
      <c r="A695" s="18"/>
    </row>
    <row r="696" ht="12.75" customHeight="1">
      <c r="A696" s="18"/>
    </row>
    <row r="697" ht="12.75" customHeight="1">
      <c r="A697" s="18"/>
    </row>
    <row r="698" ht="12.75" customHeight="1">
      <c r="A698" s="18"/>
    </row>
    <row r="699" ht="12.75" customHeight="1">
      <c r="A699" s="18"/>
    </row>
    <row r="700" ht="12.75" customHeight="1">
      <c r="A700" s="18"/>
    </row>
    <row r="701" ht="12.75" customHeight="1">
      <c r="A701" s="18"/>
    </row>
    <row r="702" ht="12.75" customHeight="1">
      <c r="A702" s="18"/>
    </row>
    <row r="703" ht="12.75" customHeight="1">
      <c r="A703" s="18"/>
    </row>
    <row r="704" ht="12.75" customHeight="1">
      <c r="A704" s="18"/>
    </row>
    <row r="705" ht="12.75" customHeight="1">
      <c r="A705" s="18"/>
    </row>
    <row r="706" ht="12.75" customHeight="1">
      <c r="A706" s="18"/>
    </row>
    <row r="707" ht="12.75" customHeight="1">
      <c r="A707" s="18"/>
    </row>
    <row r="708" ht="12.75" customHeight="1">
      <c r="A708" s="18"/>
    </row>
    <row r="709" ht="12.75" customHeight="1">
      <c r="A709" s="18"/>
    </row>
    <row r="710" ht="12.75" customHeight="1">
      <c r="A710" s="18"/>
    </row>
    <row r="711" ht="12.75" customHeight="1">
      <c r="A711" s="18"/>
    </row>
    <row r="712" ht="12.75" customHeight="1">
      <c r="A712" s="18"/>
    </row>
    <row r="713" ht="12.75" customHeight="1">
      <c r="A713" s="18"/>
    </row>
    <row r="714" ht="12.75" customHeight="1">
      <c r="A714" s="18"/>
    </row>
    <row r="715" ht="12.75" customHeight="1">
      <c r="A715" s="18"/>
    </row>
    <row r="716" ht="12.75" customHeight="1">
      <c r="A716" s="18"/>
    </row>
    <row r="717" ht="12.75" customHeight="1">
      <c r="A717" s="18"/>
    </row>
    <row r="718" ht="12.75" customHeight="1">
      <c r="A718" s="18"/>
    </row>
    <row r="719" ht="12.75" customHeight="1">
      <c r="A719" s="18"/>
    </row>
    <row r="720" ht="12.75" customHeight="1">
      <c r="A720" s="18"/>
    </row>
    <row r="721" ht="12.75" customHeight="1">
      <c r="A721" s="18"/>
    </row>
    <row r="722" ht="12.75" customHeight="1">
      <c r="A722" s="18"/>
    </row>
    <row r="723" ht="12.75" customHeight="1">
      <c r="A723" s="18"/>
    </row>
    <row r="724" ht="12.75" customHeight="1">
      <c r="A724" s="18"/>
    </row>
    <row r="725" ht="12.75" customHeight="1">
      <c r="A725" s="18"/>
    </row>
    <row r="726" ht="12.75" customHeight="1">
      <c r="A726" s="18"/>
    </row>
    <row r="727" ht="12.75" customHeight="1">
      <c r="A727" s="18"/>
    </row>
    <row r="728" ht="12.75" customHeight="1">
      <c r="A728" s="18"/>
    </row>
    <row r="729" ht="12.75" customHeight="1">
      <c r="A729" s="18"/>
    </row>
    <row r="730" ht="12.75" customHeight="1">
      <c r="A730" s="18"/>
    </row>
    <row r="731" ht="12.75" customHeight="1">
      <c r="A731" s="18"/>
    </row>
    <row r="732" ht="12.75" customHeight="1">
      <c r="A732" s="18"/>
    </row>
    <row r="733" ht="12.75" customHeight="1">
      <c r="A733" s="18"/>
    </row>
    <row r="734" ht="12.75" customHeight="1">
      <c r="A734" s="18"/>
    </row>
    <row r="735" ht="12.75" customHeight="1">
      <c r="A735" s="18"/>
    </row>
    <row r="736" ht="12.75" customHeight="1">
      <c r="A736" s="18"/>
    </row>
    <row r="737" ht="12.75" customHeight="1">
      <c r="A737" s="18"/>
    </row>
    <row r="738" ht="12.75" customHeight="1">
      <c r="A738" s="18"/>
    </row>
    <row r="739" ht="12.75" customHeight="1">
      <c r="A739" s="18"/>
    </row>
    <row r="740" ht="12.75" customHeight="1">
      <c r="A740" s="18"/>
    </row>
    <row r="741" ht="12.75" customHeight="1">
      <c r="A741" s="18"/>
    </row>
    <row r="742" ht="12.75" customHeight="1">
      <c r="A742" s="18"/>
    </row>
    <row r="743" ht="12.75" customHeight="1">
      <c r="A743" s="18"/>
    </row>
    <row r="744" ht="12.75" customHeight="1">
      <c r="A744" s="18"/>
    </row>
    <row r="745" ht="12.75" customHeight="1">
      <c r="A745" s="18"/>
    </row>
    <row r="746" ht="12.75" customHeight="1">
      <c r="A746" s="18"/>
    </row>
    <row r="747" ht="12.75" customHeight="1">
      <c r="A747" s="18"/>
    </row>
    <row r="748" ht="12.75" customHeight="1">
      <c r="A748" s="18"/>
    </row>
    <row r="749" ht="12.75" customHeight="1">
      <c r="A749" s="18"/>
    </row>
    <row r="750" ht="12.75" customHeight="1">
      <c r="A750" s="18"/>
    </row>
    <row r="751" ht="12.75" customHeight="1">
      <c r="A751" s="18"/>
    </row>
    <row r="752" ht="12.75" customHeight="1">
      <c r="A752" s="18"/>
    </row>
    <row r="753" ht="12.75" customHeight="1">
      <c r="A753" s="18"/>
    </row>
    <row r="754" ht="12.75" customHeight="1">
      <c r="A754" s="18"/>
    </row>
    <row r="755" ht="12.75" customHeight="1">
      <c r="A755" s="18"/>
    </row>
    <row r="756" ht="12.75" customHeight="1">
      <c r="A756" s="18"/>
    </row>
    <row r="757" ht="12.75" customHeight="1">
      <c r="A757" s="18"/>
    </row>
    <row r="758" ht="12.75" customHeight="1">
      <c r="A758" s="18"/>
    </row>
    <row r="759" ht="12.75" customHeight="1">
      <c r="A759" s="18"/>
    </row>
    <row r="760" ht="12.75" customHeight="1">
      <c r="A760" s="18"/>
    </row>
    <row r="761" ht="12.75" customHeight="1">
      <c r="A761" s="18"/>
    </row>
    <row r="762" ht="12.75" customHeight="1">
      <c r="A762" s="18"/>
    </row>
    <row r="763" ht="12.75" customHeight="1">
      <c r="A763" s="18"/>
    </row>
    <row r="764" ht="12.75" customHeight="1">
      <c r="A764" s="18"/>
    </row>
    <row r="765" ht="12.75" customHeight="1">
      <c r="A765" s="18"/>
    </row>
    <row r="766" ht="12.75" customHeight="1">
      <c r="A766" s="18"/>
    </row>
    <row r="767" ht="12.75" customHeight="1">
      <c r="A767" s="18"/>
    </row>
    <row r="768" ht="12.75" customHeight="1">
      <c r="A768" s="18"/>
    </row>
    <row r="769" ht="12.75" customHeight="1">
      <c r="A769" s="18"/>
    </row>
    <row r="770" ht="12.75" customHeight="1">
      <c r="A770" s="18"/>
    </row>
    <row r="771" ht="12.75" customHeight="1">
      <c r="A771" s="18"/>
    </row>
    <row r="772" ht="12.75" customHeight="1">
      <c r="A772" s="18"/>
    </row>
    <row r="773" ht="12.75" customHeight="1">
      <c r="A773" s="18"/>
    </row>
    <row r="774" ht="12.75" customHeight="1">
      <c r="A774" s="18"/>
    </row>
    <row r="775" ht="12.75" customHeight="1">
      <c r="A775" s="18"/>
    </row>
    <row r="776" ht="12.75" customHeight="1">
      <c r="A776" s="18"/>
    </row>
    <row r="777" ht="12.75" customHeight="1">
      <c r="A777" s="18"/>
    </row>
    <row r="778" ht="12.75" customHeight="1">
      <c r="A778" s="18"/>
    </row>
    <row r="779" ht="12.75" customHeight="1">
      <c r="A779" s="18"/>
    </row>
    <row r="780" ht="12.75" customHeight="1">
      <c r="A780" s="18"/>
    </row>
    <row r="781" ht="12.75" customHeight="1">
      <c r="A781" s="18"/>
    </row>
    <row r="782" ht="12.75" customHeight="1">
      <c r="A782" s="18"/>
    </row>
    <row r="783" ht="12.75" customHeight="1">
      <c r="A783" s="18"/>
    </row>
    <row r="784" ht="12.75" customHeight="1">
      <c r="A784" s="18"/>
    </row>
    <row r="785" ht="12.75" customHeight="1">
      <c r="A785" s="18"/>
    </row>
    <row r="786" ht="12.75" customHeight="1">
      <c r="A786" s="18"/>
    </row>
    <row r="787" ht="12.75" customHeight="1">
      <c r="A787" s="18"/>
    </row>
    <row r="788" ht="12.75" customHeight="1">
      <c r="A788" s="18"/>
    </row>
    <row r="789" ht="12.75" customHeight="1">
      <c r="A789" s="18"/>
    </row>
    <row r="790" ht="12.75" customHeight="1">
      <c r="A790" s="18"/>
    </row>
    <row r="791" ht="12.75" customHeight="1">
      <c r="A791" s="18"/>
    </row>
    <row r="792" ht="12.75" customHeight="1">
      <c r="A792" s="18"/>
    </row>
    <row r="793" ht="12.75" customHeight="1">
      <c r="A793" s="18"/>
    </row>
    <row r="794" ht="12.75" customHeight="1">
      <c r="A794" s="18"/>
    </row>
    <row r="795" ht="12.75" customHeight="1">
      <c r="A795" s="18"/>
    </row>
    <row r="796" ht="12.75" customHeight="1">
      <c r="A796" s="18"/>
    </row>
    <row r="797" ht="12.75" customHeight="1">
      <c r="A797" s="18"/>
    </row>
    <row r="798" ht="12.75" customHeight="1">
      <c r="A798" s="18"/>
    </row>
    <row r="799" ht="12.75" customHeight="1">
      <c r="A799" s="18"/>
    </row>
    <row r="800" ht="12.75" customHeight="1">
      <c r="A800" s="18"/>
    </row>
    <row r="801" ht="12.75" customHeight="1">
      <c r="A801" s="18"/>
    </row>
    <row r="802" ht="12.75" customHeight="1">
      <c r="A802" s="18"/>
    </row>
    <row r="803" ht="12.75" customHeight="1">
      <c r="A803" s="18"/>
    </row>
    <row r="804" ht="12.75" customHeight="1">
      <c r="A804" s="18"/>
    </row>
    <row r="805" ht="12.75" customHeight="1">
      <c r="A805" s="18"/>
    </row>
    <row r="806" ht="12.75" customHeight="1">
      <c r="A806" s="18"/>
    </row>
    <row r="807" ht="12.75" customHeight="1">
      <c r="A807" s="18"/>
    </row>
    <row r="808" ht="12.75" customHeight="1">
      <c r="A808" s="18"/>
    </row>
    <row r="809" ht="12.75" customHeight="1">
      <c r="A809" s="18"/>
    </row>
    <row r="810" ht="12.75" customHeight="1">
      <c r="A810" s="18"/>
    </row>
    <row r="811" ht="12.75" customHeight="1">
      <c r="A811" s="18"/>
    </row>
    <row r="812" ht="12.75" customHeight="1">
      <c r="A812" s="18"/>
    </row>
    <row r="813" ht="12.75" customHeight="1">
      <c r="A813" s="18"/>
    </row>
    <row r="814" ht="12.75" customHeight="1">
      <c r="A814" s="18"/>
    </row>
    <row r="815" ht="12.75" customHeight="1">
      <c r="A815" s="18"/>
    </row>
    <row r="816" ht="12.75" customHeight="1">
      <c r="A816" s="18"/>
    </row>
    <row r="817" ht="12.75" customHeight="1">
      <c r="A817" s="18"/>
    </row>
    <row r="818" ht="12.75" customHeight="1">
      <c r="A818" s="18"/>
    </row>
    <row r="819" ht="12.75" customHeight="1">
      <c r="A819" s="18"/>
    </row>
    <row r="820" ht="12.75" customHeight="1">
      <c r="A820" s="18"/>
    </row>
    <row r="821" ht="12.75" customHeight="1">
      <c r="A821" s="18"/>
    </row>
    <row r="822" ht="12.75" customHeight="1">
      <c r="A822" s="18"/>
    </row>
    <row r="823" ht="12.75" customHeight="1">
      <c r="A823" s="18"/>
    </row>
    <row r="824" ht="12.75" customHeight="1">
      <c r="A824" s="18"/>
    </row>
    <row r="825" ht="12.75" customHeight="1">
      <c r="A825" s="18"/>
    </row>
    <row r="826" ht="12.75" customHeight="1">
      <c r="A826" s="18"/>
    </row>
    <row r="827" ht="12.75" customHeight="1">
      <c r="A827" s="18"/>
    </row>
    <row r="828" ht="12.75" customHeight="1">
      <c r="A828" s="18"/>
    </row>
    <row r="829" ht="12.75" customHeight="1">
      <c r="A829" s="18"/>
    </row>
    <row r="830" ht="12.75" customHeight="1">
      <c r="A830" s="18"/>
    </row>
    <row r="831" ht="12.75" customHeight="1">
      <c r="A831" s="18"/>
    </row>
    <row r="832" ht="12.75" customHeight="1">
      <c r="A832" s="18"/>
    </row>
    <row r="833" ht="12.75" customHeight="1">
      <c r="A833" s="18"/>
    </row>
    <row r="834" ht="12.75" customHeight="1">
      <c r="A834" s="18"/>
    </row>
    <row r="835" ht="12.75" customHeight="1">
      <c r="A835" s="18"/>
    </row>
    <row r="836" ht="12.75" customHeight="1">
      <c r="A836" s="18"/>
    </row>
    <row r="837" ht="12.75" customHeight="1">
      <c r="A837" s="18"/>
    </row>
    <row r="838" ht="12.75" customHeight="1">
      <c r="A838" s="18"/>
    </row>
    <row r="839" ht="12.75" customHeight="1">
      <c r="A839" s="18"/>
    </row>
    <row r="840" ht="12.75" customHeight="1">
      <c r="A840" s="18"/>
    </row>
    <row r="841" ht="12.75" customHeight="1">
      <c r="A841" s="18"/>
    </row>
    <row r="842" ht="12.75" customHeight="1">
      <c r="A842" s="18"/>
    </row>
    <row r="843" ht="12.75" customHeight="1">
      <c r="A843" s="18"/>
    </row>
    <row r="844" ht="12.75" customHeight="1">
      <c r="A844" s="18"/>
    </row>
    <row r="845" ht="12.75" customHeight="1">
      <c r="A845" s="18"/>
    </row>
    <row r="846" ht="12.75" customHeight="1">
      <c r="A846" s="18"/>
    </row>
    <row r="847" ht="12.75" customHeight="1">
      <c r="A847" s="18"/>
    </row>
    <row r="848" ht="12.75" customHeight="1">
      <c r="A848" s="18"/>
    </row>
    <row r="849" ht="12.75" customHeight="1">
      <c r="A849" s="18"/>
    </row>
    <row r="850" ht="12.75" customHeight="1">
      <c r="A850" s="18"/>
    </row>
    <row r="851" ht="12.75" customHeight="1">
      <c r="A851" s="18"/>
    </row>
    <row r="852" ht="12.75" customHeight="1">
      <c r="A852" s="18"/>
    </row>
    <row r="853" ht="12.75" customHeight="1">
      <c r="A853" s="18"/>
    </row>
    <row r="854" ht="12.75" customHeight="1">
      <c r="A854" s="18"/>
    </row>
    <row r="855" ht="12.75" customHeight="1">
      <c r="A855" s="18"/>
    </row>
    <row r="856" ht="12.75" customHeight="1">
      <c r="A856" s="18"/>
    </row>
    <row r="857" ht="12.75" customHeight="1">
      <c r="A857" s="18"/>
    </row>
    <row r="858" ht="12.75" customHeight="1">
      <c r="A858" s="18"/>
    </row>
    <row r="859" ht="12.75" customHeight="1">
      <c r="A859" s="18"/>
    </row>
    <row r="860" ht="12.75" customHeight="1">
      <c r="A860" s="18"/>
    </row>
    <row r="861" ht="12.75" customHeight="1">
      <c r="A861" s="18"/>
    </row>
    <row r="862" ht="12.75" customHeight="1">
      <c r="A862" s="18"/>
    </row>
    <row r="863" ht="12.75" customHeight="1">
      <c r="A863" s="18"/>
    </row>
    <row r="864" ht="12.75" customHeight="1">
      <c r="A864" s="18"/>
    </row>
    <row r="865" ht="12.75" customHeight="1">
      <c r="A865" s="18"/>
    </row>
    <row r="866" ht="12.75" customHeight="1">
      <c r="A866" s="18"/>
    </row>
    <row r="867" ht="12.75" customHeight="1">
      <c r="A867" s="18"/>
    </row>
    <row r="868" ht="12.75" customHeight="1">
      <c r="A868" s="18"/>
    </row>
    <row r="869" ht="12.75" customHeight="1">
      <c r="A869" s="18"/>
    </row>
    <row r="870" ht="12.75" customHeight="1">
      <c r="A870" s="18"/>
    </row>
    <row r="871" ht="12.75" customHeight="1">
      <c r="A871" s="18"/>
    </row>
    <row r="872" ht="12.75" customHeight="1">
      <c r="A872" s="18"/>
    </row>
    <row r="873" ht="12.75" customHeight="1">
      <c r="A873" s="18"/>
    </row>
    <row r="874" ht="12.75" customHeight="1">
      <c r="A874" s="18"/>
    </row>
    <row r="875" ht="12.75" customHeight="1">
      <c r="A875" s="18"/>
    </row>
    <row r="876" ht="12.75" customHeight="1">
      <c r="A876" s="18"/>
    </row>
    <row r="877" ht="12.75" customHeight="1">
      <c r="A877" s="18"/>
    </row>
    <row r="878" ht="12.75" customHeight="1">
      <c r="A878" s="18"/>
    </row>
    <row r="879" ht="12.75" customHeight="1">
      <c r="A879" s="18"/>
    </row>
    <row r="880" ht="12.75" customHeight="1">
      <c r="A880" s="18"/>
    </row>
    <row r="881" ht="12.75" customHeight="1">
      <c r="A881" s="18"/>
    </row>
    <row r="882" ht="12.75" customHeight="1">
      <c r="A882" s="18"/>
    </row>
    <row r="883" ht="12.75" customHeight="1">
      <c r="A883" s="18"/>
    </row>
    <row r="884" ht="12.75" customHeight="1">
      <c r="A884" s="18"/>
    </row>
    <row r="885" ht="12.75" customHeight="1">
      <c r="A885" s="18"/>
    </row>
    <row r="886" ht="12.75" customHeight="1">
      <c r="A886" s="18"/>
    </row>
    <row r="887" ht="12.75" customHeight="1">
      <c r="A887" s="18"/>
    </row>
    <row r="888" ht="12.75" customHeight="1">
      <c r="A888" s="18"/>
    </row>
    <row r="889" ht="12.75" customHeight="1">
      <c r="A889" s="18"/>
    </row>
    <row r="890" ht="12.75" customHeight="1">
      <c r="A890" s="18"/>
    </row>
    <row r="891" ht="12.75" customHeight="1">
      <c r="A891" s="18"/>
    </row>
    <row r="892" ht="12.75" customHeight="1">
      <c r="A892" s="18"/>
    </row>
    <row r="893" ht="12.75" customHeight="1">
      <c r="A893" s="18"/>
    </row>
    <row r="894" ht="12.75" customHeight="1">
      <c r="A894" s="18"/>
    </row>
    <row r="895" ht="12.75" customHeight="1">
      <c r="A895" s="18"/>
    </row>
    <row r="896" ht="12.75" customHeight="1">
      <c r="A896" s="18"/>
    </row>
    <row r="897" ht="12.75" customHeight="1">
      <c r="A897" s="18"/>
    </row>
    <row r="898" ht="12.75" customHeight="1">
      <c r="A898" s="18"/>
    </row>
    <row r="899" ht="12.75" customHeight="1">
      <c r="A899" s="18"/>
    </row>
    <row r="900" ht="12.75" customHeight="1">
      <c r="A900" s="18"/>
    </row>
    <row r="901" ht="12.75" customHeight="1">
      <c r="A901" s="18"/>
    </row>
    <row r="902" ht="12.75" customHeight="1">
      <c r="A902" s="18"/>
    </row>
    <row r="903" ht="12.75" customHeight="1">
      <c r="A903" s="18"/>
    </row>
    <row r="904" ht="12.75" customHeight="1">
      <c r="A904" s="18"/>
    </row>
    <row r="905" ht="12.75" customHeight="1">
      <c r="A905" s="18"/>
    </row>
    <row r="906" ht="12.75" customHeight="1">
      <c r="A906" s="18"/>
    </row>
    <row r="907" ht="12.75" customHeight="1">
      <c r="A907" s="18"/>
    </row>
    <row r="908" ht="12.75" customHeight="1">
      <c r="A908" s="18"/>
    </row>
    <row r="909" ht="12.75" customHeight="1">
      <c r="A909" s="18"/>
    </row>
    <row r="910" ht="12.75" customHeight="1">
      <c r="A910" s="18"/>
    </row>
    <row r="911" ht="12.75" customHeight="1">
      <c r="A911" s="18"/>
    </row>
    <row r="912" ht="12.75" customHeight="1">
      <c r="A912" s="18"/>
    </row>
    <row r="913" ht="12.75" customHeight="1">
      <c r="A913" s="18"/>
    </row>
    <row r="914" ht="12.75" customHeight="1">
      <c r="A914" s="18"/>
    </row>
    <row r="915" ht="12.75" customHeight="1">
      <c r="A915" s="18"/>
    </row>
    <row r="916" ht="12.75" customHeight="1">
      <c r="A916" s="18"/>
    </row>
    <row r="917" ht="12.75" customHeight="1">
      <c r="A917" s="18"/>
    </row>
    <row r="918" ht="12.75" customHeight="1">
      <c r="A918" s="18"/>
    </row>
    <row r="919" ht="12.75" customHeight="1">
      <c r="A919" s="18"/>
    </row>
    <row r="920" ht="12.75" customHeight="1">
      <c r="A920" s="18"/>
    </row>
    <row r="921" ht="12.75" customHeight="1">
      <c r="A921" s="18"/>
    </row>
    <row r="922" ht="12.75" customHeight="1">
      <c r="A922" s="18"/>
    </row>
    <row r="923" ht="12.75" customHeight="1">
      <c r="A923" s="18"/>
    </row>
    <row r="924" ht="12.75" customHeight="1">
      <c r="A924" s="18"/>
    </row>
    <row r="925" ht="12.75" customHeight="1">
      <c r="A925" s="18"/>
    </row>
    <row r="926" ht="12.75" customHeight="1">
      <c r="A926" s="18"/>
    </row>
    <row r="927" ht="12.75" customHeight="1">
      <c r="A927" s="18"/>
    </row>
    <row r="928" ht="12.75" customHeight="1">
      <c r="A928" s="18"/>
    </row>
    <row r="929" ht="12.75" customHeight="1">
      <c r="A929" s="18"/>
    </row>
    <row r="930" ht="12.75" customHeight="1">
      <c r="A930" s="18"/>
    </row>
    <row r="931" ht="12.75" customHeight="1">
      <c r="A931" s="18"/>
    </row>
    <row r="932" ht="12.75" customHeight="1">
      <c r="A932" s="18"/>
    </row>
    <row r="933" ht="12.75" customHeight="1">
      <c r="A933" s="18"/>
    </row>
    <row r="934" ht="12.75" customHeight="1">
      <c r="A934" s="18"/>
    </row>
    <row r="935" ht="12.75" customHeight="1">
      <c r="A935" s="18"/>
    </row>
    <row r="936" ht="12.75" customHeight="1">
      <c r="A936" s="18"/>
    </row>
    <row r="937" ht="12.75" customHeight="1">
      <c r="A937" s="18"/>
    </row>
    <row r="938" ht="12.75" customHeight="1">
      <c r="A938" s="18"/>
    </row>
    <row r="939" ht="12.75" customHeight="1">
      <c r="A939" s="18"/>
    </row>
    <row r="940" ht="12.75" customHeight="1">
      <c r="A940" s="18"/>
    </row>
    <row r="941" ht="12.75" customHeight="1">
      <c r="A941" s="18"/>
    </row>
    <row r="942" ht="12.75" customHeight="1">
      <c r="A942" s="18"/>
    </row>
    <row r="943" ht="12.75" customHeight="1">
      <c r="A943" s="18"/>
    </row>
    <row r="944" ht="12.75" customHeight="1">
      <c r="A944" s="18"/>
    </row>
    <row r="945" ht="12.75" customHeight="1">
      <c r="A945" s="18"/>
    </row>
    <row r="946" ht="12.75" customHeight="1">
      <c r="A946" s="18"/>
    </row>
    <row r="947" ht="12.75" customHeight="1">
      <c r="A947" s="18"/>
    </row>
    <row r="948" ht="12.75" customHeight="1">
      <c r="A948" s="18"/>
    </row>
    <row r="949" ht="12.75" customHeight="1">
      <c r="A949" s="18"/>
    </row>
    <row r="950" ht="12.75" customHeight="1">
      <c r="A950" s="18"/>
    </row>
    <row r="951" ht="12.75" customHeight="1">
      <c r="A951" s="18"/>
    </row>
    <row r="952" ht="12.75" customHeight="1">
      <c r="A952" s="18"/>
    </row>
    <row r="953" ht="12.75" customHeight="1">
      <c r="A953" s="18"/>
    </row>
    <row r="954" ht="12.75" customHeight="1">
      <c r="A954" s="18"/>
    </row>
    <row r="955" ht="12.75" customHeight="1">
      <c r="A955" s="18"/>
    </row>
    <row r="956" ht="12.75" customHeight="1">
      <c r="A956" s="18"/>
    </row>
    <row r="957" ht="12.75" customHeight="1">
      <c r="A957" s="18"/>
    </row>
    <row r="958" ht="12.75" customHeight="1">
      <c r="A958" s="18"/>
    </row>
    <row r="959" ht="12.75" customHeight="1">
      <c r="A959" s="18"/>
    </row>
    <row r="960" ht="12.75" customHeight="1">
      <c r="A960" s="18"/>
    </row>
    <row r="961" ht="12.75" customHeight="1">
      <c r="A961" s="18"/>
    </row>
    <row r="962" ht="12.75" customHeight="1">
      <c r="A962" s="18"/>
    </row>
    <row r="963" ht="12.75" customHeight="1">
      <c r="A963" s="18"/>
    </row>
    <row r="964" ht="12.75" customHeight="1">
      <c r="A964" s="18"/>
    </row>
    <row r="965" ht="12.75" customHeight="1">
      <c r="A965" s="18"/>
    </row>
    <row r="966" ht="12.75" customHeight="1">
      <c r="A966" s="18"/>
    </row>
    <row r="967" ht="12.75" customHeight="1">
      <c r="A967" s="18"/>
    </row>
    <row r="968" ht="12.75" customHeight="1">
      <c r="A968" s="18"/>
    </row>
    <row r="969" ht="12.75" customHeight="1">
      <c r="A969" s="18"/>
    </row>
    <row r="970" ht="12.75" customHeight="1">
      <c r="A970" s="18"/>
    </row>
    <row r="971" ht="12.75" customHeight="1">
      <c r="A971" s="18"/>
    </row>
    <row r="972" ht="12.75" customHeight="1">
      <c r="A972" s="18"/>
    </row>
    <row r="973" ht="12.75" customHeight="1">
      <c r="A973" s="18"/>
    </row>
    <row r="974" ht="12.75" customHeight="1">
      <c r="A974" s="18"/>
    </row>
    <row r="975" ht="12.75" customHeight="1">
      <c r="A975" s="18"/>
    </row>
    <row r="976" ht="12.75" customHeight="1">
      <c r="A976" s="18"/>
    </row>
    <row r="977" ht="12.75" customHeight="1">
      <c r="A977" s="18"/>
    </row>
    <row r="978" ht="12.75" customHeight="1">
      <c r="A978" s="18"/>
    </row>
    <row r="979" ht="12.75" customHeight="1">
      <c r="A979" s="18"/>
    </row>
    <row r="980" ht="12.75" customHeight="1">
      <c r="A980" s="18"/>
    </row>
    <row r="981" ht="12.75" customHeight="1">
      <c r="A981" s="18"/>
    </row>
    <row r="982" ht="12.75" customHeight="1">
      <c r="A982" s="18"/>
    </row>
    <row r="983" ht="12.75" customHeight="1">
      <c r="A983" s="18"/>
    </row>
    <row r="984" ht="12.75" customHeight="1">
      <c r="A984" s="18"/>
    </row>
    <row r="985" ht="12.75" customHeight="1">
      <c r="A985" s="18"/>
    </row>
    <row r="986" ht="12.75" customHeight="1">
      <c r="A986" s="18"/>
    </row>
    <row r="987" ht="12.75" customHeight="1">
      <c r="A987" s="18"/>
    </row>
    <row r="988" ht="12.75" customHeight="1">
      <c r="A988" s="18"/>
    </row>
    <row r="989" ht="12.75" customHeight="1">
      <c r="A989" s="18"/>
    </row>
    <row r="990" ht="12.75" customHeight="1">
      <c r="A990" s="18"/>
    </row>
    <row r="991" ht="12.75" customHeight="1">
      <c r="A991" s="18"/>
    </row>
    <row r="992" ht="12.75" customHeight="1">
      <c r="A992" s="18"/>
    </row>
    <row r="993" ht="12.75" customHeight="1">
      <c r="A993" s="18"/>
    </row>
    <row r="994" ht="12.75" customHeight="1">
      <c r="A994" s="18"/>
    </row>
    <row r="995" ht="12.75" customHeight="1">
      <c r="A995" s="18"/>
    </row>
    <row r="996" ht="12.75" customHeight="1">
      <c r="A996" s="18"/>
    </row>
    <row r="997" ht="12.75" customHeight="1">
      <c r="A997" s="18"/>
    </row>
    <row r="998" ht="12.75" customHeight="1">
      <c r="A998" s="18"/>
    </row>
    <row r="999" ht="12.75" customHeight="1">
      <c r="A999" s="18"/>
    </row>
    <row r="1000" ht="12.75" customHeight="1">
      <c r="A1000" s="18"/>
    </row>
  </sheetData>
  <mergeCells count="3">
    <mergeCell ref="I1:M1"/>
    <mergeCell ref="E17:F17"/>
    <mergeCell ref="B19:M52"/>
  </mergeCells>
  <conditionalFormatting sqref="H2:H13">
    <cfRule type="cellIs" dxfId="0" priority="1" operator="equal">
      <formula>5</formula>
    </cfRule>
  </conditionalFormatting>
  <conditionalFormatting sqref="H2:H13">
    <cfRule type="cellIs" dxfId="1" priority="2" operator="between">
      <formula>3</formula>
      <formula>4</formula>
    </cfRule>
  </conditionalFormatting>
  <conditionalFormatting sqref="H2:H13">
    <cfRule type="cellIs" dxfId="2" priority="3" operator="between">
      <formula>1</formula>
      <formula>2</formula>
    </cfRule>
  </conditionalFormatting>
  <hyperlinks>
    <hyperlink display="December" location="null!A1" ref="B15"/>
    <hyperlink display="January" location="null!A1" ref="B16"/>
    <hyperlink display="February 2022" location="null!A1" ref="B17"/>
    <hyperlink display="March 2022" location="null!A1" ref="B18"/>
  </hyperlinks>
  <printOptions/>
  <pageMargins bottom="0.75" footer="0.0" header="0.0" left="0.7" right="0.7" top="0.75"/>
  <pageSetup paperSize="9" orientation="portrait"/>
  <headerFooter>
    <oddHeader>&amp;CEEDC00RMIT Classification: Trusted#</oddHeader>
  </headerFooter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49.88"/>
    <col customWidth="1" min="3" max="3" width="53.88"/>
    <col customWidth="1" min="4" max="4" width="50.0"/>
    <col customWidth="1" min="5" max="5" width="36.75"/>
    <col customWidth="1" min="6" max="6" width="12.88"/>
    <col customWidth="1" min="7" max="7" width="11.13"/>
    <col customWidth="1" min="8" max="8" width="9.63"/>
    <col customWidth="1" min="9" max="9" width="10.25"/>
    <col customWidth="1" min="10" max="10" width="14.38"/>
    <col customWidth="1" min="11" max="11" width="71.38"/>
    <col customWidth="1" min="12" max="26" width="14.38"/>
  </cols>
  <sheetData>
    <row r="1" ht="41.25" customHeight="1">
      <c r="B1" s="35" t="s">
        <v>40</v>
      </c>
      <c r="Z1" s="36"/>
    </row>
    <row r="2" ht="15.75" customHeight="1">
      <c r="A2" s="37" t="s">
        <v>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Z2" s="36"/>
    </row>
    <row r="3" ht="44.25" customHeight="1">
      <c r="A3" s="38" t="s">
        <v>42</v>
      </c>
      <c r="B3" s="39" t="s">
        <v>43</v>
      </c>
      <c r="C3" s="40" t="s">
        <v>44</v>
      </c>
      <c r="D3" s="41" t="s">
        <v>45</v>
      </c>
      <c r="E3" s="42" t="s">
        <v>46</v>
      </c>
      <c r="F3" s="43" t="s">
        <v>47</v>
      </c>
      <c r="G3" s="44" t="s">
        <v>48</v>
      </c>
      <c r="H3" s="44" t="s">
        <v>49</v>
      </c>
      <c r="I3" s="45" t="s">
        <v>50</v>
      </c>
      <c r="J3" s="46"/>
      <c r="K3" s="47" t="s">
        <v>51</v>
      </c>
      <c r="L3" s="45" t="s">
        <v>52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18"/>
      <c r="Z3" s="48"/>
    </row>
    <row r="4" ht="15.75" customHeight="1">
      <c r="A4" s="49" t="s">
        <v>53</v>
      </c>
      <c r="B4" s="50" t="s">
        <v>54</v>
      </c>
      <c r="C4" s="51" t="s">
        <v>55</v>
      </c>
      <c r="D4" s="52" t="s">
        <v>56</v>
      </c>
      <c r="E4" s="51" t="s">
        <v>57</v>
      </c>
      <c r="F4" s="53">
        <v>5.0</v>
      </c>
      <c r="G4" s="54" t="s">
        <v>46</v>
      </c>
      <c r="H4" s="55">
        <f t="shared" ref="H4:H26" si="1">(IF(G4="Easy",1,IF(G4="Hard",3,IF(G4="Medium",2,0))))*F4</f>
        <v>15</v>
      </c>
      <c r="I4" s="56">
        <f t="shared" ref="I4:I7" si="2">3*F4</f>
        <v>15</v>
      </c>
      <c r="K4" s="57" t="s">
        <v>58</v>
      </c>
      <c r="L4" s="58">
        <v>2.0</v>
      </c>
      <c r="Z4" s="36"/>
    </row>
    <row r="5" ht="15.75" customHeight="1">
      <c r="A5" s="59"/>
      <c r="B5" s="50" t="s">
        <v>59</v>
      </c>
      <c r="C5" s="51" t="s">
        <v>55</v>
      </c>
      <c r="D5" s="52" t="s">
        <v>56</v>
      </c>
      <c r="E5" s="51" t="s">
        <v>57</v>
      </c>
      <c r="F5" s="53">
        <v>4.0</v>
      </c>
      <c r="G5" s="54" t="s">
        <v>45</v>
      </c>
      <c r="H5" s="55">
        <f t="shared" si="1"/>
        <v>8</v>
      </c>
      <c r="I5" s="56">
        <f t="shared" si="2"/>
        <v>12</v>
      </c>
      <c r="K5" s="57" t="s">
        <v>60</v>
      </c>
      <c r="L5" s="58">
        <v>2.0</v>
      </c>
      <c r="Z5" s="36"/>
    </row>
    <row r="6" ht="15.75" customHeight="1">
      <c r="A6" s="60" t="s">
        <v>61</v>
      </c>
      <c r="B6" s="50" t="s">
        <v>62</v>
      </c>
      <c r="C6" s="61" t="s">
        <v>63</v>
      </c>
      <c r="D6" s="61" t="s">
        <v>64</v>
      </c>
      <c r="E6" s="61" t="s">
        <v>65</v>
      </c>
      <c r="F6" s="53">
        <v>4.0</v>
      </c>
      <c r="G6" s="54" t="s">
        <v>66</v>
      </c>
      <c r="H6" s="55">
        <f t="shared" si="1"/>
        <v>0</v>
      </c>
      <c r="I6" s="56">
        <f t="shared" si="2"/>
        <v>12</v>
      </c>
      <c r="K6" s="57" t="s">
        <v>67</v>
      </c>
      <c r="L6" s="58">
        <v>0.0</v>
      </c>
      <c r="Z6" s="36"/>
    </row>
    <row r="7" ht="15.75" customHeight="1">
      <c r="A7" s="62"/>
      <c r="B7" s="50" t="s">
        <v>68</v>
      </c>
      <c r="C7" s="61" t="s">
        <v>69</v>
      </c>
      <c r="D7" s="61" t="s">
        <v>70</v>
      </c>
      <c r="E7" s="61" t="s">
        <v>71</v>
      </c>
      <c r="F7" s="53">
        <v>4.0</v>
      </c>
      <c r="G7" s="54" t="s">
        <v>45</v>
      </c>
      <c r="H7" s="55">
        <f t="shared" si="1"/>
        <v>8</v>
      </c>
      <c r="I7" s="56">
        <f t="shared" si="2"/>
        <v>12</v>
      </c>
      <c r="K7" s="57" t="s">
        <v>72</v>
      </c>
      <c r="L7" s="58">
        <v>4.0</v>
      </c>
      <c r="Z7" s="36"/>
    </row>
    <row r="8" ht="15.75" customHeight="1">
      <c r="A8" s="62"/>
      <c r="B8" s="50" t="s">
        <v>73</v>
      </c>
      <c r="C8" s="61" t="s">
        <v>74</v>
      </c>
      <c r="D8" s="61" t="s">
        <v>75</v>
      </c>
      <c r="E8" s="63"/>
      <c r="F8" s="53">
        <v>4.0</v>
      </c>
      <c r="G8" s="54" t="s">
        <v>45</v>
      </c>
      <c r="H8" s="55">
        <f t="shared" si="1"/>
        <v>8</v>
      </c>
      <c r="I8" s="56">
        <f>2*F8</f>
        <v>8</v>
      </c>
      <c r="K8" s="64" t="s">
        <v>76</v>
      </c>
      <c r="L8" s="65">
        <v>0.0</v>
      </c>
      <c r="Z8" s="36"/>
    </row>
    <row r="9" ht="15.75" customHeight="1">
      <c r="A9" s="59"/>
      <c r="B9" s="50" t="s">
        <v>77</v>
      </c>
      <c r="C9" s="61" t="s">
        <v>78</v>
      </c>
      <c r="D9" s="61" t="s">
        <v>79</v>
      </c>
      <c r="E9" s="61" t="s">
        <v>80</v>
      </c>
      <c r="F9" s="53">
        <v>4.0</v>
      </c>
      <c r="G9" s="54" t="s">
        <v>44</v>
      </c>
      <c r="H9" s="55">
        <f t="shared" si="1"/>
        <v>4</v>
      </c>
      <c r="I9" s="56">
        <f t="shared" ref="I9:I19" si="3">3*F9</f>
        <v>12</v>
      </c>
      <c r="K9" s="66" t="s">
        <v>81</v>
      </c>
      <c r="L9" s="67">
        <f>SUM(L4:L8)</f>
        <v>8</v>
      </c>
      <c r="M9" s="34" t="str">
        <f>IF(AND(L9&lt;13,L9&gt;-1),"Easy",IF(AND(L9&gt;12,L9&lt;26),"Medium",IF(AND(L9&gt;25,L9&lt;41),"Hard",0)))</f>
        <v>Easy</v>
      </c>
      <c r="Z9" s="36"/>
    </row>
    <row r="10" ht="15.75" customHeight="1">
      <c r="A10" s="60" t="s">
        <v>82</v>
      </c>
      <c r="B10" s="50" t="s">
        <v>83</v>
      </c>
      <c r="C10" s="61" t="s">
        <v>84</v>
      </c>
      <c r="D10" s="61" t="s">
        <v>85</v>
      </c>
      <c r="E10" s="61" t="s">
        <v>86</v>
      </c>
      <c r="F10" s="53">
        <v>4.0</v>
      </c>
      <c r="G10" s="54" t="s">
        <v>45</v>
      </c>
      <c r="H10" s="55">
        <f t="shared" si="1"/>
        <v>8</v>
      </c>
      <c r="I10" s="56">
        <f t="shared" si="3"/>
        <v>12</v>
      </c>
      <c r="K10" s="68" t="s">
        <v>87</v>
      </c>
      <c r="L10" s="69">
        <f>L9/40</f>
        <v>0.2</v>
      </c>
      <c r="Z10" s="36"/>
    </row>
    <row r="11" ht="15.75" customHeight="1">
      <c r="A11" s="62"/>
      <c r="B11" s="50" t="s">
        <v>88</v>
      </c>
      <c r="C11" s="61" t="s">
        <v>89</v>
      </c>
      <c r="D11" s="61" t="s">
        <v>90</v>
      </c>
      <c r="E11" s="61" t="s">
        <v>91</v>
      </c>
      <c r="F11" s="53">
        <v>2.0</v>
      </c>
      <c r="G11" s="54" t="s">
        <v>46</v>
      </c>
      <c r="H11" s="55">
        <f t="shared" si="1"/>
        <v>6</v>
      </c>
      <c r="I11" s="56">
        <f t="shared" si="3"/>
        <v>6</v>
      </c>
      <c r="Z11" s="36"/>
    </row>
    <row r="12" ht="15.75" customHeight="1">
      <c r="A12" s="62"/>
      <c r="B12" s="50" t="s">
        <v>92</v>
      </c>
      <c r="C12" s="61" t="s">
        <v>93</v>
      </c>
      <c r="D12" s="61" t="s">
        <v>94</v>
      </c>
      <c r="E12" s="61" t="s">
        <v>95</v>
      </c>
      <c r="F12" s="53">
        <v>2.0</v>
      </c>
      <c r="G12" s="54" t="s">
        <v>45</v>
      </c>
      <c r="H12" s="55">
        <f t="shared" si="1"/>
        <v>4</v>
      </c>
      <c r="I12" s="56">
        <f t="shared" si="3"/>
        <v>6</v>
      </c>
      <c r="Z12" s="36"/>
    </row>
    <row r="13" ht="15.75" customHeight="1">
      <c r="A13" s="59"/>
      <c r="B13" s="70" t="s">
        <v>96</v>
      </c>
      <c r="C13" s="61" t="s">
        <v>97</v>
      </c>
      <c r="D13" s="63"/>
      <c r="E13" s="61" t="s">
        <v>98</v>
      </c>
      <c r="F13" s="53">
        <v>4.0</v>
      </c>
      <c r="G13" s="54" t="s">
        <v>66</v>
      </c>
      <c r="H13" s="55">
        <f t="shared" si="1"/>
        <v>0</v>
      </c>
      <c r="I13" s="56">
        <f t="shared" si="3"/>
        <v>12</v>
      </c>
      <c r="Z13" s="36"/>
    </row>
    <row r="14" ht="15.75" customHeight="1">
      <c r="A14" s="60" t="s">
        <v>99</v>
      </c>
      <c r="B14" s="70" t="s">
        <v>100</v>
      </c>
      <c r="C14" s="61" t="s">
        <v>101</v>
      </c>
      <c r="D14" s="61" t="s">
        <v>102</v>
      </c>
      <c r="E14" s="61" t="s">
        <v>103</v>
      </c>
      <c r="F14" s="53">
        <v>3.0</v>
      </c>
      <c r="G14" s="54" t="s">
        <v>44</v>
      </c>
      <c r="H14" s="55">
        <f t="shared" si="1"/>
        <v>3</v>
      </c>
      <c r="I14" s="56">
        <f t="shared" si="3"/>
        <v>9</v>
      </c>
      <c r="Z14" s="36"/>
    </row>
    <row r="15" ht="15.75" customHeight="1">
      <c r="A15" s="62"/>
      <c r="B15" s="70" t="s">
        <v>104</v>
      </c>
      <c r="C15" s="61" t="s">
        <v>55</v>
      </c>
      <c r="D15" s="61" t="s">
        <v>56</v>
      </c>
      <c r="E15" s="61" t="s">
        <v>57</v>
      </c>
      <c r="F15" s="53">
        <v>3.0</v>
      </c>
      <c r="G15" s="54" t="s">
        <v>46</v>
      </c>
      <c r="H15" s="55">
        <f t="shared" si="1"/>
        <v>9</v>
      </c>
      <c r="I15" s="56">
        <f t="shared" si="3"/>
        <v>9</v>
      </c>
      <c r="Z15" s="36"/>
    </row>
    <row r="16" ht="15.75" customHeight="1">
      <c r="A16" s="62"/>
      <c r="B16" s="50" t="s">
        <v>105</v>
      </c>
      <c r="C16" s="61" t="s">
        <v>106</v>
      </c>
      <c r="D16" s="61" t="s">
        <v>107</v>
      </c>
      <c r="E16" s="61" t="s">
        <v>108</v>
      </c>
      <c r="F16" s="53">
        <v>2.0</v>
      </c>
      <c r="G16" s="54" t="s">
        <v>45</v>
      </c>
      <c r="H16" s="55">
        <f t="shared" si="1"/>
        <v>4</v>
      </c>
      <c r="I16" s="56">
        <f t="shared" si="3"/>
        <v>6</v>
      </c>
      <c r="Z16" s="36"/>
    </row>
    <row r="17" ht="15.75" customHeight="1">
      <c r="A17" s="62"/>
      <c r="B17" s="50" t="s">
        <v>109</v>
      </c>
      <c r="C17" s="63"/>
      <c r="D17" s="61" t="s">
        <v>110</v>
      </c>
      <c r="E17" s="61" t="s">
        <v>111</v>
      </c>
      <c r="F17" s="53">
        <v>4.0</v>
      </c>
      <c r="G17" s="54" t="s">
        <v>45</v>
      </c>
      <c r="H17" s="55">
        <f t="shared" si="1"/>
        <v>8</v>
      </c>
      <c r="I17" s="56">
        <f t="shared" si="3"/>
        <v>12</v>
      </c>
      <c r="Z17" s="36"/>
    </row>
    <row r="18" ht="15.75" customHeight="1">
      <c r="A18" s="62"/>
      <c r="B18" s="50" t="s">
        <v>112</v>
      </c>
      <c r="C18" s="63"/>
      <c r="D18" s="61" t="s">
        <v>113</v>
      </c>
      <c r="E18" s="61" t="s">
        <v>114</v>
      </c>
      <c r="F18" s="53">
        <v>1.0</v>
      </c>
      <c r="G18" s="54" t="s">
        <v>46</v>
      </c>
      <c r="H18" s="55">
        <f t="shared" si="1"/>
        <v>3</v>
      </c>
      <c r="I18" s="56">
        <f t="shared" si="3"/>
        <v>3</v>
      </c>
      <c r="Z18" s="36"/>
    </row>
    <row r="19" ht="15.75" customHeight="1">
      <c r="A19" s="62"/>
      <c r="B19" s="70" t="s">
        <v>115</v>
      </c>
      <c r="C19" s="61" t="s">
        <v>115</v>
      </c>
      <c r="D19" s="61" t="s">
        <v>116</v>
      </c>
      <c r="E19" s="71" t="s">
        <v>117</v>
      </c>
      <c r="F19" s="53">
        <v>5.0</v>
      </c>
      <c r="G19" s="54" t="s">
        <v>45</v>
      </c>
      <c r="H19" s="55">
        <f t="shared" si="1"/>
        <v>10</v>
      </c>
      <c r="I19" s="56">
        <f t="shared" si="3"/>
        <v>15</v>
      </c>
      <c r="Z19" s="36"/>
    </row>
    <row r="20" ht="15.75" customHeight="1">
      <c r="A20" s="59"/>
      <c r="B20" s="70" t="s">
        <v>118</v>
      </c>
      <c r="C20" s="61" t="s">
        <v>119</v>
      </c>
      <c r="D20" s="61" t="s">
        <v>120</v>
      </c>
      <c r="E20" s="63"/>
      <c r="F20" s="53">
        <v>4.0</v>
      </c>
      <c r="G20" s="54" t="s">
        <v>44</v>
      </c>
      <c r="H20" s="55">
        <f t="shared" si="1"/>
        <v>4</v>
      </c>
      <c r="I20" s="56">
        <f t="shared" ref="I20:I24" si="4">2*F20</f>
        <v>8</v>
      </c>
      <c r="Z20" s="36"/>
    </row>
    <row r="21" ht="15.75" customHeight="1">
      <c r="A21" s="60" t="s">
        <v>121</v>
      </c>
      <c r="B21" s="70" t="s">
        <v>122</v>
      </c>
      <c r="C21" s="61" t="s">
        <v>123</v>
      </c>
      <c r="D21" s="61" t="s">
        <v>124</v>
      </c>
      <c r="E21" s="63"/>
      <c r="F21" s="53">
        <v>1.0</v>
      </c>
      <c r="G21" s="54" t="s">
        <v>44</v>
      </c>
      <c r="H21" s="55">
        <f t="shared" si="1"/>
        <v>1</v>
      </c>
      <c r="I21" s="56">
        <f t="shared" si="4"/>
        <v>2</v>
      </c>
      <c r="Z21" s="36"/>
    </row>
    <row r="22" ht="15.75" customHeight="1">
      <c r="A22" s="62"/>
      <c r="B22" s="70" t="s">
        <v>125</v>
      </c>
      <c r="C22" s="61" t="s">
        <v>124</v>
      </c>
      <c r="D22" s="61" t="s">
        <v>123</v>
      </c>
      <c r="E22" s="63"/>
      <c r="F22" s="53">
        <v>1.0</v>
      </c>
      <c r="G22" s="54" t="s">
        <v>45</v>
      </c>
      <c r="H22" s="55">
        <f t="shared" si="1"/>
        <v>2</v>
      </c>
      <c r="I22" s="56">
        <f t="shared" si="4"/>
        <v>2</v>
      </c>
      <c r="Z22" s="36"/>
    </row>
    <row r="23" ht="15.75" customHeight="1">
      <c r="A23" s="62"/>
      <c r="B23" s="70" t="s">
        <v>126</v>
      </c>
      <c r="C23" s="61" t="s">
        <v>124</v>
      </c>
      <c r="D23" s="61" t="s">
        <v>123</v>
      </c>
      <c r="E23" s="63"/>
      <c r="F23" s="53">
        <v>1.0</v>
      </c>
      <c r="G23" s="54" t="s">
        <v>45</v>
      </c>
      <c r="H23" s="55">
        <f t="shared" si="1"/>
        <v>2</v>
      </c>
      <c r="I23" s="56">
        <f t="shared" si="4"/>
        <v>2</v>
      </c>
      <c r="Z23" s="36"/>
    </row>
    <row r="24" ht="15.75" customHeight="1">
      <c r="A24" s="62"/>
      <c r="B24" s="70" t="s">
        <v>127</v>
      </c>
      <c r="C24" s="61" t="s">
        <v>124</v>
      </c>
      <c r="D24" s="61" t="s">
        <v>123</v>
      </c>
      <c r="E24" s="63"/>
      <c r="F24" s="53">
        <v>1.0</v>
      </c>
      <c r="G24" s="54" t="s">
        <v>45</v>
      </c>
      <c r="H24" s="55">
        <f t="shared" si="1"/>
        <v>2</v>
      </c>
      <c r="I24" s="56">
        <f t="shared" si="4"/>
        <v>2</v>
      </c>
      <c r="Z24" s="36"/>
    </row>
    <row r="25" ht="15.75" customHeight="1">
      <c r="A25" s="62"/>
      <c r="B25" s="70" t="s">
        <v>128</v>
      </c>
      <c r="C25" s="61" t="s">
        <v>123</v>
      </c>
      <c r="D25" s="63"/>
      <c r="E25" s="61" t="s">
        <v>124</v>
      </c>
      <c r="F25" s="53">
        <v>4.0</v>
      </c>
      <c r="G25" s="54" t="s">
        <v>44</v>
      </c>
      <c r="H25" s="55">
        <f t="shared" si="1"/>
        <v>4</v>
      </c>
      <c r="I25" s="56">
        <f t="shared" ref="I25:I26" si="5">3*F25</f>
        <v>12</v>
      </c>
      <c r="Z25" s="36"/>
    </row>
    <row r="26" ht="15.75" customHeight="1">
      <c r="A26" s="59"/>
      <c r="B26" s="72" t="s">
        <v>129</v>
      </c>
      <c r="C26" s="61" t="s">
        <v>123</v>
      </c>
      <c r="D26" s="63"/>
      <c r="E26" s="73" t="s">
        <v>124</v>
      </c>
      <c r="F26" s="74">
        <v>4.0</v>
      </c>
      <c r="G26" s="75" t="s">
        <v>44</v>
      </c>
      <c r="H26" s="76">
        <f t="shared" si="1"/>
        <v>4</v>
      </c>
      <c r="I26" s="77">
        <f t="shared" si="5"/>
        <v>12</v>
      </c>
      <c r="Z26" s="36"/>
    </row>
    <row r="27" ht="21.0" customHeight="1">
      <c r="A27" s="78"/>
      <c r="B27" s="79" t="s">
        <v>4</v>
      </c>
      <c r="C27" s="80"/>
      <c r="D27" s="80"/>
      <c r="E27" s="80"/>
      <c r="F27" s="80"/>
      <c r="G27" s="81"/>
      <c r="H27" s="82">
        <f>SUM(H4:H26)/I27</f>
        <v>0.5820895522</v>
      </c>
      <c r="I27" s="83">
        <f>SUM(I4:I26)</f>
        <v>201</v>
      </c>
      <c r="J27" s="61"/>
      <c r="K27" s="84" t="s">
        <v>130</v>
      </c>
      <c r="L27" s="85">
        <f>0.6*H27+0.4*L9/40</f>
        <v>0.4292537313</v>
      </c>
      <c r="M27" s="61">
        <f>CEILING(L27*5,1)</f>
        <v>3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Z27" s="36"/>
    </row>
    <row r="28" ht="15.75" customHeight="1">
      <c r="G28" s="86"/>
      <c r="Z28" s="36"/>
    </row>
    <row r="29" ht="15.75" customHeight="1">
      <c r="B29" s="87"/>
      <c r="Z29" s="36"/>
    </row>
    <row r="30" ht="15.75" customHeight="1">
      <c r="A30" s="37" t="s">
        <v>131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Z30" s="36"/>
    </row>
    <row r="31" ht="15.75" customHeight="1">
      <c r="A31" s="38" t="s">
        <v>42</v>
      </c>
      <c r="B31" s="39" t="s">
        <v>43</v>
      </c>
      <c r="C31" s="40" t="s">
        <v>44</v>
      </c>
      <c r="D31" s="41" t="s">
        <v>45</v>
      </c>
      <c r="E31" s="42" t="s">
        <v>46</v>
      </c>
      <c r="F31" s="43" t="s">
        <v>47</v>
      </c>
      <c r="G31" s="44" t="s">
        <v>48</v>
      </c>
      <c r="H31" s="44" t="s">
        <v>49</v>
      </c>
      <c r="I31" s="45" t="s">
        <v>50</v>
      </c>
      <c r="J31" s="46"/>
      <c r="K31" s="47" t="s">
        <v>51</v>
      </c>
      <c r="L31" s="45" t="s">
        <v>52</v>
      </c>
      <c r="M31" s="46"/>
      <c r="Z31" s="36"/>
    </row>
    <row r="32" ht="15.75" customHeight="1">
      <c r="A32" s="49" t="s">
        <v>53</v>
      </c>
      <c r="B32" s="50" t="s">
        <v>54</v>
      </c>
      <c r="C32" s="51" t="s">
        <v>55</v>
      </c>
      <c r="D32" s="52" t="s">
        <v>56</v>
      </c>
      <c r="E32" s="51" t="s">
        <v>57</v>
      </c>
      <c r="F32" s="53">
        <v>5.0</v>
      </c>
      <c r="G32" s="54" t="s">
        <v>46</v>
      </c>
      <c r="H32" s="55">
        <f t="shared" ref="H32:H54" si="6">(IF(G32="Easy",1,IF(G32="Hard",3,IF(G32="Medium",2,0))))*F32</f>
        <v>15</v>
      </c>
      <c r="I32" s="56">
        <f t="shared" ref="I32:I35" si="7">3*F32</f>
        <v>15</v>
      </c>
      <c r="K32" s="57" t="s">
        <v>58</v>
      </c>
      <c r="L32" s="58">
        <v>0.0</v>
      </c>
      <c r="Z32" s="36"/>
    </row>
    <row r="33" ht="15.75" customHeight="1">
      <c r="A33" s="59"/>
      <c r="B33" s="50" t="s">
        <v>59</v>
      </c>
      <c r="C33" s="51" t="s">
        <v>55</v>
      </c>
      <c r="D33" s="52" t="s">
        <v>56</v>
      </c>
      <c r="E33" s="51" t="s">
        <v>57</v>
      </c>
      <c r="F33" s="53">
        <v>4.0</v>
      </c>
      <c r="G33" s="54" t="s">
        <v>45</v>
      </c>
      <c r="H33" s="55">
        <f t="shared" si="6"/>
        <v>8</v>
      </c>
      <c r="I33" s="56">
        <f t="shared" si="7"/>
        <v>12</v>
      </c>
      <c r="K33" s="57" t="s">
        <v>60</v>
      </c>
      <c r="L33" s="58">
        <v>8.0</v>
      </c>
      <c r="Z33" s="36"/>
    </row>
    <row r="34" ht="15.75" customHeight="1">
      <c r="A34" s="60" t="s">
        <v>61</v>
      </c>
      <c r="B34" s="50" t="s">
        <v>62</v>
      </c>
      <c r="C34" s="61" t="s">
        <v>63</v>
      </c>
      <c r="D34" s="61" t="s">
        <v>64</v>
      </c>
      <c r="E34" s="61" t="s">
        <v>65</v>
      </c>
      <c r="F34" s="53">
        <v>4.0</v>
      </c>
      <c r="G34" s="54" t="s">
        <v>66</v>
      </c>
      <c r="H34" s="55">
        <f t="shared" si="6"/>
        <v>0</v>
      </c>
      <c r="I34" s="56">
        <f t="shared" si="7"/>
        <v>12</v>
      </c>
      <c r="K34" s="57" t="s">
        <v>67</v>
      </c>
      <c r="L34" s="58">
        <v>0.0</v>
      </c>
      <c r="Z34" s="36"/>
    </row>
    <row r="35" ht="15.75" customHeight="1">
      <c r="A35" s="62"/>
      <c r="B35" s="50" t="s">
        <v>68</v>
      </c>
      <c r="C35" s="61" t="s">
        <v>69</v>
      </c>
      <c r="D35" s="61" t="s">
        <v>70</v>
      </c>
      <c r="E35" s="61" t="s">
        <v>71</v>
      </c>
      <c r="F35" s="53">
        <v>4.0</v>
      </c>
      <c r="G35" s="54" t="s">
        <v>45</v>
      </c>
      <c r="H35" s="55">
        <f t="shared" si="6"/>
        <v>8</v>
      </c>
      <c r="I35" s="56">
        <f t="shared" si="7"/>
        <v>12</v>
      </c>
      <c r="K35" s="57" t="s">
        <v>72</v>
      </c>
      <c r="L35" s="58">
        <v>2.0</v>
      </c>
      <c r="Z35" s="36"/>
    </row>
    <row r="36" ht="15.75" customHeight="1">
      <c r="A36" s="62"/>
      <c r="B36" s="50" t="s">
        <v>73</v>
      </c>
      <c r="C36" s="61" t="s">
        <v>74</v>
      </c>
      <c r="D36" s="61" t="s">
        <v>75</v>
      </c>
      <c r="E36" s="63"/>
      <c r="F36" s="53">
        <v>4.0</v>
      </c>
      <c r="G36" s="54" t="s">
        <v>45</v>
      </c>
      <c r="H36" s="55">
        <f t="shared" si="6"/>
        <v>8</v>
      </c>
      <c r="I36" s="56">
        <f>2*F36</f>
        <v>8</v>
      </c>
      <c r="K36" s="64" t="s">
        <v>76</v>
      </c>
      <c r="L36" s="65">
        <v>0.0</v>
      </c>
      <c r="Z36" s="36"/>
    </row>
    <row r="37" ht="15.75" customHeight="1">
      <c r="A37" s="59"/>
      <c r="B37" s="50" t="s">
        <v>77</v>
      </c>
      <c r="C37" s="61" t="s">
        <v>78</v>
      </c>
      <c r="D37" s="61" t="s">
        <v>79</v>
      </c>
      <c r="E37" s="61" t="s">
        <v>80</v>
      </c>
      <c r="F37" s="53">
        <v>4.0</v>
      </c>
      <c r="G37" s="54" t="s">
        <v>44</v>
      </c>
      <c r="H37" s="55">
        <f t="shared" si="6"/>
        <v>4</v>
      </c>
      <c r="I37" s="56">
        <f t="shared" ref="I37:I47" si="8">3*F37</f>
        <v>12</v>
      </c>
      <c r="K37" s="66" t="s">
        <v>81</v>
      </c>
      <c r="L37" s="67">
        <f>SUM(L32:L36)</f>
        <v>10</v>
      </c>
      <c r="M37" s="34" t="str">
        <f>IF(AND(L37&lt;13,L37&gt;-1),"Easy",IF(AND(L37&gt;12,L37&lt;26),"Medium",IF(AND(L37&gt;25,L37&lt;41),"Hard",0)))</f>
        <v>Easy</v>
      </c>
      <c r="Z37" s="36"/>
    </row>
    <row r="38" ht="15.75" customHeight="1">
      <c r="A38" s="60" t="s">
        <v>82</v>
      </c>
      <c r="B38" s="50" t="s">
        <v>83</v>
      </c>
      <c r="C38" s="61" t="s">
        <v>84</v>
      </c>
      <c r="D38" s="61" t="s">
        <v>85</v>
      </c>
      <c r="E38" s="61" t="s">
        <v>86</v>
      </c>
      <c r="F38" s="53">
        <v>4.0</v>
      </c>
      <c r="G38" s="54" t="s">
        <v>46</v>
      </c>
      <c r="H38" s="55">
        <f t="shared" si="6"/>
        <v>12</v>
      </c>
      <c r="I38" s="56">
        <f t="shared" si="8"/>
        <v>12</v>
      </c>
      <c r="K38" s="68" t="s">
        <v>87</v>
      </c>
      <c r="L38" s="69">
        <f>L37/40</f>
        <v>0.25</v>
      </c>
      <c r="Z38" s="36"/>
    </row>
    <row r="39" ht="15.75" customHeight="1">
      <c r="A39" s="62"/>
      <c r="B39" s="50" t="s">
        <v>88</v>
      </c>
      <c r="C39" s="61" t="s">
        <v>89</v>
      </c>
      <c r="D39" s="61" t="s">
        <v>90</v>
      </c>
      <c r="E39" s="61" t="s">
        <v>91</v>
      </c>
      <c r="F39" s="53">
        <v>2.0</v>
      </c>
      <c r="G39" s="54" t="s">
        <v>46</v>
      </c>
      <c r="H39" s="55">
        <f t="shared" si="6"/>
        <v>6</v>
      </c>
      <c r="I39" s="56">
        <f t="shared" si="8"/>
        <v>6</v>
      </c>
      <c r="Z39" s="36"/>
    </row>
    <row r="40" ht="15.75" customHeight="1">
      <c r="A40" s="62"/>
      <c r="B40" s="50" t="s">
        <v>92</v>
      </c>
      <c r="C40" s="61" t="s">
        <v>93</v>
      </c>
      <c r="D40" s="61" t="s">
        <v>94</v>
      </c>
      <c r="E40" s="61" t="s">
        <v>95</v>
      </c>
      <c r="F40" s="53">
        <v>2.0</v>
      </c>
      <c r="G40" s="54" t="s">
        <v>45</v>
      </c>
      <c r="H40" s="55">
        <f t="shared" si="6"/>
        <v>4</v>
      </c>
      <c r="I40" s="56">
        <f t="shared" si="8"/>
        <v>6</v>
      </c>
      <c r="Z40" s="36"/>
    </row>
    <row r="41" ht="15.75" customHeight="1">
      <c r="A41" s="59"/>
      <c r="B41" s="70" t="s">
        <v>96</v>
      </c>
      <c r="C41" s="61" t="s">
        <v>97</v>
      </c>
      <c r="D41" s="63"/>
      <c r="E41" s="61" t="s">
        <v>98</v>
      </c>
      <c r="F41" s="53">
        <v>4.0</v>
      </c>
      <c r="G41" s="54" t="s">
        <v>66</v>
      </c>
      <c r="H41" s="55">
        <f t="shared" si="6"/>
        <v>0</v>
      </c>
      <c r="I41" s="56">
        <f t="shared" si="8"/>
        <v>12</v>
      </c>
      <c r="Z41" s="36"/>
    </row>
    <row r="42" ht="15.75" customHeight="1">
      <c r="A42" s="60" t="s">
        <v>99</v>
      </c>
      <c r="B42" s="70" t="s">
        <v>100</v>
      </c>
      <c r="C42" s="61" t="s">
        <v>101</v>
      </c>
      <c r="D42" s="61" t="s">
        <v>102</v>
      </c>
      <c r="E42" s="61" t="s">
        <v>103</v>
      </c>
      <c r="F42" s="53">
        <v>3.0</v>
      </c>
      <c r="G42" s="54" t="s">
        <v>45</v>
      </c>
      <c r="H42" s="55">
        <f t="shared" si="6"/>
        <v>6</v>
      </c>
      <c r="I42" s="56">
        <f t="shared" si="8"/>
        <v>9</v>
      </c>
      <c r="Z42" s="36"/>
    </row>
    <row r="43" ht="15.75" customHeight="1">
      <c r="A43" s="62"/>
      <c r="B43" s="70" t="s">
        <v>104</v>
      </c>
      <c r="C43" s="61" t="s">
        <v>55</v>
      </c>
      <c r="D43" s="61" t="s">
        <v>56</v>
      </c>
      <c r="E43" s="61" t="s">
        <v>57</v>
      </c>
      <c r="F43" s="53">
        <v>3.0</v>
      </c>
      <c r="G43" s="54" t="s">
        <v>46</v>
      </c>
      <c r="H43" s="55">
        <f t="shared" si="6"/>
        <v>9</v>
      </c>
      <c r="I43" s="56">
        <f t="shared" si="8"/>
        <v>9</v>
      </c>
      <c r="Z43" s="36"/>
    </row>
    <row r="44" ht="15.75" customHeight="1">
      <c r="A44" s="62"/>
      <c r="B44" s="50" t="s">
        <v>105</v>
      </c>
      <c r="C44" s="61" t="s">
        <v>106</v>
      </c>
      <c r="D44" s="61" t="s">
        <v>107</v>
      </c>
      <c r="E44" s="61" t="s">
        <v>108</v>
      </c>
      <c r="F44" s="53">
        <v>2.0</v>
      </c>
      <c r="G44" s="54" t="s">
        <v>46</v>
      </c>
      <c r="H44" s="55">
        <f t="shared" si="6"/>
        <v>6</v>
      </c>
      <c r="I44" s="56">
        <f t="shared" si="8"/>
        <v>6</v>
      </c>
      <c r="Z44" s="36"/>
    </row>
    <row r="45" ht="15.75" customHeight="1">
      <c r="A45" s="62"/>
      <c r="B45" s="50" t="s">
        <v>109</v>
      </c>
      <c r="C45" s="63"/>
      <c r="D45" s="61" t="s">
        <v>110</v>
      </c>
      <c r="E45" s="61" t="s">
        <v>111</v>
      </c>
      <c r="F45" s="53">
        <v>4.0</v>
      </c>
      <c r="G45" s="54" t="s">
        <v>46</v>
      </c>
      <c r="H45" s="55">
        <f t="shared" si="6"/>
        <v>12</v>
      </c>
      <c r="I45" s="56">
        <f t="shared" si="8"/>
        <v>12</v>
      </c>
      <c r="Z45" s="36"/>
    </row>
    <row r="46" ht="15.75" customHeight="1">
      <c r="A46" s="62"/>
      <c r="B46" s="50" t="s">
        <v>112</v>
      </c>
      <c r="C46" s="63"/>
      <c r="D46" s="61" t="s">
        <v>113</v>
      </c>
      <c r="E46" s="61" t="s">
        <v>114</v>
      </c>
      <c r="F46" s="53">
        <v>1.0</v>
      </c>
      <c r="G46" s="54" t="s">
        <v>46</v>
      </c>
      <c r="H46" s="55">
        <f t="shared" si="6"/>
        <v>3</v>
      </c>
      <c r="I46" s="56">
        <f t="shared" si="8"/>
        <v>3</v>
      </c>
      <c r="Z46" s="36"/>
    </row>
    <row r="47" ht="15.75" customHeight="1">
      <c r="A47" s="62"/>
      <c r="B47" s="70" t="s">
        <v>115</v>
      </c>
      <c r="C47" s="61" t="s">
        <v>115</v>
      </c>
      <c r="D47" s="61" t="s">
        <v>116</v>
      </c>
      <c r="E47" s="71" t="s">
        <v>117</v>
      </c>
      <c r="F47" s="53">
        <v>5.0</v>
      </c>
      <c r="G47" s="54" t="s">
        <v>66</v>
      </c>
      <c r="H47" s="55">
        <f t="shared" si="6"/>
        <v>0</v>
      </c>
      <c r="I47" s="56">
        <f t="shared" si="8"/>
        <v>15</v>
      </c>
      <c r="Z47" s="36"/>
    </row>
    <row r="48" ht="15.75" customHeight="1">
      <c r="A48" s="59"/>
      <c r="B48" s="70" t="s">
        <v>118</v>
      </c>
      <c r="C48" s="61" t="s">
        <v>119</v>
      </c>
      <c r="D48" s="61" t="s">
        <v>120</v>
      </c>
      <c r="E48" s="63"/>
      <c r="F48" s="53">
        <v>4.0</v>
      </c>
      <c r="G48" s="54" t="s">
        <v>44</v>
      </c>
      <c r="H48" s="55">
        <f t="shared" si="6"/>
        <v>4</v>
      </c>
      <c r="I48" s="56">
        <f t="shared" ref="I48:I52" si="9">2*F48</f>
        <v>8</v>
      </c>
      <c r="Z48" s="36"/>
    </row>
    <row r="49" ht="15.75" customHeight="1">
      <c r="A49" s="60" t="s">
        <v>121</v>
      </c>
      <c r="B49" s="70" t="s">
        <v>122</v>
      </c>
      <c r="C49" s="61" t="s">
        <v>123</v>
      </c>
      <c r="D49" s="61" t="s">
        <v>124</v>
      </c>
      <c r="E49" s="63"/>
      <c r="F49" s="53">
        <v>1.0</v>
      </c>
      <c r="G49" s="54" t="s">
        <v>45</v>
      </c>
      <c r="H49" s="55">
        <f t="shared" si="6"/>
        <v>2</v>
      </c>
      <c r="I49" s="56">
        <f t="shared" si="9"/>
        <v>2</v>
      </c>
      <c r="Z49" s="36"/>
    </row>
    <row r="50" ht="15.75" customHeight="1">
      <c r="A50" s="62"/>
      <c r="B50" s="70" t="s">
        <v>125</v>
      </c>
      <c r="C50" s="61" t="s">
        <v>124</v>
      </c>
      <c r="D50" s="61" t="s">
        <v>123</v>
      </c>
      <c r="E50" s="63"/>
      <c r="F50" s="53">
        <v>1.0</v>
      </c>
      <c r="G50" s="54" t="s">
        <v>44</v>
      </c>
      <c r="H50" s="55">
        <f t="shared" si="6"/>
        <v>1</v>
      </c>
      <c r="I50" s="56">
        <f t="shared" si="9"/>
        <v>2</v>
      </c>
      <c r="Z50" s="36"/>
    </row>
    <row r="51" ht="15.75" customHeight="1">
      <c r="A51" s="62"/>
      <c r="B51" s="70" t="s">
        <v>126</v>
      </c>
      <c r="C51" s="61" t="s">
        <v>124</v>
      </c>
      <c r="D51" s="61" t="s">
        <v>123</v>
      </c>
      <c r="E51" s="63"/>
      <c r="F51" s="53">
        <v>1.0</v>
      </c>
      <c r="G51" s="54" t="s">
        <v>44</v>
      </c>
      <c r="H51" s="55">
        <f t="shared" si="6"/>
        <v>1</v>
      </c>
      <c r="I51" s="56">
        <f t="shared" si="9"/>
        <v>2</v>
      </c>
      <c r="Z51" s="36"/>
    </row>
    <row r="52" ht="15.75" customHeight="1">
      <c r="A52" s="62"/>
      <c r="B52" s="70" t="s">
        <v>127</v>
      </c>
      <c r="C52" s="61" t="s">
        <v>124</v>
      </c>
      <c r="D52" s="61" t="s">
        <v>123</v>
      </c>
      <c r="E52" s="63"/>
      <c r="F52" s="53">
        <v>1.0</v>
      </c>
      <c r="G52" s="54" t="s">
        <v>44</v>
      </c>
      <c r="H52" s="55">
        <f t="shared" si="6"/>
        <v>1</v>
      </c>
      <c r="I52" s="56">
        <f t="shared" si="9"/>
        <v>2</v>
      </c>
      <c r="Z52" s="36"/>
    </row>
    <row r="53" ht="15.75" customHeight="1">
      <c r="A53" s="62"/>
      <c r="B53" s="70" t="s">
        <v>128</v>
      </c>
      <c r="C53" s="61" t="s">
        <v>123</v>
      </c>
      <c r="D53" s="63"/>
      <c r="E53" s="61" t="s">
        <v>124</v>
      </c>
      <c r="F53" s="53">
        <v>4.0</v>
      </c>
      <c r="G53" s="54" t="s">
        <v>44</v>
      </c>
      <c r="H53" s="55">
        <f t="shared" si="6"/>
        <v>4</v>
      </c>
      <c r="I53" s="56">
        <f t="shared" ref="I53:I54" si="10">3*F53</f>
        <v>12</v>
      </c>
      <c r="Z53" s="36"/>
    </row>
    <row r="54" ht="15.75" customHeight="1">
      <c r="A54" s="59"/>
      <c r="B54" s="72" t="s">
        <v>129</v>
      </c>
      <c r="C54" s="61" t="s">
        <v>123</v>
      </c>
      <c r="D54" s="63"/>
      <c r="E54" s="73" t="s">
        <v>124</v>
      </c>
      <c r="F54" s="74">
        <v>4.0</v>
      </c>
      <c r="G54" s="54" t="s">
        <v>44</v>
      </c>
      <c r="H54" s="76">
        <f t="shared" si="6"/>
        <v>4</v>
      </c>
      <c r="I54" s="77">
        <f t="shared" si="10"/>
        <v>12</v>
      </c>
      <c r="K54" s="88"/>
      <c r="Z54" s="36"/>
    </row>
    <row r="55" ht="15.75" customHeight="1">
      <c r="A55" s="78"/>
      <c r="B55" s="79" t="s">
        <v>4</v>
      </c>
      <c r="C55" s="80"/>
      <c r="D55" s="80"/>
      <c r="E55" s="80"/>
      <c r="F55" s="80"/>
      <c r="G55" s="81"/>
      <c r="H55" s="82">
        <f>SUM(H32:H54)/I55</f>
        <v>0.5870646766</v>
      </c>
      <c r="I55" s="83">
        <f>SUM(I32:I54)</f>
        <v>201</v>
      </c>
      <c r="J55" s="61"/>
      <c r="K55" s="84" t="s">
        <v>130</v>
      </c>
      <c r="L55" s="85">
        <f>0.6*H55+0.4*L37/40</f>
        <v>0.452238806</v>
      </c>
      <c r="M55" s="61">
        <f>CEILING(L55*5,1)</f>
        <v>3</v>
      </c>
      <c r="Z55" s="36"/>
    </row>
    <row r="56" ht="15.75" customHeight="1">
      <c r="Z56" s="36"/>
    </row>
    <row r="57" ht="15.75" customHeight="1">
      <c r="Z57" s="36"/>
    </row>
    <row r="58" ht="15.75" customHeight="1">
      <c r="A58" s="37" t="s">
        <v>132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Z58" s="36"/>
    </row>
    <row r="59" ht="15.75" customHeight="1">
      <c r="A59" s="38" t="s">
        <v>42</v>
      </c>
      <c r="B59" s="39" t="s">
        <v>43</v>
      </c>
      <c r="C59" s="40" t="s">
        <v>44</v>
      </c>
      <c r="D59" s="41" t="s">
        <v>45</v>
      </c>
      <c r="E59" s="42" t="s">
        <v>46</v>
      </c>
      <c r="F59" s="43" t="s">
        <v>47</v>
      </c>
      <c r="G59" s="44" t="s">
        <v>48</v>
      </c>
      <c r="H59" s="44" t="s">
        <v>49</v>
      </c>
      <c r="I59" s="45" t="s">
        <v>50</v>
      </c>
      <c r="J59" s="46"/>
      <c r="K59" s="47" t="s">
        <v>51</v>
      </c>
      <c r="L59" s="45" t="s">
        <v>52</v>
      </c>
      <c r="M59" s="46"/>
      <c r="Z59" s="36"/>
    </row>
    <row r="60" ht="15.75" customHeight="1">
      <c r="A60" s="49" t="s">
        <v>53</v>
      </c>
      <c r="B60" s="50" t="s">
        <v>54</v>
      </c>
      <c r="C60" s="51" t="s">
        <v>55</v>
      </c>
      <c r="D60" s="52" t="s">
        <v>56</v>
      </c>
      <c r="E60" s="51" t="s">
        <v>57</v>
      </c>
      <c r="F60" s="53">
        <v>5.0</v>
      </c>
      <c r="G60" s="54" t="s">
        <v>45</v>
      </c>
      <c r="H60" s="55">
        <f t="shared" ref="H60:H82" si="11">(IF(G60="Easy",1,IF(G60="Hard",3,IF(G60="Medium",2,0))))*F60</f>
        <v>10</v>
      </c>
      <c r="I60" s="56">
        <f t="shared" ref="I60:I63" si="12">3*F60</f>
        <v>15</v>
      </c>
      <c r="K60" s="57" t="s">
        <v>58</v>
      </c>
      <c r="L60" s="58">
        <v>2.0</v>
      </c>
      <c r="Z60" s="36"/>
    </row>
    <row r="61" ht="15.75" customHeight="1">
      <c r="A61" s="59"/>
      <c r="B61" s="50" t="s">
        <v>59</v>
      </c>
      <c r="C61" s="51" t="s">
        <v>55</v>
      </c>
      <c r="D61" s="52" t="s">
        <v>56</v>
      </c>
      <c r="E61" s="51" t="s">
        <v>57</v>
      </c>
      <c r="F61" s="53">
        <v>4.0</v>
      </c>
      <c r="G61" s="54" t="s">
        <v>46</v>
      </c>
      <c r="H61" s="55">
        <f t="shared" si="11"/>
        <v>12</v>
      </c>
      <c r="I61" s="56">
        <f t="shared" si="12"/>
        <v>12</v>
      </c>
      <c r="K61" s="57" t="s">
        <v>60</v>
      </c>
      <c r="L61" s="58">
        <v>8.0</v>
      </c>
      <c r="Z61" s="36"/>
    </row>
    <row r="62" ht="15.75" customHeight="1">
      <c r="A62" s="60" t="s">
        <v>61</v>
      </c>
      <c r="B62" s="50" t="s">
        <v>62</v>
      </c>
      <c r="C62" s="61" t="s">
        <v>63</v>
      </c>
      <c r="D62" s="61" t="s">
        <v>64</v>
      </c>
      <c r="E62" s="61" t="s">
        <v>65</v>
      </c>
      <c r="F62" s="53">
        <v>4.0</v>
      </c>
      <c r="G62" s="54" t="s">
        <v>66</v>
      </c>
      <c r="H62" s="55">
        <f t="shared" si="11"/>
        <v>0</v>
      </c>
      <c r="I62" s="56">
        <f t="shared" si="12"/>
        <v>12</v>
      </c>
      <c r="K62" s="57" t="s">
        <v>67</v>
      </c>
      <c r="L62" s="58">
        <v>0.0</v>
      </c>
      <c r="Z62" s="36"/>
    </row>
    <row r="63" ht="15.75" customHeight="1">
      <c r="A63" s="62"/>
      <c r="B63" s="50" t="s">
        <v>68</v>
      </c>
      <c r="C63" s="61" t="s">
        <v>69</v>
      </c>
      <c r="D63" s="61" t="s">
        <v>70</v>
      </c>
      <c r="E63" s="61" t="s">
        <v>71</v>
      </c>
      <c r="F63" s="53">
        <v>4.0</v>
      </c>
      <c r="G63" s="54" t="s">
        <v>45</v>
      </c>
      <c r="H63" s="55">
        <f t="shared" si="11"/>
        <v>8</v>
      </c>
      <c r="I63" s="56">
        <f t="shared" si="12"/>
        <v>12</v>
      </c>
      <c r="K63" s="57" t="s">
        <v>72</v>
      </c>
      <c r="L63" s="58">
        <v>6.0</v>
      </c>
      <c r="Z63" s="36"/>
    </row>
    <row r="64" ht="15.75" customHeight="1">
      <c r="A64" s="62"/>
      <c r="B64" s="50" t="s">
        <v>73</v>
      </c>
      <c r="C64" s="61" t="s">
        <v>74</v>
      </c>
      <c r="D64" s="61" t="s">
        <v>75</v>
      </c>
      <c r="E64" s="63"/>
      <c r="F64" s="53">
        <v>4.0</v>
      </c>
      <c r="G64" s="54" t="s">
        <v>45</v>
      </c>
      <c r="H64" s="55">
        <f t="shared" si="11"/>
        <v>8</v>
      </c>
      <c r="I64" s="56">
        <f>2*F64</f>
        <v>8</v>
      </c>
      <c r="K64" s="64" t="s">
        <v>76</v>
      </c>
      <c r="L64" s="65">
        <v>0.0</v>
      </c>
      <c r="Z64" s="36"/>
    </row>
    <row r="65" ht="15.75" customHeight="1">
      <c r="A65" s="59"/>
      <c r="B65" s="50" t="s">
        <v>77</v>
      </c>
      <c r="C65" s="61" t="s">
        <v>78</v>
      </c>
      <c r="D65" s="61" t="s">
        <v>79</v>
      </c>
      <c r="E65" s="61" t="s">
        <v>80</v>
      </c>
      <c r="F65" s="53">
        <v>4.0</v>
      </c>
      <c r="G65" s="54" t="s">
        <v>45</v>
      </c>
      <c r="H65" s="55">
        <f t="shared" si="11"/>
        <v>8</v>
      </c>
      <c r="I65" s="56">
        <f t="shared" ref="I65:I75" si="13">3*F65</f>
        <v>12</v>
      </c>
      <c r="K65" s="66" t="s">
        <v>81</v>
      </c>
      <c r="L65" s="67">
        <f>SUM(L60:L64)</f>
        <v>16</v>
      </c>
      <c r="M65" s="34" t="str">
        <f>IF(AND(L65&lt;13,L65&gt;-1),"Easy",IF(AND(L65&gt;12,L65&lt;26),"Medium",IF(AND(L65&gt;25,L65&lt;41),"Hard",0)))</f>
        <v>Medium</v>
      </c>
      <c r="Z65" s="36"/>
    </row>
    <row r="66" ht="15.75" customHeight="1">
      <c r="A66" s="60" t="s">
        <v>82</v>
      </c>
      <c r="B66" s="50" t="s">
        <v>83</v>
      </c>
      <c r="C66" s="61" t="s">
        <v>84</v>
      </c>
      <c r="D66" s="61" t="s">
        <v>85</v>
      </c>
      <c r="E66" s="61" t="s">
        <v>86</v>
      </c>
      <c r="F66" s="53">
        <v>4.0</v>
      </c>
      <c r="G66" s="54" t="s">
        <v>44</v>
      </c>
      <c r="H66" s="55">
        <f t="shared" si="11"/>
        <v>4</v>
      </c>
      <c r="I66" s="56">
        <f t="shared" si="13"/>
        <v>12</v>
      </c>
      <c r="K66" s="68" t="s">
        <v>87</v>
      </c>
      <c r="L66" s="69">
        <f>L65/40</f>
        <v>0.4</v>
      </c>
      <c r="Z66" s="36"/>
    </row>
    <row r="67" ht="15.75" customHeight="1">
      <c r="A67" s="62"/>
      <c r="B67" s="50" t="s">
        <v>88</v>
      </c>
      <c r="C67" s="61" t="s">
        <v>89</v>
      </c>
      <c r="D67" s="61" t="s">
        <v>90</v>
      </c>
      <c r="E67" s="61" t="s">
        <v>91</v>
      </c>
      <c r="F67" s="53">
        <v>2.0</v>
      </c>
      <c r="G67" s="54" t="s">
        <v>66</v>
      </c>
      <c r="H67" s="55">
        <f t="shared" si="11"/>
        <v>0</v>
      </c>
      <c r="I67" s="56">
        <f t="shared" si="13"/>
        <v>6</v>
      </c>
      <c r="Z67" s="36"/>
    </row>
    <row r="68" ht="15.75" customHeight="1">
      <c r="A68" s="62"/>
      <c r="B68" s="50" t="s">
        <v>92</v>
      </c>
      <c r="C68" s="61" t="s">
        <v>93</v>
      </c>
      <c r="D68" s="61" t="s">
        <v>94</v>
      </c>
      <c r="E68" s="61" t="s">
        <v>95</v>
      </c>
      <c r="F68" s="53">
        <v>2.0</v>
      </c>
      <c r="G68" s="54" t="s">
        <v>45</v>
      </c>
      <c r="H68" s="55">
        <f t="shared" si="11"/>
        <v>4</v>
      </c>
      <c r="I68" s="56">
        <f t="shared" si="13"/>
        <v>6</v>
      </c>
      <c r="Z68" s="36"/>
    </row>
    <row r="69" ht="15.75" customHeight="1">
      <c r="A69" s="59"/>
      <c r="B69" s="70" t="s">
        <v>96</v>
      </c>
      <c r="C69" s="61" t="s">
        <v>97</v>
      </c>
      <c r="D69" s="63"/>
      <c r="E69" s="61" t="s">
        <v>98</v>
      </c>
      <c r="F69" s="53">
        <v>4.0</v>
      </c>
      <c r="G69" s="54" t="s">
        <v>44</v>
      </c>
      <c r="H69" s="55">
        <f t="shared" si="11"/>
        <v>4</v>
      </c>
      <c r="I69" s="56">
        <f t="shared" si="13"/>
        <v>12</v>
      </c>
      <c r="Z69" s="36"/>
    </row>
    <row r="70" ht="15.75" customHeight="1">
      <c r="A70" s="60" t="s">
        <v>99</v>
      </c>
      <c r="B70" s="70" t="s">
        <v>100</v>
      </c>
      <c r="C70" s="61" t="s">
        <v>101</v>
      </c>
      <c r="D70" s="61" t="s">
        <v>102</v>
      </c>
      <c r="E70" s="61" t="s">
        <v>103</v>
      </c>
      <c r="F70" s="53">
        <v>3.0</v>
      </c>
      <c r="G70" s="54" t="s">
        <v>44</v>
      </c>
      <c r="H70" s="55">
        <f t="shared" si="11"/>
        <v>3</v>
      </c>
      <c r="I70" s="56">
        <f t="shared" si="13"/>
        <v>9</v>
      </c>
      <c r="Z70" s="36"/>
    </row>
    <row r="71" ht="15.75" customHeight="1">
      <c r="A71" s="62"/>
      <c r="B71" s="70" t="s">
        <v>104</v>
      </c>
      <c r="C71" s="61" t="s">
        <v>55</v>
      </c>
      <c r="D71" s="61" t="s">
        <v>56</v>
      </c>
      <c r="E71" s="61" t="s">
        <v>57</v>
      </c>
      <c r="F71" s="53">
        <v>3.0</v>
      </c>
      <c r="G71" s="54" t="s">
        <v>46</v>
      </c>
      <c r="H71" s="55">
        <f t="shared" si="11"/>
        <v>9</v>
      </c>
      <c r="I71" s="56">
        <f t="shared" si="13"/>
        <v>9</v>
      </c>
      <c r="Z71" s="36"/>
    </row>
    <row r="72" ht="15.75" customHeight="1">
      <c r="A72" s="62"/>
      <c r="B72" s="50" t="s">
        <v>105</v>
      </c>
      <c r="C72" s="61" t="s">
        <v>106</v>
      </c>
      <c r="D72" s="61" t="s">
        <v>107</v>
      </c>
      <c r="E72" s="61" t="s">
        <v>108</v>
      </c>
      <c r="F72" s="53">
        <v>2.0</v>
      </c>
      <c r="G72" s="54" t="s">
        <v>46</v>
      </c>
      <c r="H72" s="55">
        <f t="shared" si="11"/>
        <v>6</v>
      </c>
      <c r="I72" s="56">
        <f t="shared" si="13"/>
        <v>6</v>
      </c>
      <c r="Z72" s="36"/>
    </row>
    <row r="73" ht="15.75" customHeight="1">
      <c r="A73" s="62"/>
      <c r="B73" s="50" t="s">
        <v>109</v>
      </c>
      <c r="C73" s="63"/>
      <c r="D73" s="61" t="s">
        <v>110</v>
      </c>
      <c r="E73" s="61" t="s">
        <v>111</v>
      </c>
      <c r="F73" s="53">
        <v>4.0</v>
      </c>
      <c r="G73" s="54" t="s">
        <v>45</v>
      </c>
      <c r="H73" s="55">
        <f t="shared" si="11"/>
        <v>8</v>
      </c>
      <c r="I73" s="56">
        <f t="shared" si="13"/>
        <v>12</v>
      </c>
      <c r="Z73" s="36"/>
    </row>
    <row r="74" ht="15.75" customHeight="1">
      <c r="A74" s="62"/>
      <c r="B74" s="50" t="s">
        <v>112</v>
      </c>
      <c r="C74" s="63"/>
      <c r="D74" s="61" t="s">
        <v>113</v>
      </c>
      <c r="E74" s="61" t="s">
        <v>114</v>
      </c>
      <c r="F74" s="53">
        <v>1.0</v>
      </c>
      <c r="G74" s="54" t="s">
        <v>46</v>
      </c>
      <c r="H74" s="55">
        <f t="shared" si="11"/>
        <v>3</v>
      </c>
      <c r="I74" s="56">
        <f t="shared" si="13"/>
        <v>3</v>
      </c>
      <c r="Z74" s="36"/>
    </row>
    <row r="75" ht="15.75" customHeight="1">
      <c r="A75" s="62"/>
      <c r="B75" s="70" t="s">
        <v>115</v>
      </c>
      <c r="C75" s="61" t="s">
        <v>115</v>
      </c>
      <c r="D75" s="61" t="s">
        <v>116</v>
      </c>
      <c r="E75" s="71" t="s">
        <v>117</v>
      </c>
      <c r="F75" s="53">
        <v>5.0</v>
      </c>
      <c r="G75" s="54" t="s">
        <v>46</v>
      </c>
      <c r="H75" s="55">
        <f t="shared" si="11"/>
        <v>15</v>
      </c>
      <c r="I75" s="56">
        <f t="shared" si="13"/>
        <v>15</v>
      </c>
      <c r="Z75" s="36"/>
    </row>
    <row r="76" ht="15.75" customHeight="1">
      <c r="A76" s="59"/>
      <c r="B76" s="70" t="s">
        <v>118</v>
      </c>
      <c r="C76" s="61" t="s">
        <v>119</v>
      </c>
      <c r="D76" s="61" t="s">
        <v>120</v>
      </c>
      <c r="E76" s="63"/>
      <c r="F76" s="53">
        <v>4.0</v>
      </c>
      <c r="G76" s="54" t="s">
        <v>44</v>
      </c>
      <c r="H76" s="55">
        <f t="shared" si="11"/>
        <v>4</v>
      </c>
      <c r="I76" s="56">
        <f t="shared" ref="I76:I80" si="14">2*F76</f>
        <v>8</v>
      </c>
      <c r="Z76" s="36"/>
    </row>
    <row r="77" ht="15.75" customHeight="1">
      <c r="A77" s="60" t="s">
        <v>121</v>
      </c>
      <c r="B77" s="70" t="s">
        <v>122</v>
      </c>
      <c r="C77" s="61" t="s">
        <v>123</v>
      </c>
      <c r="D77" s="61" t="s">
        <v>124</v>
      </c>
      <c r="E77" s="63"/>
      <c r="F77" s="53">
        <v>1.0</v>
      </c>
      <c r="G77" s="54" t="s">
        <v>44</v>
      </c>
      <c r="H77" s="55">
        <f t="shared" si="11"/>
        <v>1</v>
      </c>
      <c r="I77" s="56">
        <f t="shared" si="14"/>
        <v>2</v>
      </c>
      <c r="Z77" s="36"/>
    </row>
    <row r="78" ht="15.75" customHeight="1">
      <c r="A78" s="62"/>
      <c r="B78" s="70" t="s">
        <v>125</v>
      </c>
      <c r="C78" s="61" t="s">
        <v>124</v>
      </c>
      <c r="D78" s="61" t="s">
        <v>123</v>
      </c>
      <c r="E78" s="63"/>
      <c r="F78" s="53">
        <v>1.0</v>
      </c>
      <c r="G78" s="54" t="s">
        <v>45</v>
      </c>
      <c r="H78" s="55">
        <f t="shared" si="11"/>
        <v>2</v>
      </c>
      <c r="I78" s="56">
        <f t="shared" si="14"/>
        <v>2</v>
      </c>
      <c r="Z78" s="36"/>
    </row>
    <row r="79" ht="15.75" customHeight="1">
      <c r="A79" s="62"/>
      <c r="B79" s="70" t="s">
        <v>126</v>
      </c>
      <c r="C79" s="61" t="s">
        <v>124</v>
      </c>
      <c r="D79" s="61" t="s">
        <v>123</v>
      </c>
      <c r="E79" s="63"/>
      <c r="F79" s="53">
        <v>1.0</v>
      </c>
      <c r="G79" s="54" t="s">
        <v>45</v>
      </c>
      <c r="H79" s="55">
        <f t="shared" si="11"/>
        <v>2</v>
      </c>
      <c r="I79" s="56">
        <f t="shared" si="14"/>
        <v>2</v>
      </c>
      <c r="Z79" s="36"/>
    </row>
    <row r="80" ht="15.75" customHeight="1">
      <c r="A80" s="62"/>
      <c r="B80" s="70" t="s">
        <v>127</v>
      </c>
      <c r="C80" s="61" t="s">
        <v>124</v>
      </c>
      <c r="D80" s="61" t="s">
        <v>123</v>
      </c>
      <c r="E80" s="63"/>
      <c r="F80" s="53">
        <v>1.0</v>
      </c>
      <c r="G80" s="54" t="s">
        <v>45</v>
      </c>
      <c r="H80" s="55">
        <f t="shared" si="11"/>
        <v>2</v>
      </c>
      <c r="I80" s="56">
        <f t="shared" si="14"/>
        <v>2</v>
      </c>
      <c r="Z80" s="36"/>
    </row>
    <row r="81" ht="15.75" customHeight="1">
      <c r="A81" s="62"/>
      <c r="B81" s="70" t="s">
        <v>128</v>
      </c>
      <c r="C81" s="61" t="s">
        <v>123</v>
      </c>
      <c r="D81" s="63"/>
      <c r="E81" s="61" t="s">
        <v>124</v>
      </c>
      <c r="F81" s="53">
        <v>4.0</v>
      </c>
      <c r="G81" s="54" t="s">
        <v>46</v>
      </c>
      <c r="H81" s="55">
        <f t="shared" si="11"/>
        <v>12</v>
      </c>
      <c r="I81" s="56">
        <f t="shared" ref="I81:I82" si="15">3*F81</f>
        <v>12</v>
      </c>
      <c r="Z81" s="36"/>
    </row>
    <row r="82" ht="15.75" customHeight="1">
      <c r="A82" s="59"/>
      <c r="B82" s="72" t="s">
        <v>129</v>
      </c>
      <c r="C82" s="61" t="s">
        <v>123</v>
      </c>
      <c r="D82" s="63"/>
      <c r="E82" s="73" t="s">
        <v>124</v>
      </c>
      <c r="F82" s="74">
        <v>4.0</v>
      </c>
      <c r="G82" s="75" t="s">
        <v>44</v>
      </c>
      <c r="H82" s="76">
        <f t="shared" si="11"/>
        <v>4</v>
      </c>
      <c r="I82" s="77">
        <f t="shared" si="15"/>
        <v>12</v>
      </c>
      <c r="Z82" s="36"/>
    </row>
    <row r="83" ht="15.75" customHeight="1">
      <c r="A83" s="78"/>
      <c r="B83" s="79" t="s">
        <v>4</v>
      </c>
      <c r="C83" s="80"/>
      <c r="D83" s="80"/>
      <c r="E83" s="80"/>
      <c r="F83" s="80"/>
      <c r="G83" s="81"/>
      <c r="H83" s="82">
        <f>SUM(H60:H82)/I83</f>
        <v>0.6417910448</v>
      </c>
      <c r="I83" s="83">
        <f>SUM(I60:I82)</f>
        <v>201</v>
      </c>
      <c r="J83" s="61"/>
      <c r="K83" s="84" t="s">
        <v>130</v>
      </c>
      <c r="L83" s="85">
        <f>0.6*H83+0.4*L65/40</f>
        <v>0.5450746269</v>
      </c>
      <c r="M83" s="61">
        <f>CEILING(L83*5,1)</f>
        <v>3</v>
      </c>
      <c r="Z83" s="36"/>
    </row>
    <row r="84" ht="15.75" customHeight="1">
      <c r="Z84" s="36"/>
    </row>
    <row r="85" ht="15.75" customHeight="1">
      <c r="Z85" s="36"/>
    </row>
    <row r="86" ht="15.75" customHeight="1">
      <c r="A86" s="37" t="s">
        <v>133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Z86" s="36"/>
    </row>
    <row r="87" ht="15.75" customHeight="1">
      <c r="A87" s="38" t="s">
        <v>42</v>
      </c>
      <c r="B87" s="39" t="s">
        <v>43</v>
      </c>
      <c r="C87" s="40" t="s">
        <v>44</v>
      </c>
      <c r="D87" s="41" t="s">
        <v>45</v>
      </c>
      <c r="E87" s="42" t="s">
        <v>46</v>
      </c>
      <c r="F87" s="43" t="s">
        <v>47</v>
      </c>
      <c r="G87" s="44" t="s">
        <v>48</v>
      </c>
      <c r="H87" s="44" t="s">
        <v>49</v>
      </c>
      <c r="I87" s="45" t="s">
        <v>50</v>
      </c>
      <c r="J87" s="46"/>
      <c r="K87" s="47" t="s">
        <v>51</v>
      </c>
      <c r="L87" s="45" t="s">
        <v>52</v>
      </c>
      <c r="M87" s="46"/>
      <c r="Z87" s="36"/>
    </row>
    <row r="88" ht="15.75" customHeight="1">
      <c r="A88" s="49" t="s">
        <v>53</v>
      </c>
      <c r="B88" s="50" t="s">
        <v>54</v>
      </c>
      <c r="C88" s="51" t="s">
        <v>55</v>
      </c>
      <c r="D88" s="52" t="s">
        <v>56</v>
      </c>
      <c r="E88" s="51" t="s">
        <v>57</v>
      </c>
      <c r="F88" s="53">
        <v>5.0</v>
      </c>
      <c r="G88" s="54" t="s">
        <v>45</v>
      </c>
      <c r="H88" s="55">
        <f t="shared" ref="H88:H110" si="16">(IF(G88="Easy",1,IF(G88="Hard",3,IF(G88="Medium",2,0))))*F88</f>
        <v>10</v>
      </c>
      <c r="I88" s="56">
        <f t="shared" ref="I88:I91" si="17">3*F88</f>
        <v>15</v>
      </c>
      <c r="K88" s="57" t="s">
        <v>58</v>
      </c>
      <c r="L88" s="58">
        <v>2.0</v>
      </c>
      <c r="Z88" s="36"/>
    </row>
    <row r="89" ht="15.75" customHeight="1">
      <c r="A89" s="59"/>
      <c r="B89" s="50" t="s">
        <v>59</v>
      </c>
      <c r="C89" s="51" t="s">
        <v>55</v>
      </c>
      <c r="D89" s="52" t="s">
        <v>56</v>
      </c>
      <c r="E89" s="51" t="s">
        <v>57</v>
      </c>
      <c r="F89" s="53">
        <v>4.0</v>
      </c>
      <c r="G89" s="54" t="s">
        <v>46</v>
      </c>
      <c r="H89" s="55">
        <f t="shared" si="16"/>
        <v>12</v>
      </c>
      <c r="I89" s="56">
        <f t="shared" si="17"/>
        <v>12</v>
      </c>
      <c r="K89" s="57" t="s">
        <v>60</v>
      </c>
      <c r="L89" s="58">
        <v>8.0</v>
      </c>
      <c r="Z89" s="36"/>
    </row>
    <row r="90" ht="15.75" customHeight="1">
      <c r="A90" s="60" t="s">
        <v>61</v>
      </c>
      <c r="B90" s="50" t="s">
        <v>62</v>
      </c>
      <c r="C90" s="61" t="s">
        <v>63</v>
      </c>
      <c r="D90" s="61" t="s">
        <v>64</v>
      </c>
      <c r="E90" s="61" t="s">
        <v>65</v>
      </c>
      <c r="F90" s="53">
        <v>4.0</v>
      </c>
      <c r="G90" s="54" t="s">
        <v>66</v>
      </c>
      <c r="H90" s="55">
        <f t="shared" si="16"/>
        <v>0</v>
      </c>
      <c r="I90" s="56">
        <f t="shared" si="17"/>
        <v>12</v>
      </c>
      <c r="K90" s="57" t="s">
        <v>67</v>
      </c>
      <c r="L90" s="58">
        <v>2.0</v>
      </c>
      <c r="Z90" s="36"/>
    </row>
    <row r="91" ht="15.75" customHeight="1">
      <c r="A91" s="62"/>
      <c r="B91" s="50" t="s">
        <v>68</v>
      </c>
      <c r="C91" s="61" t="s">
        <v>69</v>
      </c>
      <c r="D91" s="61" t="s">
        <v>70</v>
      </c>
      <c r="E91" s="61" t="s">
        <v>71</v>
      </c>
      <c r="F91" s="53">
        <v>4.0</v>
      </c>
      <c r="G91" s="54" t="s">
        <v>44</v>
      </c>
      <c r="H91" s="55">
        <f t="shared" si="16"/>
        <v>4</v>
      </c>
      <c r="I91" s="56">
        <f t="shared" si="17"/>
        <v>12</v>
      </c>
      <c r="K91" s="57" t="s">
        <v>72</v>
      </c>
      <c r="L91" s="58">
        <v>6.0</v>
      </c>
      <c r="Z91" s="36"/>
    </row>
    <row r="92" ht="15.75" customHeight="1">
      <c r="A92" s="62"/>
      <c r="B92" s="50" t="s">
        <v>73</v>
      </c>
      <c r="C92" s="61" t="s">
        <v>74</v>
      </c>
      <c r="D92" s="61" t="s">
        <v>75</v>
      </c>
      <c r="E92" s="63"/>
      <c r="F92" s="53">
        <v>4.0</v>
      </c>
      <c r="G92" s="54" t="s">
        <v>45</v>
      </c>
      <c r="H92" s="55">
        <f t="shared" si="16"/>
        <v>8</v>
      </c>
      <c r="I92" s="56">
        <f>2*F92</f>
        <v>8</v>
      </c>
      <c r="K92" s="64" t="s">
        <v>76</v>
      </c>
      <c r="L92" s="65">
        <v>0.0</v>
      </c>
      <c r="Z92" s="36"/>
    </row>
    <row r="93" ht="15.75" customHeight="1">
      <c r="A93" s="59"/>
      <c r="B93" s="50" t="s">
        <v>77</v>
      </c>
      <c r="C93" s="61" t="s">
        <v>78</v>
      </c>
      <c r="D93" s="61" t="s">
        <v>79</v>
      </c>
      <c r="E93" s="61" t="s">
        <v>80</v>
      </c>
      <c r="F93" s="53">
        <v>4.0</v>
      </c>
      <c r="G93" s="54" t="s">
        <v>45</v>
      </c>
      <c r="H93" s="55">
        <f t="shared" si="16"/>
        <v>8</v>
      </c>
      <c r="I93" s="56">
        <f t="shared" ref="I93:I103" si="18">3*F93</f>
        <v>12</v>
      </c>
      <c r="K93" s="66" t="s">
        <v>81</v>
      </c>
      <c r="L93" s="67">
        <f>SUM(L88:L92)</f>
        <v>18</v>
      </c>
      <c r="M93" s="34" t="str">
        <f>IF(AND(L93&lt;13,L93&gt;-1),"Easy",IF(AND(L93&gt;12,L93&lt;26),"Medium",IF(AND(L93&gt;25,L93&lt;41),"Hard",0)))</f>
        <v>Medium</v>
      </c>
      <c r="Z93" s="36"/>
    </row>
    <row r="94" ht="15.75" customHeight="1">
      <c r="A94" s="60" t="s">
        <v>82</v>
      </c>
      <c r="B94" s="50" t="s">
        <v>83</v>
      </c>
      <c r="C94" s="61" t="s">
        <v>84</v>
      </c>
      <c r="D94" s="61" t="s">
        <v>85</v>
      </c>
      <c r="E94" s="61" t="s">
        <v>86</v>
      </c>
      <c r="F94" s="53">
        <v>4.0</v>
      </c>
      <c r="G94" s="54" t="s">
        <v>44</v>
      </c>
      <c r="H94" s="55">
        <f t="shared" si="16"/>
        <v>4</v>
      </c>
      <c r="I94" s="56">
        <f t="shared" si="18"/>
        <v>12</v>
      </c>
      <c r="K94" s="68" t="s">
        <v>87</v>
      </c>
      <c r="L94" s="69">
        <f>L93/40</f>
        <v>0.45</v>
      </c>
      <c r="Z94" s="36"/>
    </row>
    <row r="95" ht="15.75" customHeight="1">
      <c r="A95" s="62"/>
      <c r="B95" s="50" t="s">
        <v>88</v>
      </c>
      <c r="C95" s="61" t="s">
        <v>89</v>
      </c>
      <c r="D95" s="61" t="s">
        <v>90</v>
      </c>
      <c r="E95" s="61" t="s">
        <v>91</v>
      </c>
      <c r="F95" s="53">
        <v>2.0</v>
      </c>
      <c r="G95" s="54" t="s">
        <v>66</v>
      </c>
      <c r="H95" s="55">
        <f t="shared" si="16"/>
        <v>0</v>
      </c>
      <c r="I95" s="56">
        <f t="shared" si="18"/>
        <v>6</v>
      </c>
      <c r="Z95" s="36"/>
    </row>
    <row r="96" ht="15.75" customHeight="1">
      <c r="A96" s="62"/>
      <c r="B96" s="50" t="s">
        <v>92</v>
      </c>
      <c r="C96" s="61" t="s">
        <v>93</v>
      </c>
      <c r="D96" s="61" t="s">
        <v>94</v>
      </c>
      <c r="E96" s="61" t="s">
        <v>95</v>
      </c>
      <c r="F96" s="53">
        <v>2.0</v>
      </c>
      <c r="G96" s="54" t="s">
        <v>45</v>
      </c>
      <c r="H96" s="55">
        <f t="shared" si="16"/>
        <v>4</v>
      </c>
      <c r="I96" s="56">
        <f t="shared" si="18"/>
        <v>6</v>
      </c>
      <c r="Z96" s="36"/>
    </row>
    <row r="97" ht="15.75" customHeight="1">
      <c r="A97" s="59"/>
      <c r="B97" s="70" t="s">
        <v>96</v>
      </c>
      <c r="C97" s="61" t="s">
        <v>97</v>
      </c>
      <c r="D97" s="63"/>
      <c r="E97" s="61" t="s">
        <v>98</v>
      </c>
      <c r="F97" s="53">
        <v>4.0</v>
      </c>
      <c r="G97" s="54" t="s">
        <v>44</v>
      </c>
      <c r="H97" s="55">
        <f t="shared" si="16"/>
        <v>4</v>
      </c>
      <c r="I97" s="56">
        <f t="shared" si="18"/>
        <v>12</v>
      </c>
      <c r="Z97" s="36"/>
    </row>
    <row r="98" ht="15.75" customHeight="1">
      <c r="A98" s="60" t="s">
        <v>99</v>
      </c>
      <c r="B98" s="70" t="s">
        <v>100</v>
      </c>
      <c r="C98" s="61" t="s">
        <v>101</v>
      </c>
      <c r="D98" s="61" t="s">
        <v>102</v>
      </c>
      <c r="E98" s="61" t="s">
        <v>103</v>
      </c>
      <c r="F98" s="53">
        <v>3.0</v>
      </c>
      <c r="G98" s="54" t="s">
        <v>44</v>
      </c>
      <c r="H98" s="55">
        <f t="shared" si="16"/>
        <v>3</v>
      </c>
      <c r="I98" s="56">
        <f t="shared" si="18"/>
        <v>9</v>
      </c>
      <c r="Z98" s="36"/>
    </row>
    <row r="99" ht="15.75" customHeight="1">
      <c r="A99" s="62"/>
      <c r="B99" s="70" t="s">
        <v>104</v>
      </c>
      <c r="C99" s="61" t="s">
        <v>55</v>
      </c>
      <c r="D99" s="61" t="s">
        <v>56</v>
      </c>
      <c r="E99" s="61" t="s">
        <v>57</v>
      </c>
      <c r="F99" s="53">
        <v>3.0</v>
      </c>
      <c r="G99" s="54" t="s">
        <v>46</v>
      </c>
      <c r="H99" s="55">
        <f t="shared" si="16"/>
        <v>9</v>
      </c>
      <c r="I99" s="56">
        <f t="shared" si="18"/>
        <v>9</v>
      </c>
      <c r="Z99" s="36"/>
    </row>
    <row r="100" ht="15.75" customHeight="1">
      <c r="A100" s="62"/>
      <c r="B100" s="50" t="s">
        <v>105</v>
      </c>
      <c r="C100" s="61" t="s">
        <v>106</v>
      </c>
      <c r="D100" s="61" t="s">
        <v>107</v>
      </c>
      <c r="E100" s="61" t="s">
        <v>108</v>
      </c>
      <c r="F100" s="53">
        <v>2.0</v>
      </c>
      <c r="G100" s="54" t="s">
        <v>45</v>
      </c>
      <c r="H100" s="55">
        <f t="shared" si="16"/>
        <v>4</v>
      </c>
      <c r="I100" s="56">
        <f t="shared" si="18"/>
        <v>6</v>
      </c>
      <c r="Z100" s="36"/>
    </row>
    <row r="101" ht="15.75" customHeight="1">
      <c r="A101" s="62"/>
      <c r="B101" s="50" t="s">
        <v>109</v>
      </c>
      <c r="C101" s="63"/>
      <c r="D101" s="61" t="s">
        <v>110</v>
      </c>
      <c r="E101" s="61" t="s">
        <v>111</v>
      </c>
      <c r="F101" s="53">
        <v>4.0</v>
      </c>
      <c r="G101" s="54" t="s">
        <v>45</v>
      </c>
      <c r="H101" s="55">
        <f t="shared" si="16"/>
        <v>8</v>
      </c>
      <c r="I101" s="56">
        <f t="shared" si="18"/>
        <v>12</v>
      </c>
      <c r="Z101" s="36"/>
    </row>
    <row r="102" ht="15.75" customHeight="1">
      <c r="A102" s="62"/>
      <c r="B102" s="50" t="s">
        <v>112</v>
      </c>
      <c r="C102" s="63"/>
      <c r="D102" s="61" t="s">
        <v>113</v>
      </c>
      <c r="E102" s="61" t="s">
        <v>114</v>
      </c>
      <c r="F102" s="53">
        <v>1.0</v>
      </c>
      <c r="G102" s="54" t="s">
        <v>46</v>
      </c>
      <c r="H102" s="55">
        <f t="shared" si="16"/>
        <v>3</v>
      </c>
      <c r="I102" s="56">
        <f t="shared" si="18"/>
        <v>3</v>
      </c>
      <c r="Z102" s="36"/>
    </row>
    <row r="103" ht="15.75" customHeight="1">
      <c r="A103" s="62"/>
      <c r="B103" s="70" t="s">
        <v>115</v>
      </c>
      <c r="C103" s="61" t="s">
        <v>115</v>
      </c>
      <c r="D103" s="61" t="s">
        <v>116</v>
      </c>
      <c r="E103" s="71" t="s">
        <v>117</v>
      </c>
      <c r="F103" s="53">
        <v>5.0</v>
      </c>
      <c r="G103" s="54" t="s">
        <v>46</v>
      </c>
      <c r="H103" s="55">
        <f t="shared" si="16"/>
        <v>15</v>
      </c>
      <c r="I103" s="56">
        <f t="shared" si="18"/>
        <v>15</v>
      </c>
      <c r="Z103" s="36"/>
    </row>
    <row r="104" ht="15.75" customHeight="1">
      <c r="A104" s="59"/>
      <c r="B104" s="70" t="s">
        <v>118</v>
      </c>
      <c r="C104" s="61" t="s">
        <v>119</v>
      </c>
      <c r="D104" s="61" t="s">
        <v>120</v>
      </c>
      <c r="E104" s="63"/>
      <c r="F104" s="53">
        <v>4.0</v>
      </c>
      <c r="G104" s="54" t="s">
        <v>44</v>
      </c>
      <c r="H104" s="55">
        <f t="shared" si="16"/>
        <v>4</v>
      </c>
      <c r="I104" s="56">
        <f t="shared" ref="I104:I108" si="19">2*F104</f>
        <v>8</v>
      </c>
      <c r="Z104" s="36"/>
    </row>
    <row r="105" ht="15.75" customHeight="1">
      <c r="A105" s="60" t="s">
        <v>121</v>
      </c>
      <c r="B105" s="70" t="s">
        <v>122</v>
      </c>
      <c r="C105" s="61" t="s">
        <v>123</v>
      </c>
      <c r="D105" s="61" t="s">
        <v>124</v>
      </c>
      <c r="E105" s="63"/>
      <c r="F105" s="53">
        <v>1.0</v>
      </c>
      <c r="G105" s="54" t="s">
        <v>44</v>
      </c>
      <c r="H105" s="55">
        <f t="shared" si="16"/>
        <v>1</v>
      </c>
      <c r="I105" s="56">
        <f t="shared" si="19"/>
        <v>2</v>
      </c>
      <c r="Z105" s="36"/>
    </row>
    <row r="106" ht="15.75" customHeight="1">
      <c r="A106" s="62"/>
      <c r="B106" s="70" t="s">
        <v>125</v>
      </c>
      <c r="C106" s="61" t="s">
        <v>124</v>
      </c>
      <c r="D106" s="61" t="s">
        <v>123</v>
      </c>
      <c r="E106" s="63"/>
      <c r="F106" s="53">
        <v>1.0</v>
      </c>
      <c r="G106" s="54" t="s">
        <v>45</v>
      </c>
      <c r="H106" s="55">
        <f t="shared" si="16"/>
        <v>2</v>
      </c>
      <c r="I106" s="56">
        <f t="shared" si="19"/>
        <v>2</v>
      </c>
      <c r="Z106" s="36"/>
    </row>
    <row r="107" ht="15.75" customHeight="1">
      <c r="A107" s="62"/>
      <c r="B107" s="70" t="s">
        <v>126</v>
      </c>
      <c r="C107" s="61" t="s">
        <v>124</v>
      </c>
      <c r="D107" s="61" t="s">
        <v>123</v>
      </c>
      <c r="E107" s="63"/>
      <c r="F107" s="53">
        <v>1.0</v>
      </c>
      <c r="G107" s="54" t="s">
        <v>45</v>
      </c>
      <c r="H107" s="55">
        <f t="shared" si="16"/>
        <v>2</v>
      </c>
      <c r="I107" s="56">
        <f t="shared" si="19"/>
        <v>2</v>
      </c>
      <c r="Z107" s="36"/>
    </row>
    <row r="108" ht="15.75" customHeight="1">
      <c r="A108" s="62"/>
      <c r="B108" s="70" t="s">
        <v>127</v>
      </c>
      <c r="C108" s="61" t="s">
        <v>124</v>
      </c>
      <c r="D108" s="61" t="s">
        <v>123</v>
      </c>
      <c r="E108" s="63"/>
      <c r="F108" s="53">
        <v>1.0</v>
      </c>
      <c r="G108" s="54" t="s">
        <v>45</v>
      </c>
      <c r="H108" s="55">
        <f t="shared" si="16"/>
        <v>2</v>
      </c>
      <c r="I108" s="56">
        <f t="shared" si="19"/>
        <v>2</v>
      </c>
      <c r="Z108" s="36"/>
    </row>
    <row r="109" ht="15.75" customHeight="1">
      <c r="A109" s="62"/>
      <c r="B109" s="70" t="s">
        <v>128</v>
      </c>
      <c r="C109" s="61" t="s">
        <v>123</v>
      </c>
      <c r="D109" s="63"/>
      <c r="E109" s="61" t="s">
        <v>124</v>
      </c>
      <c r="F109" s="53">
        <v>4.0</v>
      </c>
      <c r="G109" s="54" t="s">
        <v>44</v>
      </c>
      <c r="H109" s="55">
        <f t="shared" si="16"/>
        <v>4</v>
      </c>
      <c r="I109" s="56">
        <f t="shared" ref="I109:I110" si="20">3*F109</f>
        <v>12</v>
      </c>
      <c r="Z109" s="36"/>
    </row>
    <row r="110" ht="15.75" customHeight="1">
      <c r="A110" s="59"/>
      <c r="B110" s="72" t="s">
        <v>129</v>
      </c>
      <c r="C110" s="61" t="s">
        <v>123</v>
      </c>
      <c r="D110" s="63"/>
      <c r="E110" s="73" t="s">
        <v>124</v>
      </c>
      <c r="F110" s="74">
        <v>4.0</v>
      </c>
      <c r="G110" s="75" t="s">
        <v>44</v>
      </c>
      <c r="H110" s="76">
        <f t="shared" si="16"/>
        <v>4</v>
      </c>
      <c r="I110" s="77">
        <f t="shared" si="20"/>
        <v>12</v>
      </c>
      <c r="Z110" s="36"/>
    </row>
    <row r="111" ht="15.75" customHeight="1">
      <c r="A111" s="78"/>
      <c r="B111" s="79" t="s">
        <v>4</v>
      </c>
      <c r="C111" s="80"/>
      <c r="D111" s="80"/>
      <c r="E111" s="80"/>
      <c r="F111" s="80"/>
      <c r="G111" s="81"/>
      <c r="H111" s="82">
        <f>SUM(H88:H110)/I111</f>
        <v>0.5721393035</v>
      </c>
      <c r="I111" s="83">
        <f>SUM(I88:I110)</f>
        <v>201</v>
      </c>
      <c r="J111" s="61"/>
      <c r="K111" s="84" t="s">
        <v>130</v>
      </c>
      <c r="L111" s="85">
        <f>0.6*H111+0.4*L93/40</f>
        <v>0.5232835821</v>
      </c>
      <c r="M111" s="61">
        <f>CEILING(L111*5,1)</f>
        <v>3</v>
      </c>
      <c r="Z111" s="36"/>
    </row>
    <row r="112" ht="15.75" customHeight="1">
      <c r="Z112" s="36"/>
    </row>
    <row r="113" ht="15.75" customHeight="1">
      <c r="Z113" s="36"/>
    </row>
    <row r="114" ht="15.75" customHeight="1">
      <c r="A114" s="37" t="s">
        <v>134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  <c r="Z114" s="36"/>
    </row>
    <row r="115" ht="15.75" customHeight="1">
      <c r="A115" s="38" t="s">
        <v>42</v>
      </c>
      <c r="B115" s="39" t="s">
        <v>43</v>
      </c>
      <c r="C115" s="40" t="s">
        <v>44</v>
      </c>
      <c r="D115" s="41" t="s">
        <v>45</v>
      </c>
      <c r="E115" s="42" t="s">
        <v>46</v>
      </c>
      <c r="F115" s="43" t="s">
        <v>47</v>
      </c>
      <c r="G115" s="44" t="s">
        <v>48</v>
      </c>
      <c r="H115" s="44" t="s">
        <v>49</v>
      </c>
      <c r="I115" s="45" t="s">
        <v>50</v>
      </c>
      <c r="J115" s="46"/>
      <c r="K115" s="47" t="s">
        <v>51</v>
      </c>
      <c r="L115" s="45" t="s">
        <v>52</v>
      </c>
      <c r="M115" s="46"/>
      <c r="Z115" s="36"/>
    </row>
    <row r="116" ht="15.75" customHeight="1">
      <c r="A116" s="49" t="s">
        <v>53</v>
      </c>
      <c r="B116" s="50" t="s">
        <v>54</v>
      </c>
      <c r="C116" s="51" t="s">
        <v>55</v>
      </c>
      <c r="D116" s="52" t="s">
        <v>56</v>
      </c>
      <c r="E116" s="51" t="s">
        <v>57</v>
      </c>
      <c r="F116" s="53">
        <v>5.0</v>
      </c>
      <c r="G116" s="54" t="s">
        <v>46</v>
      </c>
      <c r="H116" s="55">
        <f t="shared" ref="H116:H138" si="21">(IF(G116="Easy",1,IF(G116="Hard",3,IF(G116="Medium",2,0))))*F116</f>
        <v>15</v>
      </c>
      <c r="I116" s="56">
        <f t="shared" ref="I116:I119" si="22">3*F116</f>
        <v>15</v>
      </c>
      <c r="K116" s="57" t="s">
        <v>58</v>
      </c>
      <c r="L116" s="58">
        <v>2.0</v>
      </c>
      <c r="Z116" s="36"/>
    </row>
    <row r="117" ht="15.75" customHeight="1">
      <c r="A117" s="59"/>
      <c r="B117" s="50" t="s">
        <v>59</v>
      </c>
      <c r="C117" s="51" t="s">
        <v>55</v>
      </c>
      <c r="D117" s="52" t="s">
        <v>56</v>
      </c>
      <c r="E117" s="51" t="s">
        <v>57</v>
      </c>
      <c r="F117" s="53">
        <v>4.0</v>
      </c>
      <c r="G117" s="54" t="s">
        <v>46</v>
      </c>
      <c r="H117" s="55">
        <f t="shared" si="21"/>
        <v>12</v>
      </c>
      <c r="I117" s="56">
        <f t="shared" si="22"/>
        <v>12</v>
      </c>
      <c r="K117" s="57" t="s">
        <v>60</v>
      </c>
      <c r="L117" s="58">
        <v>6.0</v>
      </c>
      <c r="Z117" s="36"/>
    </row>
    <row r="118" ht="15.75" customHeight="1">
      <c r="A118" s="60" t="s">
        <v>61</v>
      </c>
      <c r="B118" s="50" t="s">
        <v>62</v>
      </c>
      <c r="C118" s="61" t="s">
        <v>63</v>
      </c>
      <c r="D118" s="61" t="s">
        <v>64</v>
      </c>
      <c r="E118" s="61" t="s">
        <v>65</v>
      </c>
      <c r="F118" s="53">
        <v>4.0</v>
      </c>
      <c r="G118" s="54" t="s">
        <v>66</v>
      </c>
      <c r="H118" s="55">
        <f t="shared" si="21"/>
        <v>0</v>
      </c>
      <c r="I118" s="56">
        <f t="shared" si="22"/>
        <v>12</v>
      </c>
      <c r="K118" s="57" t="s">
        <v>67</v>
      </c>
      <c r="L118" s="58">
        <v>0.0</v>
      </c>
      <c r="Z118" s="36"/>
    </row>
    <row r="119" ht="15.75" customHeight="1">
      <c r="A119" s="62"/>
      <c r="B119" s="50" t="s">
        <v>68</v>
      </c>
      <c r="C119" s="61" t="s">
        <v>69</v>
      </c>
      <c r="D119" s="61" t="s">
        <v>70</v>
      </c>
      <c r="E119" s="61" t="s">
        <v>71</v>
      </c>
      <c r="F119" s="53">
        <v>4.0</v>
      </c>
      <c r="G119" s="54" t="s">
        <v>45</v>
      </c>
      <c r="H119" s="55">
        <f t="shared" si="21"/>
        <v>8</v>
      </c>
      <c r="I119" s="56">
        <f t="shared" si="22"/>
        <v>12</v>
      </c>
      <c r="K119" s="57" t="s">
        <v>72</v>
      </c>
      <c r="L119" s="58">
        <v>6.0</v>
      </c>
      <c r="Z119" s="36"/>
    </row>
    <row r="120" ht="15.75" customHeight="1">
      <c r="A120" s="62"/>
      <c r="B120" s="50" t="s">
        <v>73</v>
      </c>
      <c r="C120" s="61" t="s">
        <v>74</v>
      </c>
      <c r="D120" s="61" t="s">
        <v>75</v>
      </c>
      <c r="E120" s="63"/>
      <c r="F120" s="53">
        <v>4.0</v>
      </c>
      <c r="G120" s="54" t="s">
        <v>45</v>
      </c>
      <c r="H120" s="55">
        <f t="shared" si="21"/>
        <v>8</v>
      </c>
      <c r="I120" s="56">
        <f>2*F120</f>
        <v>8</v>
      </c>
      <c r="K120" s="64" t="s">
        <v>76</v>
      </c>
      <c r="L120" s="65">
        <v>0.0</v>
      </c>
      <c r="Z120" s="36"/>
    </row>
    <row r="121" ht="15.75" customHeight="1">
      <c r="A121" s="59"/>
      <c r="B121" s="50" t="s">
        <v>77</v>
      </c>
      <c r="C121" s="61" t="s">
        <v>78</v>
      </c>
      <c r="D121" s="61" t="s">
        <v>79</v>
      </c>
      <c r="E121" s="61" t="s">
        <v>80</v>
      </c>
      <c r="F121" s="53">
        <v>4.0</v>
      </c>
      <c r="G121" s="54" t="s">
        <v>44</v>
      </c>
      <c r="H121" s="55">
        <f t="shared" si="21"/>
        <v>4</v>
      </c>
      <c r="I121" s="56">
        <f t="shared" ref="I121:I131" si="23">3*F121</f>
        <v>12</v>
      </c>
      <c r="K121" s="66" t="s">
        <v>81</v>
      </c>
      <c r="L121" s="67">
        <f>SUM(L116:L120)</f>
        <v>14</v>
      </c>
      <c r="M121" s="34" t="str">
        <f>IF(AND(L121&lt;13,L121&gt;-1),"Easy",IF(AND(L121&gt;12,L121&lt;26),"Medium",IF(AND(L121&gt;25,L121&lt;41),"Hard",0)))</f>
        <v>Medium</v>
      </c>
      <c r="Z121" s="36"/>
    </row>
    <row r="122" ht="15.75" customHeight="1">
      <c r="A122" s="60" t="s">
        <v>82</v>
      </c>
      <c r="B122" s="50" t="s">
        <v>83</v>
      </c>
      <c r="C122" s="61" t="s">
        <v>84</v>
      </c>
      <c r="D122" s="61" t="s">
        <v>85</v>
      </c>
      <c r="E122" s="61" t="s">
        <v>86</v>
      </c>
      <c r="F122" s="53">
        <v>4.0</v>
      </c>
      <c r="G122" s="54" t="s">
        <v>45</v>
      </c>
      <c r="H122" s="55">
        <f t="shared" si="21"/>
        <v>8</v>
      </c>
      <c r="I122" s="56">
        <f t="shared" si="23"/>
        <v>12</v>
      </c>
      <c r="K122" s="68" t="s">
        <v>87</v>
      </c>
      <c r="L122" s="69">
        <f>L121/40</f>
        <v>0.35</v>
      </c>
      <c r="Z122" s="36"/>
    </row>
    <row r="123" ht="15.75" customHeight="1">
      <c r="A123" s="62"/>
      <c r="B123" s="50" t="s">
        <v>88</v>
      </c>
      <c r="C123" s="61" t="s">
        <v>89</v>
      </c>
      <c r="D123" s="61" t="s">
        <v>90</v>
      </c>
      <c r="E123" s="61" t="s">
        <v>91</v>
      </c>
      <c r="F123" s="53">
        <v>2.0</v>
      </c>
      <c r="G123" s="54" t="s">
        <v>46</v>
      </c>
      <c r="H123" s="55">
        <f t="shared" si="21"/>
        <v>6</v>
      </c>
      <c r="I123" s="56">
        <f t="shared" si="23"/>
        <v>6</v>
      </c>
      <c r="Z123" s="36"/>
    </row>
    <row r="124" ht="15.75" customHeight="1">
      <c r="A124" s="62"/>
      <c r="B124" s="50" t="s">
        <v>92</v>
      </c>
      <c r="C124" s="61" t="s">
        <v>93</v>
      </c>
      <c r="D124" s="61" t="s">
        <v>94</v>
      </c>
      <c r="E124" s="61" t="s">
        <v>95</v>
      </c>
      <c r="F124" s="53">
        <v>2.0</v>
      </c>
      <c r="G124" s="54" t="s">
        <v>45</v>
      </c>
      <c r="H124" s="55">
        <f t="shared" si="21"/>
        <v>4</v>
      </c>
      <c r="I124" s="56">
        <f t="shared" si="23"/>
        <v>6</v>
      </c>
      <c r="Z124" s="36"/>
    </row>
    <row r="125" ht="15.75" customHeight="1">
      <c r="A125" s="59"/>
      <c r="B125" s="70" t="s">
        <v>96</v>
      </c>
      <c r="C125" s="61" t="s">
        <v>97</v>
      </c>
      <c r="D125" s="63"/>
      <c r="E125" s="61" t="s">
        <v>98</v>
      </c>
      <c r="F125" s="53">
        <v>4.0</v>
      </c>
      <c r="G125" s="54" t="s">
        <v>66</v>
      </c>
      <c r="H125" s="55">
        <f t="shared" si="21"/>
        <v>0</v>
      </c>
      <c r="I125" s="56">
        <f t="shared" si="23"/>
        <v>12</v>
      </c>
      <c r="Z125" s="36"/>
    </row>
    <row r="126" ht="15.75" customHeight="1">
      <c r="A126" s="60" t="s">
        <v>99</v>
      </c>
      <c r="B126" s="70" t="s">
        <v>100</v>
      </c>
      <c r="C126" s="61" t="s">
        <v>101</v>
      </c>
      <c r="D126" s="61" t="s">
        <v>102</v>
      </c>
      <c r="E126" s="61" t="s">
        <v>103</v>
      </c>
      <c r="F126" s="53">
        <v>3.0</v>
      </c>
      <c r="G126" s="54" t="s">
        <v>44</v>
      </c>
      <c r="H126" s="55">
        <f t="shared" si="21"/>
        <v>3</v>
      </c>
      <c r="I126" s="56">
        <f t="shared" si="23"/>
        <v>9</v>
      </c>
      <c r="Z126" s="36"/>
    </row>
    <row r="127" ht="15.75" customHeight="1">
      <c r="A127" s="62"/>
      <c r="B127" s="70" t="s">
        <v>104</v>
      </c>
      <c r="C127" s="61" t="s">
        <v>55</v>
      </c>
      <c r="D127" s="61" t="s">
        <v>56</v>
      </c>
      <c r="E127" s="61" t="s">
        <v>57</v>
      </c>
      <c r="F127" s="53">
        <v>3.0</v>
      </c>
      <c r="G127" s="54" t="s">
        <v>46</v>
      </c>
      <c r="H127" s="55">
        <f t="shared" si="21"/>
        <v>9</v>
      </c>
      <c r="I127" s="56">
        <f t="shared" si="23"/>
        <v>9</v>
      </c>
      <c r="Z127" s="36"/>
    </row>
    <row r="128" ht="15.75" customHeight="1">
      <c r="A128" s="62"/>
      <c r="B128" s="50" t="s">
        <v>105</v>
      </c>
      <c r="C128" s="61" t="s">
        <v>106</v>
      </c>
      <c r="D128" s="61" t="s">
        <v>107</v>
      </c>
      <c r="E128" s="61" t="s">
        <v>108</v>
      </c>
      <c r="F128" s="53">
        <v>2.0</v>
      </c>
      <c r="G128" s="54" t="s">
        <v>45</v>
      </c>
      <c r="H128" s="55">
        <f t="shared" si="21"/>
        <v>4</v>
      </c>
      <c r="I128" s="56">
        <f t="shared" si="23"/>
        <v>6</v>
      </c>
      <c r="Z128" s="36"/>
    </row>
    <row r="129" ht="15.75" customHeight="1">
      <c r="A129" s="62"/>
      <c r="B129" s="50" t="s">
        <v>109</v>
      </c>
      <c r="C129" s="63"/>
      <c r="D129" s="61" t="s">
        <v>110</v>
      </c>
      <c r="E129" s="61" t="s">
        <v>111</v>
      </c>
      <c r="F129" s="53">
        <v>4.0</v>
      </c>
      <c r="G129" s="54" t="s">
        <v>45</v>
      </c>
      <c r="H129" s="55">
        <f t="shared" si="21"/>
        <v>8</v>
      </c>
      <c r="I129" s="56">
        <f t="shared" si="23"/>
        <v>12</v>
      </c>
      <c r="Z129" s="36"/>
    </row>
    <row r="130" ht="15.75" customHeight="1">
      <c r="A130" s="62"/>
      <c r="B130" s="50" t="s">
        <v>112</v>
      </c>
      <c r="C130" s="63"/>
      <c r="D130" s="61" t="s">
        <v>113</v>
      </c>
      <c r="E130" s="61" t="s">
        <v>114</v>
      </c>
      <c r="F130" s="53">
        <v>1.0</v>
      </c>
      <c r="G130" s="54" t="s">
        <v>46</v>
      </c>
      <c r="H130" s="55">
        <f t="shared" si="21"/>
        <v>3</v>
      </c>
      <c r="I130" s="56">
        <f t="shared" si="23"/>
        <v>3</v>
      </c>
      <c r="Z130" s="36"/>
    </row>
    <row r="131" ht="15.75" customHeight="1">
      <c r="A131" s="62"/>
      <c r="B131" s="70" t="s">
        <v>115</v>
      </c>
      <c r="C131" s="61" t="s">
        <v>115</v>
      </c>
      <c r="D131" s="61" t="s">
        <v>116</v>
      </c>
      <c r="E131" s="71" t="s">
        <v>117</v>
      </c>
      <c r="F131" s="53">
        <v>5.0</v>
      </c>
      <c r="G131" s="54" t="s">
        <v>46</v>
      </c>
      <c r="H131" s="55">
        <f t="shared" si="21"/>
        <v>15</v>
      </c>
      <c r="I131" s="56">
        <f t="shared" si="23"/>
        <v>15</v>
      </c>
      <c r="Z131" s="36"/>
    </row>
    <row r="132" ht="15.75" customHeight="1">
      <c r="A132" s="59"/>
      <c r="B132" s="70" t="s">
        <v>118</v>
      </c>
      <c r="C132" s="61" t="s">
        <v>119</v>
      </c>
      <c r="D132" s="61" t="s">
        <v>120</v>
      </c>
      <c r="E132" s="63"/>
      <c r="F132" s="53">
        <v>4.0</v>
      </c>
      <c r="G132" s="54" t="s">
        <v>44</v>
      </c>
      <c r="H132" s="55">
        <f t="shared" si="21"/>
        <v>4</v>
      </c>
      <c r="I132" s="56">
        <f t="shared" ref="I132:I136" si="24">2*F132</f>
        <v>8</v>
      </c>
      <c r="Z132" s="36"/>
    </row>
    <row r="133" ht="15.75" customHeight="1">
      <c r="A133" s="60" t="s">
        <v>121</v>
      </c>
      <c r="B133" s="70" t="s">
        <v>122</v>
      </c>
      <c r="C133" s="61" t="s">
        <v>123</v>
      </c>
      <c r="D133" s="61" t="s">
        <v>124</v>
      </c>
      <c r="E133" s="63"/>
      <c r="F133" s="53">
        <v>1.0</v>
      </c>
      <c r="G133" s="54" t="s">
        <v>44</v>
      </c>
      <c r="H133" s="55">
        <f t="shared" si="21"/>
        <v>1</v>
      </c>
      <c r="I133" s="56">
        <f t="shared" si="24"/>
        <v>2</v>
      </c>
      <c r="Z133" s="36"/>
    </row>
    <row r="134" ht="15.75" customHeight="1">
      <c r="A134" s="62"/>
      <c r="B134" s="70" t="s">
        <v>125</v>
      </c>
      <c r="C134" s="61" t="s">
        <v>124</v>
      </c>
      <c r="D134" s="61" t="s">
        <v>123</v>
      </c>
      <c r="E134" s="63"/>
      <c r="F134" s="53">
        <v>1.0</v>
      </c>
      <c r="G134" s="54" t="s">
        <v>45</v>
      </c>
      <c r="H134" s="55">
        <f t="shared" si="21"/>
        <v>2</v>
      </c>
      <c r="I134" s="56">
        <f t="shared" si="24"/>
        <v>2</v>
      </c>
      <c r="Z134" s="36"/>
    </row>
    <row r="135" ht="15.75" customHeight="1">
      <c r="A135" s="62"/>
      <c r="B135" s="70" t="s">
        <v>126</v>
      </c>
      <c r="C135" s="61" t="s">
        <v>124</v>
      </c>
      <c r="D135" s="61" t="s">
        <v>123</v>
      </c>
      <c r="E135" s="63"/>
      <c r="F135" s="53">
        <v>1.0</v>
      </c>
      <c r="G135" s="54" t="s">
        <v>45</v>
      </c>
      <c r="H135" s="55">
        <f t="shared" si="21"/>
        <v>2</v>
      </c>
      <c r="I135" s="56">
        <f t="shared" si="24"/>
        <v>2</v>
      </c>
      <c r="Z135" s="36"/>
    </row>
    <row r="136" ht="15.75" customHeight="1">
      <c r="A136" s="62"/>
      <c r="B136" s="70" t="s">
        <v>127</v>
      </c>
      <c r="C136" s="61" t="s">
        <v>124</v>
      </c>
      <c r="D136" s="61" t="s">
        <v>123</v>
      </c>
      <c r="E136" s="63"/>
      <c r="F136" s="53">
        <v>1.0</v>
      </c>
      <c r="G136" s="54" t="s">
        <v>45</v>
      </c>
      <c r="H136" s="55">
        <f t="shared" si="21"/>
        <v>2</v>
      </c>
      <c r="I136" s="56">
        <f t="shared" si="24"/>
        <v>2</v>
      </c>
      <c r="Z136" s="36"/>
    </row>
    <row r="137" ht="15.75" customHeight="1">
      <c r="A137" s="62"/>
      <c r="B137" s="70" t="s">
        <v>128</v>
      </c>
      <c r="C137" s="61" t="s">
        <v>123</v>
      </c>
      <c r="D137" s="63"/>
      <c r="E137" s="61" t="s">
        <v>124</v>
      </c>
      <c r="F137" s="53">
        <v>4.0</v>
      </c>
      <c r="G137" s="54" t="s">
        <v>44</v>
      </c>
      <c r="H137" s="55">
        <f t="shared" si="21"/>
        <v>4</v>
      </c>
      <c r="I137" s="56">
        <f t="shared" ref="I137:I138" si="25">3*F137</f>
        <v>12</v>
      </c>
      <c r="Z137" s="36"/>
    </row>
    <row r="138" ht="15.75" customHeight="1">
      <c r="A138" s="59"/>
      <c r="B138" s="72" t="s">
        <v>129</v>
      </c>
      <c r="C138" s="61" t="s">
        <v>123</v>
      </c>
      <c r="D138" s="63"/>
      <c r="E138" s="73" t="s">
        <v>124</v>
      </c>
      <c r="F138" s="74">
        <v>4.0</v>
      </c>
      <c r="G138" s="75" t="s">
        <v>44</v>
      </c>
      <c r="H138" s="76">
        <f t="shared" si="21"/>
        <v>4</v>
      </c>
      <c r="I138" s="77">
        <f t="shared" si="25"/>
        <v>12</v>
      </c>
      <c r="Z138" s="36"/>
    </row>
    <row r="139" ht="15.75" customHeight="1">
      <c r="A139" s="78"/>
      <c r="B139" s="79" t="s">
        <v>4</v>
      </c>
      <c r="C139" s="80"/>
      <c r="D139" s="80"/>
      <c r="E139" s="80"/>
      <c r="F139" s="80"/>
      <c r="G139" s="81"/>
      <c r="H139" s="82">
        <f>SUM(H116:H138)/I139</f>
        <v>0.6268656716</v>
      </c>
      <c r="I139" s="83">
        <f>SUM(I116:I138)</f>
        <v>201</v>
      </c>
      <c r="J139" s="61"/>
      <c r="K139" s="84" t="s">
        <v>130</v>
      </c>
      <c r="L139" s="85">
        <f>0.6*H139+0.4*L121/40</f>
        <v>0.516119403</v>
      </c>
      <c r="M139" s="61">
        <f>CEILING(L139*5,1)</f>
        <v>3</v>
      </c>
      <c r="Z139" s="36"/>
    </row>
    <row r="140" ht="15.75" customHeight="1">
      <c r="Z140" s="36"/>
    </row>
    <row r="141" ht="15.75" customHeight="1">
      <c r="Z141" s="36"/>
    </row>
    <row r="142" ht="15.75" customHeight="1">
      <c r="A142" s="37" t="s">
        <v>135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7"/>
      <c r="Z142" s="36"/>
    </row>
    <row r="143" ht="15.75" customHeight="1">
      <c r="A143" s="38" t="s">
        <v>42</v>
      </c>
      <c r="B143" s="39" t="s">
        <v>43</v>
      </c>
      <c r="C143" s="40" t="s">
        <v>44</v>
      </c>
      <c r="D143" s="41" t="s">
        <v>45</v>
      </c>
      <c r="E143" s="42" t="s">
        <v>46</v>
      </c>
      <c r="F143" s="43" t="s">
        <v>47</v>
      </c>
      <c r="G143" s="44" t="s">
        <v>48</v>
      </c>
      <c r="H143" s="44" t="s">
        <v>49</v>
      </c>
      <c r="I143" s="45" t="s">
        <v>50</v>
      </c>
      <c r="J143" s="46"/>
      <c r="K143" s="47" t="s">
        <v>51</v>
      </c>
      <c r="L143" s="45" t="s">
        <v>52</v>
      </c>
      <c r="M143" s="46"/>
      <c r="Z143" s="36"/>
    </row>
    <row r="144" ht="15.75" customHeight="1">
      <c r="A144" s="49" t="s">
        <v>53</v>
      </c>
      <c r="B144" s="50" t="s">
        <v>54</v>
      </c>
      <c r="C144" s="51" t="s">
        <v>55</v>
      </c>
      <c r="D144" s="52" t="s">
        <v>56</v>
      </c>
      <c r="E144" s="51" t="s">
        <v>57</v>
      </c>
      <c r="F144" s="53">
        <v>5.0</v>
      </c>
      <c r="G144" s="54" t="s">
        <v>46</v>
      </c>
      <c r="H144" s="55">
        <f t="shared" ref="H144:H166" si="26">(IF(G144="Easy",1,IF(G144="Hard",3,IF(G144="Medium",2,0))))*F144</f>
        <v>15</v>
      </c>
      <c r="I144" s="56">
        <f t="shared" ref="I144:I147" si="27">3*F144</f>
        <v>15</v>
      </c>
      <c r="K144" s="57" t="s">
        <v>58</v>
      </c>
      <c r="L144" s="58">
        <v>0.0</v>
      </c>
      <c r="Z144" s="36"/>
    </row>
    <row r="145" ht="15.75" customHeight="1">
      <c r="A145" s="59"/>
      <c r="B145" s="50" t="s">
        <v>59</v>
      </c>
      <c r="C145" s="51" t="s">
        <v>55</v>
      </c>
      <c r="D145" s="52" t="s">
        <v>56</v>
      </c>
      <c r="E145" s="51" t="s">
        <v>57</v>
      </c>
      <c r="F145" s="53">
        <v>4.0</v>
      </c>
      <c r="G145" s="54" t="s">
        <v>45</v>
      </c>
      <c r="H145" s="55">
        <f t="shared" si="26"/>
        <v>8</v>
      </c>
      <c r="I145" s="56">
        <f t="shared" si="27"/>
        <v>12</v>
      </c>
      <c r="K145" s="57" t="s">
        <v>60</v>
      </c>
      <c r="L145" s="58">
        <v>4.0</v>
      </c>
      <c r="Z145" s="36"/>
    </row>
    <row r="146" ht="15.75" customHeight="1">
      <c r="A146" s="60" t="s">
        <v>61</v>
      </c>
      <c r="B146" s="50" t="s">
        <v>62</v>
      </c>
      <c r="C146" s="61" t="s">
        <v>63</v>
      </c>
      <c r="D146" s="61" t="s">
        <v>64</v>
      </c>
      <c r="E146" s="61" t="s">
        <v>65</v>
      </c>
      <c r="F146" s="53">
        <v>4.0</v>
      </c>
      <c r="G146" s="54" t="s">
        <v>66</v>
      </c>
      <c r="H146" s="55">
        <f t="shared" si="26"/>
        <v>0</v>
      </c>
      <c r="I146" s="56">
        <f t="shared" si="27"/>
        <v>12</v>
      </c>
      <c r="K146" s="57" t="s">
        <v>67</v>
      </c>
      <c r="L146" s="58">
        <v>0.0</v>
      </c>
      <c r="Z146" s="36"/>
    </row>
    <row r="147" ht="15.75" customHeight="1">
      <c r="A147" s="62"/>
      <c r="B147" s="50" t="s">
        <v>68</v>
      </c>
      <c r="C147" s="61" t="s">
        <v>69</v>
      </c>
      <c r="D147" s="61" t="s">
        <v>70</v>
      </c>
      <c r="E147" s="61" t="s">
        <v>71</v>
      </c>
      <c r="F147" s="53">
        <v>4.0</v>
      </c>
      <c r="G147" s="54" t="s">
        <v>45</v>
      </c>
      <c r="H147" s="55">
        <f t="shared" si="26"/>
        <v>8</v>
      </c>
      <c r="I147" s="56">
        <f t="shared" si="27"/>
        <v>12</v>
      </c>
      <c r="K147" s="57" t="s">
        <v>72</v>
      </c>
      <c r="L147" s="58">
        <v>2.0</v>
      </c>
      <c r="Z147" s="36"/>
    </row>
    <row r="148" ht="15.75" customHeight="1">
      <c r="A148" s="62"/>
      <c r="B148" s="50" t="s">
        <v>73</v>
      </c>
      <c r="C148" s="61" t="s">
        <v>74</v>
      </c>
      <c r="D148" s="61" t="s">
        <v>75</v>
      </c>
      <c r="E148" s="63"/>
      <c r="F148" s="53">
        <v>4.0</v>
      </c>
      <c r="G148" s="54" t="s">
        <v>45</v>
      </c>
      <c r="H148" s="55">
        <f t="shared" si="26"/>
        <v>8</v>
      </c>
      <c r="I148" s="56">
        <f>2*F148</f>
        <v>8</v>
      </c>
      <c r="K148" s="64" t="s">
        <v>76</v>
      </c>
      <c r="L148" s="65">
        <v>0.0</v>
      </c>
      <c r="Z148" s="36"/>
    </row>
    <row r="149" ht="15.75" customHeight="1">
      <c r="A149" s="59"/>
      <c r="B149" s="50" t="s">
        <v>77</v>
      </c>
      <c r="C149" s="61" t="s">
        <v>78</v>
      </c>
      <c r="D149" s="61" t="s">
        <v>79</v>
      </c>
      <c r="E149" s="61" t="s">
        <v>80</v>
      </c>
      <c r="F149" s="53">
        <v>4.0</v>
      </c>
      <c r="G149" s="54" t="s">
        <v>44</v>
      </c>
      <c r="H149" s="55">
        <f t="shared" si="26"/>
        <v>4</v>
      </c>
      <c r="I149" s="56">
        <f t="shared" ref="I149:I159" si="28">3*F149</f>
        <v>12</v>
      </c>
      <c r="K149" s="66" t="s">
        <v>81</v>
      </c>
      <c r="L149" s="67">
        <f>SUM(L144:L148)</f>
        <v>6</v>
      </c>
      <c r="M149" s="34" t="str">
        <f>IF(AND(L149&lt;13,L149&gt;-1),"Easy",IF(AND(L149&gt;12,L149&lt;26),"Medium",IF(AND(L149&gt;25,L149&lt;41),"Hard",0)))</f>
        <v>Easy</v>
      </c>
      <c r="Z149" s="36"/>
    </row>
    <row r="150" ht="15.75" customHeight="1">
      <c r="A150" s="60" t="s">
        <v>82</v>
      </c>
      <c r="B150" s="50" t="s">
        <v>83</v>
      </c>
      <c r="C150" s="61" t="s">
        <v>84</v>
      </c>
      <c r="D150" s="61" t="s">
        <v>85</v>
      </c>
      <c r="E150" s="61" t="s">
        <v>86</v>
      </c>
      <c r="F150" s="53">
        <v>4.0</v>
      </c>
      <c r="G150" s="54" t="s">
        <v>46</v>
      </c>
      <c r="H150" s="55">
        <f t="shared" si="26"/>
        <v>12</v>
      </c>
      <c r="I150" s="56">
        <f t="shared" si="28"/>
        <v>12</v>
      </c>
      <c r="K150" s="68" t="s">
        <v>87</v>
      </c>
      <c r="L150" s="69">
        <f>L149/40</f>
        <v>0.15</v>
      </c>
      <c r="Z150" s="36"/>
    </row>
    <row r="151" ht="15.75" customHeight="1">
      <c r="A151" s="62"/>
      <c r="B151" s="50" t="s">
        <v>88</v>
      </c>
      <c r="C151" s="61" t="s">
        <v>89</v>
      </c>
      <c r="D151" s="61" t="s">
        <v>90</v>
      </c>
      <c r="E151" s="61" t="s">
        <v>91</v>
      </c>
      <c r="F151" s="53">
        <v>2.0</v>
      </c>
      <c r="G151" s="54" t="s">
        <v>46</v>
      </c>
      <c r="H151" s="55">
        <f t="shared" si="26"/>
        <v>6</v>
      </c>
      <c r="I151" s="56">
        <f t="shared" si="28"/>
        <v>6</v>
      </c>
      <c r="Z151" s="36"/>
    </row>
    <row r="152" ht="15.75" customHeight="1">
      <c r="A152" s="62"/>
      <c r="B152" s="50" t="s">
        <v>92</v>
      </c>
      <c r="C152" s="61" t="s">
        <v>93</v>
      </c>
      <c r="D152" s="61" t="s">
        <v>94</v>
      </c>
      <c r="E152" s="61" t="s">
        <v>95</v>
      </c>
      <c r="F152" s="53">
        <v>2.0</v>
      </c>
      <c r="G152" s="54" t="s">
        <v>45</v>
      </c>
      <c r="H152" s="55">
        <f t="shared" si="26"/>
        <v>4</v>
      </c>
      <c r="I152" s="56">
        <f t="shared" si="28"/>
        <v>6</v>
      </c>
      <c r="Z152" s="36"/>
    </row>
    <row r="153" ht="15.75" customHeight="1">
      <c r="A153" s="59"/>
      <c r="B153" s="70" t="s">
        <v>96</v>
      </c>
      <c r="C153" s="61" t="s">
        <v>97</v>
      </c>
      <c r="D153" s="63"/>
      <c r="E153" s="61" t="s">
        <v>98</v>
      </c>
      <c r="F153" s="53">
        <v>4.0</v>
      </c>
      <c r="G153" s="54" t="s">
        <v>66</v>
      </c>
      <c r="H153" s="55">
        <f t="shared" si="26"/>
        <v>0</v>
      </c>
      <c r="I153" s="56">
        <f t="shared" si="28"/>
        <v>12</v>
      </c>
      <c r="Z153" s="36"/>
    </row>
    <row r="154" ht="15.75" customHeight="1">
      <c r="A154" s="60" t="s">
        <v>99</v>
      </c>
      <c r="B154" s="70" t="s">
        <v>100</v>
      </c>
      <c r="C154" s="61" t="s">
        <v>101</v>
      </c>
      <c r="D154" s="61" t="s">
        <v>102</v>
      </c>
      <c r="E154" s="61" t="s">
        <v>103</v>
      </c>
      <c r="F154" s="53">
        <v>3.0</v>
      </c>
      <c r="G154" s="54" t="s">
        <v>46</v>
      </c>
      <c r="H154" s="55">
        <f t="shared" si="26"/>
        <v>9</v>
      </c>
      <c r="I154" s="56">
        <f t="shared" si="28"/>
        <v>9</v>
      </c>
      <c r="Z154" s="36"/>
    </row>
    <row r="155" ht="15.75" customHeight="1">
      <c r="A155" s="62"/>
      <c r="B155" s="70" t="s">
        <v>104</v>
      </c>
      <c r="C155" s="61" t="s">
        <v>55</v>
      </c>
      <c r="D155" s="61" t="s">
        <v>56</v>
      </c>
      <c r="E155" s="61" t="s">
        <v>57</v>
      </c>
      <c r="F155" s="53">
        <v>3.0</v>
      </c>
      <c r="G155" s="54" t="s">
        <v>46</v>
      </c>
      <c r="H155" s="55">
        <f t="shared" si="26"/>
        <v>9</v>
      </c>
      <c r="I155" s="56">
        <f t="shared" si="28"/>
        <v>9</v>
      </c>
      <c r="Z155" s="36"/>
    </row>
    <row r="156" ht="15.75" customHeight="1">
      <c r="A156" s="62"/>
      <c r="B156" s="50" t="s">
        <v>105</v>
      </c>
      <c r="C156" s="61" t="s">
        <v>106</v>
      </c>
      <c r="D156" s="61" t="s">
        <v>107</v>
      </c>
      <c r="E156" s="61" t="s">
        <v>108</v>
      </c>
      <c r="F156" s="53">
        <v>2.0</v>
      </c>
      <c r="G156" s="54" t="s">
        <v>46</v>
      </c>
      <c r="H156" s="55">
        <f t="shared" si="26"/>
        <v>6</v>
      </c>
      <c r="I156" s="56">
        <f t="shared" si="28"/>
        <v>6</v>
      </c>
      <c r="Z156" s="36"/>
    </row>
    <row r="157" ht="15.75" customHeight="1">
      <c r="A157" s="62"/>
      <c r="B157" s="50" t="s">
        <v>109</v>
      </c>
      <c r="C157" s="63"/>
      <c r="D157" s="61" t="s">
        <v>110</v>
      </c>
      <c r="E157" s="61" t="s">
        <v>111</v>
      </c>
      <c r="F157" s="53">
        <v>4.0</v>
      </c>
      <c r="G157" s="54" t="s">
        <v>45</v>
      </c>
      <c r="H157" s="55">
        <f t="shared" si="26"/>
        <v>8</v>
      </c>
      <c r="I157" s="56">
        <f t="shared" si="28"/>
        <v>12</v>
      </c>
      <c r="Z157" s="36"/>
    </row>
    <row r="158" ht="15.75" customHeight="1">
      <c r="A158" s="62"/>
      <c r="B158" s="50" t="s">
        <v>112</v>
      </c>
      <c r="C158" s="63"/>
      <c r="D158" s="61" t="s">
        <v>113</v>
      </c>
      <c r="E158" s="61" t="s">
        <v>114</v>
      </c>
      <c r="F158" s="53">
        <v>1.0</v>
      </c>
      <c r="G158" s="54" t="s">
        <v>46</v>
      </c>
      <c r="H158" s="55">
        <f t="shared" si="26"/>
        <v>3</v>
      </c>
      <c r="I158" s="56">
        <f t="shared" si="28"/>
        <v>3</v>
      </c>
      <c r="Z158" s="36"/>
    </row>
    <row r="159" ht="15.75" customHeight="1">
      <c r="A159" s="62"/>
      <c r="B159" s="70" t="s">
        <v>115</v>
      </c>
      <c r="C159" s="61" t="s">
        <v>115</v>
      </c>
      <c r="D159" s="61" t="s">
        <v>116</v>
      </c>
      <c r="E159" s="71" t="s">
        <v>117</v>
      </c>
      <c r="F159" s="53">
        <v>5.0</v>
      </c>
      <c r="G159" s="54" t="s">
        <v>44</v>
      </c>
      <c r="H159" s="55">
        <f t="shared" si="26"/>
        <v>5</v>
      </c>
      <c r="I159" s="56">
        <f t="shared" si="28"/>
        <v>15</v>
      </c>
      <c r="Z159" s="36"/>
    </row>
    <row r="160" ht="15.75" customHeight="1">
      <c r="A160" s="59"/>
      <c r="B160" s="70" t="s">
        <v>118</v>
      </c>
      <c r="C160" s="61" t="s">
        <v>119</v>
      </c>
      <c r="D160" s="61" t="s">
        <v>120</v>
      </c>
      <c r="E160" s="63"/>
      <c r="F160" s="53">
        <v>4.0</v>
      </c>
      <c r="G160" s="54" t="s">
        <v>44</v>
      </c>
      <c r="H160" s="55">
        <f t="shared" si="26"/>
        <v>4</v>
      </c>
      <c r="I160" s="56">
        <f t="shared" ref="I160:I164" si="29">2*F160</f>
        <v>8</v>
      </c>
      <c r="Z160" s="36"/>
    </row>
    <row r="161" ht="15.75" customHeight="1">
      <c r="A161" s="60" t="s">
        <v>121</v>
      </c>
      <c r="B161" s="70" t="s">
        <v>122</v>
      </c>
      <c r="C161" s="61" t="s">
        <v>123</v>
      </c>
      <c r="D161" s="61" t="s">
        <v>124</v>
      </c>
      <c r="E161" s="63"/>
      <c r="F161" s="53">
        <v>1.0</v>
      </c>
      <c r="G161" s="54" t="s">
        <v>44</v>
      </c>
      <c r="H161" s="55">
        <f t="shared" si="26"/>
        <v>1</v>
      </c>
      <c r="I161" s="56">
        <f t="shared" si="29"/>
        <v>2</v>
      </c>
      <c r="Z161" s="36"/>
    </row>
    <row r="162" ht="15.75" customHeight="1">
      <c r="A162" s="62"/>
      <c r="B162" s="70" t="s">
        <v>125</v>
      </c>
      <c r="C162" s="61" t="s">
        <v>124</v>
      </c>
      <c r="D162" s="61" t="s">
        <v>123</v>
      </c>
      <c r="E162" s="63"/>
      <c r="F162" s="53">
        <v>1.0</v>
      </c>
      <c r="G162" s="54" t="s">
        <v>44</v>
      </c>
      <c r="H162" s="55">
        <f t="shared" si="26"/>
        <v>1</v>
      </c>
      <c r="I162" s="56">
        <f t="shared" si="29"/>
        <v>2</v>
      </c>
      <c r="Z162" s="36"/>
    </row>
    <row r="163" ht="15.75" customHeight="1">
      <c r="A163" s="62"/>
      <c r="B163" s="70" t="s">
        <v>126</v>
      </c>
      <c r="C163" s="61" t="s">
        <v>124</v>
      </c>
      <c r="D163" s="61" t="s">
        <v>123</v>
      </c>
      <c r="E163" s="63"/>
      <c r="F163" s="53">
        <v>1.0</v>
      </c>
      <c r="G163" s="54" t="s">
        <v>45</v>
      </c>
      <c r="H163" s="55">
        <f t="shared" si="26"/>
        <v>2</v>
      </c>
      <c r="I163" s="56">
        <f t="shared" si="29"/>
        <v>2</v>
      </c>
      <c r="Z163" s="36"/>
    </row>
    <row r="164" ht="15.75" customHeight="1">
      <c r="A164" s="62"/>
      <c r="B164" s="70" t="s">
        <v>127</v>
      </c>
      <c r="C164" s="61" t="s">
        <v>124</v>
      </c>
      <c r="D164" s="61" t="s">
        <v>123</v>
      </c>
      <c r="E164" s="63"/>
      <c r="F164" s="53">
        <v>1.0</v>
      </c>
      <c r="G164" s="54" t="s">
        <v>45</v>
      </c>
      <c r="H164" s="55">
        <f t="shared" si="26"/>
        <v>2</v>
      </c>
      <c r="I164" s="56">
        <f t="shared" si="29"/>
        <v>2</v>
      </c>
      <c r="Z164" s="36"/>
    </row>
    <row r="165" ht="15.75" customHeight="1">
      <c r="A165" s="62"/>
      <c r="B165" s="70" t="s">
        <v>128</v>
      </c>
      <c r="C165" s="61" t="s">
        <v>123</v>
      </c>
      <c r="D165" s="63"/>
      <c r="E165" s="61" t="s">
        <v>124</v>
      </c>
      <c r="F165" s="53">
        <v>4.0</v>
      </c>
      <c r="G165" s="54" t="s">
        <v>44</v>
      </c>
      <c r="H165" s="55">
        <f t="shared" si="26"/>
        <v>4</v>
      </c>
      <c r="I165" s="56">
        <f t="shared" ref="I165:I166" si="30">3*F165</f>
        <v>12</v>
      </c>
      <c r="Z165" s="36"/>
    </row>
    <row r="166" ht="15.75" customHeight="1">
      <c r="A166" s="59"/>
      <c r="B166" s="72" t="s">
        <v>129</v>
      </c>
      <c r="C166" s="61" t="s">
        <v>123</v>
      </c>
      <c r="D166" s="63"/>
      <c r="E166" s="73" t="s">
        <v>124</v>
      </c>
      <c r="F166" s="74">
        <v>4.0</v>
      </c>
      <c r="G166" s="75" t="s">
        <v>44</v>
      </c>
      <c r="H166" s="76">
        <f t="shared" si="26"/>
        <v>4</v>
      </c>
      <c r="I166" s="77">
        <f t="shared" si="30"/>
        <v>12</v>
      </c>
      <c r="Z166" s="36"/>
    </row>
    <row r="167" ht="15.75" customHeight="1">
      <c r="A167" s="78"/>
      <c r="B167" s="79" t="s">
        <v>4</v>
      </c>
      <c r="C167" s="80"/>
      <c r="D167" s="80"/>
      <c r="E167" s="80"/>
      <c r="F167" s="80"/>
      <c r="G167" s="81"/>
      <c r="H167" s="82">
        <f>SUM(H144:H166)/I167</f>
        <v>0.6119402985</v>
      </c>
      <c r="I167" s="83">
        <f>SUM(I144:I166)</f>
        <v>201</v>
      </c>
      <c r="J167" s="61"/>
      <c r="K167" s="84" t="s">
        <v>130</v>
      </c>
      <c r="L167" s="85">
        <f>0.6*H167+0.4*L149/40</f>
        <v>0.4271641791</v>
      </c>
      <c r="M167" s="61">
        <f>CEILING(L167*5,1)</f>
        <v>3</v>
      </c>
      <c r="Z167" s="36"/>
    </row>
    <row r="168" ht="15.75" customHeight="1">
      <c r="Z168" s="36"/>
    </row>
    <row r="169" ht="15.75" customHeight="1">
      <c r="Z169" s="36"/>
    </row>
    <row r="170" ht="15.75" customHeight="1">
      <c r="A170" s="37" t="s">
        <v>136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7"/>
      <c r="Z170" s="36"/>
    </row>
    <row r="171" ht="15.75" customHeight="1">
      <c r="A171" s="38" t="s">
        <v>42</v>
      </c>
      <c r="B171" s="39" t="s">
        <v>43</v>
      </c>
      <c r="C171" s="40" t="s">
        <v>44</v>
      </c>
      <c r="D171" s="41" t="s">
        <v>45</v>
      </c>
      <c r="E171" s="42" t="s">
        <v>46</v>
      </c>
      <c r="F171" s="43" t="s">
        <v>47</v>
      </c>
      <c r="G171" s="44" t="s">
        <v>48</v>
      </c>
      <c r="H171" s="44" t="s">
        <v>49</v>
      </c>
      <c r="I171" s="45" t="s">
        <v>50</v>
      </c>
      <c r="J171" s="46"/>
      <c r="K171" s="47" t="s">
        <v>51</v>
      </c>
      <c r="L171" s="45" t="s">
        <v>52</v>
      </c>
      <c r="M171" s="46"/>
      <c r="Z171" s="36"/>
    </row>
    <row r="172" ht="15.75" customHeight="1">
      <c r="A172" s="49" t="s">
        <v>53</v>
      </c>
      <c r="B172" s="50" t="s">
        <v>54</v>
      </c>
      <c r="C172" s="51" t="s">
        <v>55</v>
      </c>
      <c r="D172" s="52" t="s">
        <v>56</v>
      </c>
      <c r="E172" s="51" t="s">
        <v>57</v>
      </c>
      <c r="F172" s="53">
        <v>5.0</v>
      </c>
      <c r="G172" s="54" t="s">
        <v>46</v>
      </c>
      <c r="H172" s="55">
        <f t="shared" ref="H172:H194" si="31">(IF(G172="Easy",1,IF(G172="Hard",3,IF(G172="Medium",2,0))))*F172</f>
        <v>15</v>
      </c>
      <c r="I172" s="56">
        <f t="shared" ref="I172:I175" si="32">3*F172</f>
        <v>15</v>
      </c>
      <c r="K172" s="57" t="s">
        <v>58</v>
      </c>
      <c r="L172" s="58">
        <v>6.0</v>
      </c>
      <c r="Z172" s="36"/>
    </row>
    <row r="173" ht="15.75" customHeight="1">
      <c r="A173" s="59"/>
      <c r="B173" s="50" t="s">
        <v>59</v>
      </c>
      <c r="C173" s="51" t="s">
        <v>55</v>
      </c>
      <c r="D173" s="52" t="s">
        <v>56</v>
      </c>
      <c r="E173" s="51" t="s">
        <v>57</v>
      </c>
      <c r="F173" s="53">
        <v>4.0</v>
      </c>
      <c r="G173" s="54" t="s">
        <v>46</v>
      </c>
      <c r="H173" s="55">
        <f t="shared" si="31"/>
        <v>12</v>
      </c>
      <c r="I173" s="56">
        <f t="shared" si="32"/>
        <v>12</v>
      </c>
      <c r="K173" s="57" t="s">
        <v>60</v>
      </c>
      <c r="L173" s="58">
        <v>8.0</v>
      </c>
      <c r="Z173" s="36"/>
    </row>
    <row r="174" ht="15.75" customHeight="1">
      <c r="A174" s="60" t="s">
        <v>61</v>
      </c>
      <c r="B174" s="50" t="s">
        <v>62</v>
      </c>
      <c r="C174" s="61" t="s">
        <v>63</v>
      </c>
      <c r="D174" s="61" t="s">
        <v>64</v>
      </c>
      <c r="E174" s="61" t="s">
        <v>65</v>
      </c>
      <c r="F174" s="53">
        <v>4.0</v>
      </c>
      <c r="G174" s="54" t="s">
        <v>66</v>
      </c>
      <c r="H174" s="55">
        <f t="shared" si="31"/>
        <v>0</v>
      </c>
      <c r="I174" s="56">
        <f t="shared" si="32"/>
        <v>12</v>
      </c>
      <c r="K174" s="57" t="s">
        <v>67</v>
      </c>
      <c r="L174" s="58">
        <v>0.0</v>
      </c>
      <c r="Z174" s="36"/>
    </row>
    <row r="175" ht="15.75" customHeight="1">
      <c r="A175" s="62"/>
      <c r="B175" s="50" t="s">
        <v>68</v>
      </c>
      <c r="C175" s="61" t="s">
        <v>69</v>
      </c>
      <c r="D175" s="61" t="s">
        <v>70</v>
      </c>
      <c r="E175" s="61" t="s">
        <v>71</v>
      </c>
      <c r="F175" s="53">
        <v>4.0</v>
      </c>
      <c r="G175" s="54" t="s">
        <v>45</v>
      </c>
      <c r="H175" s="55">
        <f t="shared" si="31"/>
        <v>8</v>
      </c>
      <c r="I175" s="56">
        <f t="shared" si="32"/>
        <v>12</v>
      </c>
      <c r="K175" s="57" t="s">
        <v>72</v>
      </c>
      <c r="L175" s="58">
        <v>6.0</v>
      </c>
      <c r="Z175" s="36"/>
    </row>
    <row r="176" ht="15.75" customHeight="1">
      <c r="A176" s="62"/>
      <c r="B176" s="50" t="s">
        <v>73</v>
      </c>
      <c r="C176" s="61" t="s">
        <v>74</v>
      </c>
      <c r="D176" s="61" t="s">
        <v>75</v>
      </c>
      <c r="E176" s="63"/>
      <c r="F176" s="53">
        <v>4.0</v>
      </c>
      <c r="G176" s="54" t="s">
        <v>45</v>
      </c>
      <c r="H176" s="55">
        <f t="shared" si="31"/>
        <v>8</v>
      </c>
      <c r="I176" s="56">
        <f>2*F176</f>
        <v>8</v>
      </c>
      <c r="K176" s="64" t="s">
        <v>76</v>
      </c>
      <c r="L176" s="65">
        <v>0.0</v>
      </c>
      <c r="Z176" s="36"/>
    </row>
    <row r="177" ht="15.75" customHeight="1">
      <c r="A177" s="59"/>
      <c r="B177" s="50" t="s">
        <v>77</v>
      </c>
      <c r="C177" s="61" t="s">
        <v>78</v>
      </c>
      <c r="D177" s="61" t="s">
        <v>79</v>
      </c>
      <c r="E177" s="61" t="s">
        <v>80</v>
      </c>
      <c r="F177" s="53">
        <v>4.0</v>
      </c>
      <c r="G177" s="54" t="s">
        <v>44</v>
      </c>
      <c r="H177" s="55">
        <f t="shared" si="31"/>
        <v>4</v>
      </c>
      <c r="I177" s="56">
        <f t="shared" ref="I177:I187" si="33">3*F177</f>
        <v>12</v>
      </c>
      <c r="K177" s="66" t="s">
        <v>81</v>
      </c>
      <c r="L177" s="67">
        <f>SUM(L172:L176)</f>
        <v>20</v>
      </c>
      <c r="M177" s="34" t="str">
        <f>IF(AND(L177&lt;13,L177&gt;-1),"Easy",IF(AND(L177&gt;12,L177&lt;26),"Medium",IF(AND(L177&gt;25,L177&lt;41),"Hard",0)))</f>
        <v>Medium</v>
      </c>
      <c r="Z177" s="36"/>
    </row>
    <row r="178" ht="15.75" customHeight="1">
      <c r="A178" s="60" t="s">
        <v>82</v>
      </c>
      <c r="B178" s="50" t="s">
        <v>83</v>
      </c>
      <c r="C178" s="61" t="s">
        <v>84</v>
      </c>
      <c r="D178" s="61" t="s">
        <v>85</v>
      </c>
      <c r="E178" s="61" t="s">
        <v>86</v>
      </c>
      <c r="F178" s="53">
        <v>4.0</v>
      </c>
      <c r="G178" s="54" t="s">
        <v>45</v>
      </c>
      <c r="H178" s="55">
        <f t="shared" si="31"/>
        <v>8</v>
      </c>
      <c r="I178" s="56">
        <f t="shared" si="33"/>
        <v>12</v>
      </c>
      <c r="K178" s="68" t="s">
        <v>87</v>
      </c>
      <c r="L178" s="69">
        <f>L177/40</f>
        <v>0.5</v>
      </c>
      <c r="Z178" s="36"/>
    </row>
    <row r="179" ht="15.75" customHeight="1">
      <c r="A179" s="62"/>
      <c r="B179" s="50" t="s">
        <v>88</v>
      </c>
      <c r="C179" s="61" t="s">
        <v>89</v>
      </c>
      <c r="D179" s="61" t="s">
        <v>90</v>
      </c>
      <c r="E179" s="61" t="s">
        <v>91</v>
      </c>
      <c r="F179" s="53">
        <v>2.0</v>
      </c>
      <c r="G179" s="54" t="s">
        <v>66</v>
      </c>
      <c r="H179" s="55">
        <f t="shared" si="31"/>
        <v>0</v>
      </c>
      <c r="I179" s="56">
        <f t="shared" si="33"/>
        <v>6</v>
      </c>
      <c r="Z179" s="36"/>
    </row>
    <row r="180" ht="15.75" customHeight="1">
      <c r="A180" s="62"/>
      <c r="B180" s="50" t="s">
        <v>92</v>
      </c>
      <c r="C180" s="61" t="s">
        <v>93</v>
      </c>
      <c r="D180" s="61" t="s">
        <v>94</v>
      </c>
      <c r="E180" s="61" t="s">
        <v>95</v>
      </c>
      <c r="F180" s="53">
        <v>2.0</v>
      </c>
      <c r="G180" s="54" t="s">
        <v>45</v>
      </c>
      <c r="H180" s="55">
        <f t="shared" si="31"/>
        <v>4</v>
      </c>
      <c r="I180" s="56">
        <f t="shared" si="33"/>
        <v>6</v>
      </c>
      <c r="Z180" s="36"/>
    </row>
    <row r="181" ht="15.75" customHeight="1">
      <c r="A181" s="59"/>
      <c r="B181" s="70" t="s">
        <v>96</v>
      </c>
      <c r="C181" s="61" t="s">
        <v>97</v>
      </c>
      <c r="D181" s="63"/>
      <c r="E181" s="61" t="s">
        <v>98</v>
      </c>
      <c r="F181" s="53">
        <v>4.0</v>
      </c>
      <c r="G181" s="54" t="s">
        <v>66</v>
      </c>
      <c r="H181" s="55">
        <f t="shared" si="31"/>
        <v>0</v>
      </c>
      <c r="I181" s="56">
        <f t="shared" si="33"/>
        <v>12</v>
      </c>
      <c r="Z181" s="36"/>
    </row>
    <row r="182" ht="15.75" customHeight="1">
      <c r="A182" s="60" t="s">
        <v>99</v>
      </c>
      <c r="B182" s="70" t="s">
        <v>100</v>
      </c>
      <c r="C182" s="61" t="s">
        <v>101</v>
      </c>
      <c r="D182" s="61" t="s">
        <v>102</v>
      </c>
      <c r="E182" s="61" t="s">
        <v>103</v>
      </c>
      <c r="F182" s="53">
        <v>3.0</v>
      </c>
      <c r="G182" s="54" t="s">
        <v>44</v>
      </c>
      <c r="H182" s="55">
        <f t="shared" si="31"/>
        <v>3</v>
      </c>
      <c r="I182" s="56">
        <f t="shared" si="33"/>
        <v>9</v>
      </c>
      <c r="Z182" s="36"/>
    </row>
    <row r="183" ht="15.75" customHeight="1">
      <c r="A183" s="62"/>
      <c r="B183" s="70" t="s">
        <v>104</v>
      </c>
      <c r="C183" s="61" t="s">
        <v>55</v>
      </c>
      <c r="D183" s="61" t="s">
        <v>56</v>
      </c>
      <c r="E183" s="61" t="s">
        <v>57</v>
      </c>
      <c r="F183" s="53">
        <v>3.0</v>
      </c>
      <c r="G183" s="54" t="s">
        <v>46</v>
      </c>
      <c r="H183" s="55">
        <f t="shared" si="31"/>
        <v>9</v>
      </c>
      <c r="I183" s="56">
        <f t="shared" si="33"/>
        <v>9</v>
      </c>
      <c r="Z183" s="36"/>
    </row>
    <row r="184" ht="15.75" customHeight="1">
      <c r="A184" s="62"/>
      <c r="B184" s="50" t="s">
        <v>105</v>
      </c>
      <c r="C184" s="61" t="s">
        <v>106</v>
      </c>
      <c r="D184" s="61" t="s">
        <v>107</v>
      </c>
      <c r="E184" s="61" t="s">
        <v>108</v>
      </c>
      <c r="F184" s="53">
        <v>2.0</v>
      </c>
      <c r="G184" s="54" t="s">
        <v>46</v>
      </c>
      <c r="H184" s="55">
        <f t="shared" si="31"/>
        <v>6</v>
      </c>
      <c r="I184" s="56">
        <f t="shared" si="33"/>
        <v>6</v>
      </c>
      <c r="Z184" s="36"/>
    </row>
    <row r="185" ht="15.75" customHeight="1">
      <c r="A185" s="62"/>
      <c r="B185" s="50" t="s">
        <v>109</v>
      </c>
      <c r="C185" s="63"/>
      <c r="D185" s="61" t="s">
        <v>110</v>
      </c>
      <c r="E185" s="61" t="s">
        <v>111</v>
      </c>
      <c r="F185" s="53">
        <v>4.0</v>
      </c>
      <c r="G185" s="54" t="s">
        <v>45</v>
      </c>
      <c r="H185" s="55">
        <f t="shared" si="31"/>
        <v>8</v>
      </c>
      <c r="I185" s="56">
        <f t="shared" si="33"/>
        <v>12</v>
      </c>
      <c r="Z185" s="36"/>
    </row>
    <row r="186" ht="15.75" customHeight="1">
      <c r="A186" s="62"/>
      <c r="B186" s="50" t="s">
        <v>112</v>
      </c>
      <c r="C186" s="63"/>
      <c r="D186" s="61" t="s">
        <v>113</v>
      </c>
      <c r="E186" s="61" t="s">
        <v>114</v>
      </c>
      <c r="F186" s="53">
        <v>1.0</v>
      </c>
      <c r="G186" s="54" t="s">
        <v>46</v>
      </c>
      <c r="H186" s="55">
        <f t="shared" si="31"/>
        <v>3</v>
      </c>
      <c r="I186" s="56">
        <f t="shared" si="33"/>
        <v>3</v>
      </c>
      <c r="Z186" s="36"/>
    </row>
    <row r="187" ht="15.75" customHeight="1">
      <c r="A187" s="62"/>
      <c r="B187" s="70" t="s">
        <v>115</v>
      </c>
      <c r="C187" s="61" t="s">
        <v>115</v>
      </c>
      <c r="D187" s="61" t="s">
        <v>116</v>
      </c>
      <c r="E187" s="71" t="s">
        <v>117</v>
      </c>
      <c r="F187" s="53">
        <v>5.0</v>
      </c>
      <c r="G187" s="54" t="s">
        <v>66</v>
      </c>
      <c r="H187" s="55">
        <f t="shared" si="31"/>
        <v>0</v>
      </c>
      <c r="I187" s="56">
        <f t="shared" si="33"/>
        <v>15</v>
      </c>
      <c r="Z187" s="36"/>
    </row>
    <row r="188" ht="15.75" customHeight="1">
      <c r="A188" s="59"/>
      <c r="B188" s="70" t="s">
        <v>118</v>
      </c>
      <c r="C188" s="61" t="s">
        <v>119</v>
      </c>
      <c r="D188" s="61" t="s">
        <v>120</v>
      </c>
      <c r="E188" s="63"/>
      <c r="F188" s="53">
        <v>4.0</v>
      </c>
      <c r="G188" s="54" t="s">
        <v>66</v>
      </c>
      <c r="H188" s="55">
        <f t="shared" si="31"/>
        <v>0</v>
      </c>
      <c r="I188" s="56">
        <f t="shared" ref="I188:I192" si="34">2*F188</f>
        <v>8</v>
      </c>
      <c r="Z188" s="36"/>
    </row>
    <row r="189" ht="15.75" customHeight="1">
      <c r="A189" s="60" t="s">
        <v>121</v>
      </c>
      <c r="B189" s="70" t="s">
        <v>122</v>
      </c>
      <c r="C189" s="61" t="s">
        <v>123</v>
      </c>
      <c r="D189" s="61" t="s">
        <v>124</v>
      </c>
      <c r="E189" s="63"/>
      <c r="F189" s="53">
        <v>1.0</v>
      </c>
      <c r="G189" s="54" t="s">
        <v>44</v>
      </c>
      <c r="H189" s="55">
        <f t="shared" si="31"/>
        <v>1</v>
      </c>
      <c r="I189" s="56">
        <f t="shared" si="34"/>
        <v>2</v>
      </c>
      <c r="Z189" s="36"/>
    </row>
    <row r="190" ht="15.75" customHeight="1">
      <c r="A190" s="62"/>
      <c r="B190" s="70" t="s">
        <v>125</v>
      </c>
      <c r="C190" s="61" t="s">
        <v>124</v>
      </c>
      <c r="D190" s="61" t="s">
        <v>123</v>
      </c>
      <c r="E190" s="63"/>
      <c r="F190" s="53">
        <v>1.0</v>
      </c>
      <c r="G190" s="54" t="s">
        <v>45</v>
      </c>
      <c r="H190" s="55">
        <f t="shared" si="31"/>
        <v>2</v>
      </c>
      <c r="I190" s="56">
        <f t="shared" si="34"/>
        <v>2</v>
      </c>
      <c r="Z190" s="36"/>
    </row>
    <row r="191" ht="15.75" customHeight="1">
      <c r="A191" s="62"/>
      <c r="B191" s="70" t="s">
        <v>126</v>
      </c>
      <c r="C191" s="61" t="s">
        <v>124</v>
      </c>
      <c r="D191" s="61" t="s">
        <v>123</v>
      </c>
      <c r="E191" s="63"/>
      <c r="F191" s="53">
        <v>1.0</v>
      </c>
      <c r="G191" s="54" t="s">
        <v>45</v>
      </c>
      <c r="H191" s="55">
        <f t="shared" si="31"/>
        <v>2</v>
      </c>
      <c r="I191" s="56">
        <f t="shared" si="34"/>
        <v>2</v>
      </c>
      <c r="Z191" s="36"/>
    </row>
    <row r="192" ht="15.75" customHeight="1">
      <c r="A192" s="62"/>
      <c r="B192" s="70" t="s">
        <v>127</v>
      </c>
      <c r="C192" s="61" t="s">
        <v>124</v>
      </c>
      <c r="D192" s="61" t="s">
        <v>123</v>
      </c>
      <c r="E192" s="63"/>
      <c r="F192" s="53">
        <v>1.0</v>
      </c>
      <c r="G192" s="54" t="s">
        <v>45</v>
      </c>
      <c r="H192" s="55">
        <f t="shared" si="31"/>
        <v>2</v>
      </c>
      <c r="I192" s="56">
        <f t="shared" si="34"/>
        <v>2</v>
      </c>
      <c r="Z192" s="36"/>
    </row>
    <row r="193" ht="15.75" customHeight="1">
      <c r="A193" s="62"/>
      <c r="B193" s="70" t="s">
        <v>128</v>
      </c>
      <c r="C193" s="61" t="s">
        <v>123</v>
      </c>
      <c r="D193" s="63"/>
      <c r="E193" s="61" t="s">
        <v>124</v>
      </c>
      <c r="F193" s="53">
        <v>4.0</v>
      </c>
      <c r="G193" s="54" t="s">
        <v>46</v>
      </c>
      <c r="H193" s="55">
        <f t="shared" si="31"/>
        <v>12</v>
      </c>
      <c r="I193" s="56">
        <f t="shared" ref="I193:I194" si="35">3*F193</f>
        <v>12</v>
      </c>
      <c r="Z193" s="36"/>
    </row>
    <row r="194" ht="15.75" customHeight="1">
      <c r="A194" s="59"/>
      <c r="B194" s="72" t="s">
        <v>129</v>
      </c>
      <c r="C194" s="61" t="s">
        <v>123</v>
      </c>
      <c r="D194" s="63"/>
      <c r="E194" s="73" t="s">
        <v>124</v>
      </c>
      <c r="F194" s="74">
        <v>4.0</v>
      </c>
      <c r="G194" s="75" t="s">
        <v>44</v>
      </c>
      <c r="H194" s="76">
        <f t="shared" si="31"/>
        <v>4</v>
      </c>
      <c r="I194" s="77">
        <f t="shared" si="35"/>
        <v>12</v>
      </c>
      <c r="Z194" s="36"/>
    </row>
    <row r="195" ht="15.75" customHeight="1">
      <c r="A195" s="78"/>
      <c r="B195" s="79" t="s">
        <v>4</v>
      </c>
      <c r="C195" s="80"/>
      <c r="D195" s="80"/>
      <c r="E195" s="80"/>
      <c r="F195" s="80"/>
      <c r="G195" s="81"/>
      <c r="H195" s="82">
        <f>SUM(H172:H194)/I195</f>
        <v>0.552238806</v>
      </c>
      <c r="I195" s="83">
        <f>SUM(I172:I194)</f>
        <v>201</v>
      </c>
      <c r="J195" s="61"/>
      <c r="K195" s="84" t="s">
        <v>130</v>
      </c>
      <c r="L195" s="85">
        <f>0.6*H195+0.4*L177/40</f>
        <v>0.5313432836</v>
      </c>
      <c r="M195" s="61">
        <f>CEILING(L195*5,1)</f>
        <v>3</v>
      </c>
      <c r="Z195" s="36"/>
    </row>
    <row r="196" ht="15.75" customHeight="1">
      <c r="Z196" s="36"/>
    </row>
    <row r="197" ht="15.75" customHeight="1">
      <c r="Z197" s="36"/>
    </row>
    <row r="198" ht="15.75" customHeight="1">
      <c r="A198" s="37" t="s">
        <v>137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7"/>
      <c r="Z198" s="36"/>
    </row>
    <row r="199" ht="15.75" customHeight="1">
      <c r="A199" s="38" t="s">
        <v>42</v>
      </c>
      <c r="B199" s="39" t="s">
        <v>43</v>
      </c>
      <c r="C199" s="40" t="s">
        <v>44</v>
      </c>
      <c r="D199" s="41" t="s">
        <v>45</v>
      </c>
      <c r="E199" s="42" t="s">
        <v>46</v>
      </c>
      <c r="F199" s="43" t="s">
        <v>47</v>
      </c>
      <c r="G199" s="44" t="s">
        <v>48</v>
      </c>
      <c r="H199" s="44" t="s">
        <v>49</v>
      </c>
      <c r="I199" s="45" t="s">
        <v>50</v>
      </c>
      <c r="J199" s="46"/>
      <c r="K199" s="47" t="s">
        <v>51</v>
      </c>
      <c r="L199" s="45" t="s">
        <v>52</v>
      </c>
      <c r="M199" s="46"/>
      <c r="Z199" s="36"/>
    </row>
    <row r="200" ht="15.75" customHeight="1">
      <c r="A200" s="49" t="s">
        <v>53</v>
      </c>
      <c r="B200" s="50" t="s">
        <v>54</v>
      </c>
      <c r="C200" s="51" t="s">
        <v>55</v>
      </c>
      <c r="D200" s="52" t="s">
        <v>56</v>
      </c>
      <c r="E200" s="51" t="s">
        <v>57</v>
      </c>
      <c r="F200" s="53">
        <v>5.0</v>
      </c>
      <c r="G200" s="54" t="s">
        <v>46</v>
      </c>
      <c r="H200" s="55">
        <f t="shared" ref="H200:H222" si="36">(IF(G200="Easy",1,IF(G200="Hard",3,IF(G200="Medium",2,0))))*F200</f>
        <v>15</v>
      </c>
      <c r="I200" s="56">
        <f t="shared" ref="I200:I203" si="37">3*F200</f>
        <v>15</v>
      </c>
      <c r="K200" s="57" t="s">
        <v>58</v>
      </c>
      <c r="L200" s="58">
        <v>2.0</v>
      </c>
      <c r="Z200" s="36"/>
    </row>
    <row r="201" ht="15.75" customHeight="1">
      <c r="A201" s="59"/>
      <c r="B201" s="50" t="s">
        <v>59</v>
      </c>
      <c r="C201" s="51" t="s">
        <v>55</v>
      </c>
      <c r="D201" s="52" t="s">
        <v>56</v>
      </c>
      <c r="E201" s="51" t="s">
        <v>57</v>
      </c>
      <c r="F201" s="53">
        <v>4.0</v>
      </c>
      <c r="G201" s="54" t="s">
        <v>46</v>
      </c>
      <c r="H201" s="55">
        <f t="shared" si="36"/>
        <v>12</v>
      </c>
      <c r="I201" s="56">
        <f t="shared" si="37"/>
        <v>12</v>
      </c>
      <c r="K201" s="57" t="s">
        <v>60</v>
      </c>
      <c r="L201" s="58">
        <v>8.0</v>
      </c>
      <c r="Z201" s="36"/>
    </row>
    <row r="202" ht="15.75" customHeight="1">
      <c r="A202" s="60" t="s">
        <v>61</v>
      </c>
      <c r="B202" s="50" t="s">
        <v>62</v>
      </c>
      <c r="C202" s="61" t="s">
        <v>63</v>
      </c>
      <c r="D202" s="61" t="s">
        <v>64</v>
      </c>
      <c r="E202" s="61" t="s">
        <v>65</v>
      </c>
      <c r="F202" s="53">
        <v>4.0</v>
      </c>
      <c r="G202" s="54" t="s">
        <v>66</v>
      </c>
      <c r="H202" s="55">
        <f t="shared" si="36"/>
        <v>0</v>
      </c>
      <c r="I202" s="56">
        <f t="shared" si="37"/>
        <v>12</v>
      </c>
      <c r="K202" s="57" t="s">
        <v>67</v>
      </c>
      <c r="L202" s="58">
        <v>0.0</v>
      </c>
      <c r="Z202" s="36"/>
    </row>
    <row r="203" ht="15.75" customHeight="1">
      <c r="A203" s="62"/>
      <c r="B203" s="50" t="s">
        <v>68</v>
      </c>
      <c r="C203" s="61" t="s">
        <v>69</v>
      </c>
      <c r="D203" s="61" t="s">
        <v>70</v>
      </c>
      <c r="E203" s="61" t="s">
        <v>71</v>
      </c>
      <c r="F203" s="53">
        <v>4.0</v>
      </c>
      <c r="G203" s="54" t="s">
        <v>46</v>
      </c>
      <c r="H203" s="55">
        <f t="shared" si="36"/>
        <v>12</v>
      </c>
      <c r="I203" s="56">
        <f t="shared" si="37"/>
        <v>12</v>
      </c>
      <c r="K203" s="57" t="s">
        <v>72</v>
      </c>
      <c r="L203" s="58">
        <v>8.0</v>
      </c>
      <c r="Z203" s="36"/>
    </row>
    <row r="204" ht="15.75" customHeight="1">
      <c r="A204" s="62"/>
      <c r="B204" s="50" t="s">
        <v>73</v>
      </c>
      <c r="C204" s="61" t="s">
        <v>74</v>
      </c>
      <c r="D204" s="61" t="s">
        <v>75</v>
      </c>
      <c r="E204" s="63"/>
      <c r="F204" s="53">
        <v>4.0</v>
      </c>
      <c r="G204" s="54" t="s">
        <v>45</v>
      </c>
      <c r="H204" s="55">
        <f t="shared" si="36"/>
        <v>8</v>
      </c>
      <c r="I204" s="56">
        <f>2*F204</f>
        <v>8</v>
      </c>
      <c r="K204" s="64" t="s">
        <v>76</v>
      </c>
      <c r="L204" s="65">
        <v>0.0</v>
      </c>
      <c r="Z204" s="36"/>
    </row>
    <row r="205" ht="15.75" customHeight="1">
      <c r="A205" s="59"/>
      <c r="B205" s="50" t="s">
        <v>77</v>
      </c>
      <c r="C205" s="61" t="s">
        <v>78</v>
      </c>
      <c r="D205" s="61" t="s">
        <v>79</v>
      </c>
      <c r="E205" s="61" t="s">
        <v>80</v>
      </c>
      <c r="F205" s="53">
        <v>4.0</v>
      </c>
      <c r="G205" s="54" t="s">
        <v>45</v>
      </c>
      <c r="H205" s="55">
        <f t="shared" si="36"/>
        <v>8</v>
      </c>
      <c r="I205" s="56">
        <f t="shared" ref="I205:I215" si="38">3*F205</f>
        <v>12</v>
      </c>
      <c r="K205" s="66" t="s">
        <v>81</v>
      </c>
      <c r="L205" s="67">
        <f>SUM(L200:L204)</f>
        <v>18</v>
      </c>
      <c r="M205" s="34" t="str">
        <f>IF(AND(L205&lt;13,L205&gt;-1),"Easy",IF(AND(L205&gt;12,L205&lt;26),"Medium",IF(AND(L205&gt;25,L205&lt;41),"Hard",0)))</f>
        <v>Medium</v>
      </c>
      <c r="Z205" s="36"/>
    </row>
    <row r="206" ht="15.75" customHeight="1">
      <c r="A206" s="60" t="s">
        <v>82</v>
      </c>
      <c r="B206" s="50" t="s">
        <v>83</v>
      </c>
      <c r="C206" s="61" t="s">
        <v>84</v>
      </c>
      <c r="D206" s="61" t="s">
        <v>85</v>
      </c>
      <c r="E206" s="61" t="s">
        <v>86</v>
      </c>
      <c r="F206" s="53">
        <v>4.0</v>
      </c>
      <c r="G206" s="54" t="s">
        <v>44</v>
      </c>
      <c r="H206" s="55">
        <f t="shared" si="36"/>
        <v>4</v>
      </c>
      <c r="I206" s="56">
        <f t="shared" si="38"/>
        <v>12</v>
      </c>
      <c r="K206" s="68" t="s">
        <v>87</v>
      </c>
      <c r="L206" s="69">
        <f>L205/40</f>
        <v>0.45</v>
      </c>
      <c r="Z206" s="36"/>
    </row>
    <row r="207" ht="15.75" customHeight="1">
      <c r="A207" s="62"/>
      <c r="B207" s="50" t="s">
        <v>88</v>
      </c>
      <c r="C207" s="61" t="s">
        <v>89</v>
      </c>
      <c r="D207" s="61" t="s">
        <v>90</v>
      </c>
      <c r="E207" s="61" t="s">
        <v>91</v>
      </c>
      <c r="F207" s="53">
        <v>2.0</v>
      </c>
      <c r="G207" s="54" t="s">
        <v>66</v>
      </c>
      <c r="H207" s="55">
        <f t="shared" si="36"/>
        <v>0</v>
      </c>
      <c r="I207" s="56">
        <f t="shared" si="38"/>
        <v>6</v>
      </c>
      <c r="Z207" s="36"/>
    </row>
    <row r="208" ht="15.75" customHeight="1">
      <c r="A208" s="62"/>
      <c r="B208" s="50" t="s">
        <v>92</v>
      </c>
      <c r="C208" s="61" t="s">
        <v>93</v>
      </c>
      <c r="D208" s="61" t="s">
        <v>94</v>
      </c>
      <c r="E208" s="61" t="s">
        <v>95</v>
      </c>
      <c r="F208" s="53">
        <v>2.0</v>
      </c>
      <c r="G208" s="54" t="s">
        <v>45</v>
      </c>
      <c r="H208" s="55">
        <f t="shared" si="36"/>
        <v>4</v>
      </c>
      <c r="I208" s="56">
        <f t="shared" si="38"/>
        <v>6</v>
      </c>
      <c r="Z208" s="36"/>
    </row>
    <row r="209" ht="15.75" customHeight="1">
      <c r="A209" s="59"/>
      <c r="B209" s="70" t="s">
        <v>96</v>
      </c>
      <c r="C209" s="61" t="s">
        <v>97</v>
      </c>
      <c r="D209" s="63"/>
      <c r="E209" s="61" t="s">
        <v>98</v>
      </c>
      <c r="F209" s="53">
        <v>4.0</v>
      </c>
      <c r="G209" s="54" t="s">
        <v>44</v>
      </c>
      <c r="H209" s="55">
        <f t="shared" si="36"/>
        <v>4</v>
      </c>
      <c r="I209" s="56">
        <f t="shared" si="38"/>
        <v>12</v>
      </c>
      <c r="Z209" s="36"/>
    </row>
    <row r="210" ht="15.75" customHeight="1">
      <c r="A210" s="60" t="s">
        <v>99</v>
      </c>
      <c r="B210" s="70" t="s">
        <v>100</v>
      </c>
      <c r="C210" s="61" t="s">
        <v>101</v>
      </c>
      <c r="D210" s="61" t="s">
        <v>102</v>
      </c>
      <c r="E210" s="61" t="s">
        <v>103</v>
      </c>
      <c r="F210" s="53">
        <v>3.0</v>
      </c>
      <c r="G210" s="54" t="s">
        <v>44</v>
      </c>
      <c r="H210" s="55">
        <f t="shared" si="36"/>
        <v>3</v>
      </c>
      <c r="I210" s="56">
        <f t="shared" si="38"/>
        <v>9</v>
      </c>
      <c r="Z210" s="36"/>
    </row>
    <row r="211" ht="15.75" customHeight="1">
      <c r="A211" s="62"/>
      <c r="B211" s="70" t="s">
        <v>104</v>
      </c>
      <c r="C211" s="61" t="s">
        <v>55</v>
      </c>
      <c r="D211" s="61" t="s">
        <v>56</v>
      </c>
      <c r="E211" s="61" t="s">
        <v>57</v>
      </c>
      <c r="F211" s="53">
        <v>3.0</v>
      </c>
      <c r="G211" s="54" t="s">
        <v>46</v>
      </c>
      <c r="H211" s="55">
        <f t="shared" si="36"/>
        <v>9</v>
      </c>
      <c r="I211" s="56">
        <f t="shared" si="38"/>
        <v>9</v>
      </c>
      <c r="Z211" s="36"/>
    </row>
    <row r="212" ht="15.75" customHeight="1">
      <c r="A212" s="62"/>
      <c r="B212" s="50" t="s">
        <v>105</v>
      </c>
      <c r="C212" s="61" t="s">
        <v>106</v>
      </c>
      <c r="D212" s="61" t="s">
        <v>107</v>
      </c>
      <c r="E212" s="61" t="s">
        <v>108</v>
      </c>
      <c r="F212" s="53">
        <v>2.0</v>
      </c>
      <c r="G212" s="54" t="s">
        <v>45</v>
      </c>
      <c r="H212" s="55">
        <f t="shared" si="36"/>
        <v>4</v>
      </c>
      <c r="I212" s="56">
        <f t="shared" si="38"/>
        <v>6</v>
      </c>
      <c r="Z212" s="36"/>
    </row>
    <row r="213" ht="15.75" customHeight="1">
      <c r="A213" s="62"/>
      <c r="B213" s="50" t="s">
        <v>109</v>
      </c>
      <c r="C213" s="63"/>
      <c r="D213" s="61" t="s">
        <v>110</v>
      </c>
      <c r="E213" s="61" t="s">
        <v>111</v>
      </c>
      <c r="F213" s="53">
        <v>4.0</v>
      </c>
      <c r="G213" s="54" t="s">
        <v>45</v>
      </c>
      <c r="H213" s="55">
        <f t="shared" si="36"/>
        <v>8</v>
      </c>
      <c r="I213" s="56">
        <f t="shared" si="38"/>
        <v>12</v>
      </c>
      <c r="Z213" s="36"/>
    </row>
    <row r="214" ht="15.75" customHeight="1">
      <c r="A214" s="62"/>
      <c r="B214" s="50" t="s">
        <v>112</v>
      </c>
      <c r="C214" s="63"/>
      <c r="D214" s="61" t="s">
        <v>113</v>
      </c>
      <c r="E214" s="61" t="s">
        <v>114</v>
      </c>
      <c r="F214" s="53">
        <v>1.0</v>
      </c>
      <c r="G214" s="54" t="s">
        <v>46</v>
      </c>
      <c r="H214" s="55">
        <f t="shared" si="36"/>
        <v>3</v>
      </c>
      <c r="I214" s="56">
        <f t="shared" si="38"/>
        <v>3</v>
      </c>
      <c r="Z214" s="36"/>
    </row>
    <row r="215" ht="15.75" customHeight="1">
      <c r="A215" s="62"/>
      <c r="B215" s="70" t="s">
        <v>115</v>
      </c>
      <c r="C215" s="61" t="s">
        <v>115</v>
      </c>
      <c r="D215" s="61" t="s">
        <v>116</v>
      </c>
      <c r="E215" s="71" t="s">
        <v>117</v>
      </c>
      <c r="F215" s="53">
        <v>5.0</v>
      </c>
      <c r="G215" s="54" t="s">
        <v>46</v>
      </c>
      <c r="H215" s="55">
        <f t="shared" si="36"/>
        <v>15</v>
      </c>
      <c r="I215" s="56">
        <f t="shared" si="38"/>
        <v>15</v>
      </c>
      <c r="Z215" s="36"/>
    </row>
    <row r="216" ht="15.75" customHeight="1">
      <c r="A216" s="59"/>
      <c r="B216" s="70" t="s">
        <v>118</v>
      </c>
      <c r="C216" s="61" t="s">
        <v>119</v>
      </c>
      <c r="D216" s="61" t="s">
        <v>120</v>
      </c>
      <c r="E216" s="63"/>
      <c r="F216" s="53">
        <v>4.0</v>
      </c>
      <c r="G216" s="54" t="s">
        <v>44</v>
      </c>
      <c r="H216" s="55">
        <f t="shared" si="36"/>
        <v>4</v>
      </c>
      <c r="I216" s="56">
        <f t="shared" ref="I216:I220" si="39">2*F216</f>
        <v>8</v>
      </c>
      <c r="Z216" s="36"/>
    </row>
    <row r="217" ht="15.75" customHeight="1">
      <c r="A217" s="60" t="s">
        <v>121</v>
      </c>
      <c r="B217" s="70" t="s">
        <v>122</v>
      </c>
      <c r="C217" s="61" t="s">
        <v>123</v>
      </c>
      <c r="D217" s="61" t="s">
        <v>124</v>
      </c>
      <c r="E217" s="63"/>
      <c r="F217" s="53">
        <v>1.0</v>
      </c>
      <c r="G217" s="54" t="s">
        <v>44</v>
      </c>
      <c r="H217" s="55">
        <f t="shared" si="36"/>
        <v>1</v>
      </c>
      <c r="I217" s="56">
        <f t="shared" si="39"/>
        <v>2</v>
      </c>
      <c r="Z217" s="36"/>
    </row>
    <row r="218" ht="15.75" customHeight="1">
      <c r="A218" s="62"/>
      <c r="B218" s="70" t="s">
        <v>125</v>
      </c>
      <c r="C218" s="61" t="s">
        <v>124</v>
      </c>
      <c r="D218" s="61" t="s">
        <v>123</v>
      </c>
      <c r="E218" s="63"/>
      <c r="F218" s="53">
        <v>1.0</v>
      </c>
      <c r="G218" s="54" t="s">
        <v>45</v>
      </c>
      <c r="H218" s="55">
        <f t="shared" si="36"/>
        <v>2</v>
      </c>
      <c r="I218" s="56">
        <f t="shared" si="39"/>
        <v>2</v>
      </c>
      <c r="Z218" s="36"/>
    </row>
    <row r="219" ht="15.75" customHeight="1">
      <c r="A219" s="62"/>
      <c r="B219" s="70" t="s">
        <v>126</v>
      </c>
      <c r="C219" s="61" t="s">
        <v>124</v>
      </c>
      <c r="D219" s="61" t="s">
        <v>123</v>
      </c>
      <c r="E219" s="63"/>
      <c r="F219" s="53">
        <v>1.0</v>
      </c>
      <c r="G219" s="54" t="s">
        <v>45</v>
      </c>
      <c r="H219" s="55">
        <f t="shared" si="36"/>
        <v>2</v>
      </c>
      <c r="I219" s="56">
        <f t="shared" si="39"/>
        <v>2</v>
      </c>
      <c r="Z219" s="36"/>
    </row>
    <row r="220" ht="15.75" customHeight="1">
      <c r="A220" s="62"/>
      <c r="B220" s="70" t="s">
        <v>127</v>
      </c>
      <c r="C220" s="61" t="s">
        <v>124</v>
      </c>
      <c r="D220" s="61" t="s">
        <v>123</v>
      </c>
      <c r="E220" s="63"/>
      <c r="F220" s="53">
        <v>1.0</v>
      </c>
      <c r="G220" s="54" t="s">
        <v>45</v>
      </c>
      <c r="H220" s="55">
        <f t="shared" si="36"/>
        <v>2</v>
      </c>
      <c r="I220" s="56">
        <f t="shared" si="39"/>
        <v>2</v>
      </c>
      <c r="Z220" s="36"/>
    </row>
    <row r="221" ht="15.75" customHeight="1">
      <c r="A221" s="62"/>
      <c r="B221" s="70" t="s">
        <v>128</v>
      </c>
      <c r="C221" s="61" t="s">
        <v>123</v>
      </c>
      <c r="D221" s="63"/>
      <c r="E221" s="61" t="s">
        <v>124</v>
      </c>
      <c r="F221" s="53">
        <v>4.0</v>
      </c>
      <c r="G221" s="54" t="s">
        <v>44</v>
      </c>
      <c r="H221" s="55">
        <f t="shared" si="36"/>
        <v>4</v>
      </c>
      <c r="I221" s="56">
        <f t="shared" ref="I221:I222" si="40">3*F221</f>
        <v>12</v>
      </c>
      <c r="Z221" s="36"/>
    </row>
    <row r="222" ht="15.75" customHeight="1">
      <c r="A222" s="59"/>
      <c r="B222" s="72" t="s">
        <v>129</v>
      </c>
      <c r="C222" s="61" t="s">
        <v>123</v>
      </c>
      <c r="D222" s="63"/>
      <c r="E222" s="73" t="s">
        <v>124</v>
      </c>
      <c r="F222" s="74">
        <v>4.0</v>
      </c>
      <c r="G222" s="75" t="s">
        <v>44</v>
      </c>
      <c r="H222" s="76">
        <f t="shared" si="36"/>
        <v>4</v>
      </c>
      <c r="I222" s="77">
        <f t="shared" si="40"/>
        <v>12</v>
      </c>
      <c r="Z222" s="36"/>
    </row>
    <row r="223" ht="15.75" customHeight="1">
      <c r="A223" s="78"/>
      <c r="B223" s="79" t="s">
        <v>4</v>
      </c>
      <c r="C223" s="80"/>
      <c r="D223" s="80"/>
      <c r="E223" s="80"/>
      <c r="F223" s="80"/>
      <c r="G223" s="81"/>
      <c r="H223" s="82">
        <f>SUM(H200:H222)/I223</f>
        <v>0.6368159204</v>
      </c>
      <c r="I223" s="83">
        <f>SUM(I200:I222)</f>
        <v>201</v>
      </c>
      <c r="J223" s="61"/>
      <c r="K223" s="84" t="s">
        <v>130</v>
      </c>
      <c r="L223" s="85">
        <f>0.6*H223+0.4*L205/40</f>
        <v>0.5620895522</v>
      </c>
      <c r="M223" s="61">
        <f>CEILING(L223*5,1)</f>
        <v>3</v>
      </c>
      <c r="Z223" s="36"/>
    </row>
    <row r="224" ht="15.75" customHeight="1">
      <c r="Z224" s="36"/>
    </row>
    <row r="225" ht="15.75" customHeight="1">
      <c r="Z225" s="36"/>
    </row>
    <row r="226" ht="15.75" customHeight="1">
      <c r="A226" s="37" t="s">
        <v>138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"/>
      <c r="Z226" s="36"/>
    </row>
    <row r="227" ht="15.75" customHeight="1">
      <c r="A227" s="38" t="s">
        <v>42</v>
      </c>
      <c r="B227" s="39" t="s">
        <v>43</v>
      </c>
      <c r="C227" s="40" t="s">
        <v>44</v>
      </c>
      <c r="D227" s="41" t="s">
        <v>45</v>
      </c>
      <c r="E227" s="42" t="s">
        <v>46</v>
      </c>
      <c r="F227" s="43" t="s">
        <v>47</v>
      </c>
      <c r="G227" s="44" t="s">
        <v>48</v>
      </c>
      <c r="H227" s="44" t="s">
        <v>49</v>
      </c>
      <c r="I227" s="45" t="s">
        <v>50</v>
      </c>
      <c r="J227" s="46"/>
      <c r="K227" s="47" t="s">
        <v>51</v>
      </c>
      <c r="L227" s="45" t="s">
        <v>52</v>
      </c>
      <c r="M227" s="46"/>
      <c r="Z227" s="36"/>
    </row>
    <row r="228" ht="15.75" customHeight="1">
      <c r="A228" s="49" t="s">
        <v>53</v>
      </c>
      <c r="B228" s="50" t="s">
        <v>54</v>
      </c>
      <c r="C228" s="51" t="s">
        <v>55</v>
      </c>
      <c r="D228" s="52" t="s">
        <v>56</v>
      </c>
      <c r="E228" s="51" t="s">
        <v>57</v>
      </c>
      <c r="F228" s="53">
        <v>5.0</v>
      </c>
      <c r="G228" s="54" t="s">
        <v>46</v>
      </c>
      <c r="H228" s="55">
        <f t="shared" ref="H228:H250" si="41">(IF(G228="Easy",1,IF(G228="Hard",3,IF(G228="Medium",2,0))))*F228</f>
        <v>15</v>
      </c>
      <c r="I228" s="56">
        <f t="shared" ref="I228:I231" si="42">3*F228</f>
        <v>15</v>
      </c>
      <c r="K228" s="57" t="s">
        <v>58</v>
      </c>
      <c r="L228" s="58">
        <v>0.0</v>
      </c>
      <c r="Z228" s="36"/>
    </row>
    <row r="229" ht="15.75" customHeight="1">
      <c r="A229" s="59"/>
      <c r="B229" s="50" t="s">
        <v>59</v>
      </c>
      <c r="C229" s="51" t="s">
        <v>55</v>
      </c>
      <c r="D229" s="52" t="s">
        <v>56</v>
      </c>
      <c r="E229" s="51" t="s">
        <v>57</v>
      </c>
      <c r="F229" s="53">
        <v>4.0</v>
      </c>
      <c r="G229" s="54" t="s">
        <v>45</v>
      </c>
      <c r="H229" s="55">
        <f t="shared" si="41"/>
        <v>8</v>
      </c>
      <c r="I229" s="56">
        <f t="shared" si="42"/>
        <v>12</v>
      </c>
      <c r="K229" s="57" t="s">
        <v>60</v>
      </c>
      <c r="L229" s="58">
        <v>6.0</v>
      </c>
      <c r="Z229" s="36"/>
    </row>
    <row r="230" ht="15.75" customHeight="1">
      <c r="A230" s="60" t="s">
        <v>61</v>
      </c>
      <c r="B230" s="50" t="s">
        <v>62</v>
      </c>
      <c r="C230" s="61" t="s">
        <v>63</v>
      </c>
      <c r="D230" s="61" t="s">
        <v>64</v>
      </c>
      <c r="E230" s="61" t="s">
        <v>65</v>
      </c>
      <c r="F230" s="53">
        <v>4.0</v>
      </c>
      <c r="G230" s="54" t="s">
        <v>66</v>
      </c>
      <c r="H230" s="55">
        <f t="shared" si="41"/>
        <v>0</v>
      </c>
      <c r="I230" s="56">
        <f t="shared" si="42"/>
        <v>12</v>
      </c>
      <c r="K230" s="57" t="s">
        <v>67</v>
      </c>
      <c r="L230" s="58">
        <v>0.0</v>
      </c>
      <c r="Z230" s="36"/>
    </row>
    <row r="231" ht="15.75" customHeight="1">
      <c r="A231" s="62"/>
      <c r="B231" s="50" t="s">
        <v>68</v>
      </c>
      <c r="C231" s="61" t="s">
        <v>69</v>
      </c>
      <c r="D231" s="61" t="s">
        <v>70</v>
      </c>
      <c r="E231" s="61" t="s">
        <v>71</v>
      </c>
      <c r="F231" s="53">
        <v>4.0</v>
      </c>
      <c r="G231" s="54" t="s">
        <v>45</v>
      </c>
      <c r="H231" s="55">
        <f t="shared" si="41"/>
        <v>8</v>
      </c>
      <c r="I231" s="56">
        <f t="shared" si="42"/>
        <v>12</v>
      </c>
      <c r="K231" s="57" t="s">
        <v>72</v>
      </c>
      <c r="L231" s="58">
        <v>6.0</v>
      </c>
      <c r="Z231" s="36"/>
    </row>
    <row r="232" ht="15.75" customHeight="1">
      <c r="A232" s="62"/>
      <c r="B232" s="50" t="s">
        <v>73</v>
      </c>
      <c r="C232" s="61" t="s">
        <v>74</v>
      </c>
      <c r="D232" s="61" t="s">
        <v>75</v>
      </c>
      <c r="E232" s="63"/>
      <c r="F232" s="53">
        <v>4.0</v>
      </c>
      <c r="G232" s="54" t="s">
        <v>45</v>
      </c>
      <c r="H232" s="55">
        <f t="shared" si="41"/>
        <v>8</v>
      </c>
      <c r="I232" s="56">
        <f>2*F232</f>
        <v>8</v>
      </c>
      <c r="K232" s="64" t="s">
        <v>76</v>
      </c>
      <c r="L232" s="65">
        <v>0.0</v>
      </c>
      <c r="Z232" s="36"/>
    </row>
    <row r="233" ht="15.75" customHeight="1">
      <c r="A233" s="59"/>
      <c r="B233" s="50" t="s">
        <v>77</v>
      </c>
      <c r="C233" s="61" t="s">
        <v>78</v>
      </c>
      <c r="D233" s="61" t="s">
        <v>79</v>
      </c>
      <c r="E233" s="61" t="s">
        <v>80</v>
      </c>
      <c r="F233" s="53">
        <v>4.0</v>
      </c>
      <c r="G233" s="54" t="s">
        <v>44</v>
      </c>
      <c r="H233" s="55">
        <f t="shared" si="41"/>
        <v>4</v>
      </c>
      <c r="I233" s="56">
        <f t="shared" ref="I233:I243" si="43">3*F233</f>
        <v>12</v>
      </c>
      <c r="K233" s="66" t="s">
        <v>81</v>
      </c>
      <c r="L233" s="67">
        <f>SUM(L228:L232)</f>
        <v>12</v>
      </c>
      <c r="M233" s="34" t="str">
        <f>IF(AND(L233&lt;13,L233&gt;-1),"Easy",IF(AND(L233&gt;12,L233&lt;26),"Medium",IF(AND(L233&gt;25,L233&lt;41),"Hard",0)))</f>
        <v>Easy</v>
      </c>
      <c r="Z233" s="36"/>
    </row>
    <row r="234" ht="15.75" customHeight="1">
      <c r="A234" s="60" t="s">
        <v>82</v>
      </c>
      <c r="B234" s="50" t="s">
        <v>83</v>
      </c>
      <c r="C234" s="61" t="s">
        <v>84</v>
      </c>
      <c r="D234" s="61" t="s">
        <v>85</v>
      </c>
      <c r="E234" s="61" t="s">
        <v>86</v>
      </c>
      <c r="F234" s="53">
        <v>4.0</v>
      </c>
      <c r="G234" s="54" t="s">
        <v>46</v>
      </c>
      <c r="H234" s="55">
        <f t="shared" si="41"/>
        <v>12</v>
      </c>
      <c r="I234" s="56">
        <f t="shared" si="43"/>
        <v>12</v>
      </c>
      <c r="K234" s="68" t="s">
        <v>87</v>
      </c>
      <c r="L234" s="69">
        <f>L233/40</f>
        <v>0.3</v>
      </c>
      <c r="Z234" s="36"/>
    </row>
    <row r="235" ht="15.75" customHeight="1">
      <c r="A235" s="62"/>
      <c r="B235" s="50" t="s">
        <v>88</v>
      </c>
      <c r="C235" s="61" t="s">
        <v>89</v>
      </c>
      <c r="D235" s="61" t="s">
        <v>90</v>
      </c>
      <c r="E235" s="61" t="s">
        <v>91</v>
      </c>
      <c r="F235" s="53">
        <v>2.0</v>
      </c>
      <c r="G235" s="54" t="s">
        <v>46</v>
      </c>
      <c r="H235" s="55">
        <f t="shared" si="41"/>
        <v>6</v>
      </c>
      <c r="I235" s="56">
        <f t="shared" si="43"/>
        <v>6</v>
      </c>
      <c r="Z235" s="36"/>
    </row>
    <row r="236" ht="15.75" customHeight="1">
      <c r="A236" s="62"/>
      <c r="B236" s="50" t="s">
        <v>92</v>
      </c>
      <c r="C236" s="61" t="s">
        <v>93</v>
      </c>
      <c r="D236" s="61" t="s">
        <v>94</v>
      </c>
      <c r="E236" s="61" t="s">
        <v>95</v>
      </c>
      <c r="F236" s="53">
        <v>2.0</v>
      </c>
      <c r="G236" s="54" t="s">
        <v>45</v>
      </c>
      <c r="H236" s="55">
        <f t="shared" si="41"/>
        <v>4</v>
      </c>
      <c r="I236" s="56">
        <f t="shared" si="43"/>
        <v>6</v>
      </c>
      <c r="Z236" s="36"/>
    </row>
    <row r="237" ht="15.75" customHeight="1">
      <c r="A237" s="59"/>
      <c r="B237" s="70" t="s">
        <v>96</v>
      </c>
      <c r="C237" s="61" t="s">
        <v>97</v>
      </c>
      <c r="D237" s="63"/>
      <c r="E237" s="61" t="s">
        <v>98</v>
      </c>
      <c r="F237" s="53">
        <v>4.0</v>
      </c>
      <c r="G237" s="54" t="s">
        <v>66</v>
      </c>
      <c r="H237" s="55">
        <f t="shared" si="41"/>
        <v>0</v>
      </c>
      <c r="I237" s="56">
        <f t="shared" si="43"/>
        <v>12</v>
      </c>
      <c r="Z237" s="36"/>
    </row>
    <row r="238" ht="15.75" customHeight="1">
      <c r="A238" s="60" t="s">
        <v>99</v>
      </c>
      <c r="B238" s="70" t="s">
        <v>100</v>
      </c>
      <c r="C238" s="61" t="s">
        <v>101</v>
      </c>
      <c r="D238" s="61" t="s">
        <v>102</v>
      </c>
      <c r="E238" s="61" t="s">
        <v>103</v>
      </c>
      <c r="F238" s="53">
        <v>3.0</v>
      </c>
      <c r="G238" s="54" t="s">
        <v>45</v>
      </c>
      <c r="H238" s="55">
        <f t="shared" si="41"/>
        <v>6</v>
      </c>
      <c r="I238" s="56">
        <f t="shared" si="43"/>
        <v>9</v>
      </c>
      <c r="Z238" s="36"/>
    </row>
    <row r="239" ht="15.75" customHeight="1">
      <c r="A239" s="62"/>
      <c r="B239" s="70" t="s">
        <v>104</v>
      </c>
      <c r="C239" s="61" t="s">
        <v>55</v>
      </c>
      <c r="D239" s="61" t="s">
        <v>56</v>
      </c>
      <c r="E239" s="61" t="s">
        <v>57</v>
      </c>
      <c r="F239" s="53">
        <v>3.0</v>
      </c>
      <c r="G239" s="54" t="s">
        <v>46</v>
      </c>
      <c r="H239" s="55">
        <f t="shared" si="41"/>
        <v>9</v>
      </c>
      <c r="I239" s="56">
        <f t="shared" si="43"/>
        <v>9</v>
      </c>
      <c r="Z239" s="36"/>
    </row>
    <row r="240" ht="15.75" customHeight="1">
      <c r="A240" s="62"/>
      <c r="B240" s="50" t="s">
        <v>105</v>
      </c>
      <c r="C240" s="61" t="s">
        <v>106</v>
      </c>
      <c r="D240" s="61" t="s">
        <v>107</v>
      </c>
      <c r="E240" s="61" t="s">
        <v>108</v>
      </c>
      <c r="F240" s="53">
        <v>2.0</v>
      </c>
      <c r="G240" s="54" t="s">
        <v>45</v>
      </c>
      <c r="H240" s="55">
        <f t="shared" si="41"/>
        <v>4</v>
      </c>
      <c r="I240" s="56">
        <f t="shared" si="43"/>
        <v>6</v>
      </c>
      <c r="Z240" s="36"/>
    </row>
    <row r="241" ht="15.75" customHeight="1">
      <c r="A241" s="62"/>
      <c r="B241" s="50" t="s">
        <v>109</v>
      </c>
      <c r="C241" s="63"/>
      <c r="D241" s="61" t="s">
        <v>110</v>
      </c>
      <c r="E241" s="61" t="s">
        <v>111</v>
      </c>
      <c r="F241" s="53">
        <v>4.0</v>
      </c>
      <c r="G241" s="54" t="s">
        <v>45</v>
      </c>
      <c r="H241" s="55">
        <f t="shared" si="41"/>
        <v>8</v>
      </c>
      <c r="I241" s="56">
        <f t="shared" si="43"/>
        <v>12</v>
      </c>
      <c r="Z241" s="36"/>
    </row>
    <row r="242" ht="15.75" customHeight="1">
      <c r="A242" s="62"/>
      <c r="B242" s="50" t="s">
        <v>112</v>
      </c>
      <c r="C242" s="63"/>
      <c r="D242" s="61" t="s">
        <v>113</v>
      </c>
      <c r="E242" s="61" t="s">
        <v>114</v>
      </c>
      <c r="F242" s="53">
        <v>1.0</v>
      </c>
      <c r="G242" s="54" t="s">
        <v>46</v>
      </c>
      <c r="H242" s="55">
        <f t="shared" si="41"/>
        <v>3</v>
      </c>
      <c r="I242" s="56">
        <f t="shared" si="43"/>
        <v>3</v>
      </c>
      <c r="Z242" s="36"/>
    </row>
    <row r="243" ht="15.75" customHeight="1">
      <c r="A243" s="62"/>
      <c r="B243" s="70" t="s">
        <v>115</v>
      </c>
      <c r="C243" s="61" t="s">
        <v>115</v>
      </c>
      <c r="D243" s="61" t="s">
        <v>116</v>
      </c>
      <c r="E243" s="71" t="s">
        <v>117</v>
      </c>
      <c r="F243" s="53">
        <v>5.0</v>
      </c>
      <c r="G243" s="54" t="s">
        <v>46</v>
      </c>
      <c r="H243" s="55">
        <f t="shared" si="41"/>
        <v>15</v>
      </c>
      <c r="I243" s="56">
        <f t="shared" si="43"/>
        <v>15</v>
      </c>
      <c r="Z243" s="36"/>
    </row>
    <row r="244" ht="15.75" customHeight="1">
      <c r="A244" s="59"/>
      <c r="B244" s="70" t="s">
        <v>118</v>
      </c>
      <c r="C244" s="61" t="s">
        <v>119</v>
      </c>
      <c r="D244" s="61" t="s">
        <v>120</v>
      </c>
      <c r="E244" s="63"/>
      <c r="F244" s="53">
        <v>4.0</v>
      </c>
      <c r="G244" s="54" t="s">
        <v>44</v>
      </c>
      <c r="H244" s="55">
        <f t="shared" si="41"/>
        <v>4</v>
      </c>
      <c r="I244" s="56">
        <f t="shared" ref="I244:I248" si="44">2*F244</f>
        <v>8</v>
      </c>
      <c r="Z244" s="36"/>
    </row>
    <row r="245" ht="15.75" customHeight="1">
      <c r="A245" s="60" t="s">
        <v>121</v>
      </c>
      <c r="B245" s="70" t="s">
        <v>122</v>
      </c>
      <c r="C245" s="61" t="s">
        <v>123</v>
      </c>
      <c r="D245" s="61" t="s">
        <v>124</v>
      </c>
      <c r="E245" s="63"/>
      <c r="F245" s="53">
        <v>1.0</v>
      </c>
      <c r="G245" s="54" t="s">
        <v>44</v>
      </c>
      <c r="H245" s="55">
        <f t="shared" si="41"/>
        <v>1</v>
      </c>
      <c r="I245" s="56">
        <f t="shared" si="44"/>
        <v>2</v>
      </c>
      <c r="Z245" s="36"/>
    </row>
    <row r="246" ht="15.75" customHeight="1">
      <c r="A246" s="62"/>
      <c r="B246" s="70" t="s">
        <v>125</v>
      </c>
      <c r="C246" s="61" t="s">
        <v>124</v>
      </c>
      <c r="D246" s="61" t="s">
        <v>123</v>
      </c>
      <c r="E246" s="63"/>
      <c r="F246" s="53">
        <v>1.0</v>
      </c>
      <c r="G246" s="54" t="s">
        <v>45</v>
      </c>
      <c r="H246" s="55">
        <f t="shared" si="41"/>
        <v>2</v>
      </c>
      <c r="I246" s="56">
        <f t="shared" si="44"/>
        <v>2</v>
      </c>
      <c r="Z246" s="36"/>
    </row>
    <row r="247" ht="15.75" customHeight="1">
      <c r="A247" s="62"/>
      <c r="B247" s="70" t="s">
        <v>126</v>
      </c>
      <c r="C247" s="61" t="s">
        <v>124</v>
      </c>
      <c r="D247" s="61" t="s">
        <v>123</v>
      </c>
      <c r="E247" s="63"/>
      <c r="F247" s="53">
        <v>1.0</v>
      </c>
      <c r="G247" s="54" t="s">
        <v>45</v>
      </c>
      <c r="H247" s="55">
        <f t="shared" si="41"/>
        <v>2</v>
      </c>
      <c r="I247" s="56">
        <f t="shared" si="44"/>
        <v>2</v>
      </c>
      <c r="Z247" s="36"/>
    </row>
    <row r="248" ht="15.75" customHeight="1">
      <c r="A248" s="62"/>
      <c r="B248" s="70" t="s">
        <v>127</v>
      </c>
      <c r="C248" s="61" t="s">
        <v>124</v>
      </c>
      <c r="D248" s="61" t="s">
        <v>123</v>
      </c>
      <c r="E248" s="63"/>
      <c r="F248" s="53">
        <v>1.0</v>
      </c>
      <c r="G248" s="54" t="s">
        <v>45</v>
      </c>
      <c r="H248" s="55">
        <f t="shared" si="41"/>
        <v>2</v>
      </c>
      <c r="I248" s="56">
        <f t="shared" si="44"/>
        <v>2</v>
      </c>
      <c r="Z248" s="36"/>
    </row>
    <row r="249" ht="15.75" customHeight="1">
      <c r="A249" s="62"/>
      <c r="B249" s="70" t="s">
        <v>128</v>
      </c>
      <c r="C249" s="61" t="s">
        <v>123</v>
      </c>
      <c r="D249" s="63"/>
      <c r="E249" s="61" t="s">
        <v>124</v>
      </c>
      <c r="F249" s="53">
        <v>4.0</v>
      </c>
      <c r="G249" s="54" t="s">
        <v>44</v>
      </c>
      <c r="H249" s="55">
        <f t="shared" si="41"/>
        <v>4</v>
      </c>
      <c r="I249" s="56">
        <f t="shared" ref="I249:I250" si="45">3*F249</f>
        <v>12</v>
      </c>
      <c r="Z249" s="36"/>
    </row>
    <row r="250" ht="15.75" customHeight="1">
      <c r="A250" s="59"/>
      <c r="B250" s="72" t="s">
        <v>129</v>
      </c>
      <c r="C250" s="61" t="s">
        <v>123</v>
      </c>
      <c r="D250" s="63"/>
      <c r="E250" s="73" t="s">
        <v>124</v>
      </c>
      <c r="F250" s="74">
        <v>4.0</v>
      </c>
      <c r="G250" s="75" t="s">
        <v>44</v>
      </c>
      <c r="H250" s="76">
        <f t="shared" si="41"/>
        <v>4</v>
      </c>
      <c r="I250" s="77">
        <f t="shared" si="45"/>
        <v>12</v>
      </c>
      <c r="Z250" s="36"/>
    </row>
    <row r="251" ht="15.75" customHeight="1">
      <c r="A251" s="78"/>
      <c r="B251" s="79" t="s">
        <v>4</v>
      </c>
      <c r="C251" s="80"/>
      <c r="D251" s="80"/>
      <c r="E251" s="80"/>
      <c r="F251" s="80"/>
      <c r="G251" s="81"/>
      <c r="H251" s="82">
        <f>SUM(H228:H250)/I251</f>
        <v>0.6417910448</v>
      </c>
      <c r="I251" s="83">
        <f>SUM(I228:I250)</f>
        <v>201</v>
      </c>
      <c r="J251" s="61"/>
      <c r="K251" s="84" t="s">
        <v>130</v>
      </c>
      <c r="L251" s="85">
        <f>0.6*H251+0.4*L233/40</f>
        <v>0.5050746269</v>
      </c>
      <c r="M251" s="61">
        <f>CEILING(L251*5,1)</f>
        <v>3</v>
      </c>
      <c r="Z251" s="36"/>
    </row>
    <row r="252" ht="15.75" customHeight="1">
      <c r="Z252" s="36"/>
    </row>
    <row r="253" ht="15.75" customHeight="1">
      <c r="Z253" s="36"/>
    </row>
    <row r="254" ht="15.75" customHeight="1">
      <c r="A254" s="37" t="s">
        <v>139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  <c r="Z254" s="36"/>
    </row>
    <row r="255" ht="15.75" customHeight="1">
      <c r="A255" s="38" t="s">
        <v>42</v>
      </c>
      <c r="B255" s="39" t="s">
        <v>43</v>
      </c>
      <c r="C255" s="40" t="s">
        <v>44</v>
      </c>
      <c r="D255" s="41" t="s">
        <v>45</v>
      </c>
      <c r="E255" s="42" t="s">
        <v>46</v>
      </c>
      <c r="F255" s="43" t="s">
        <v>47</v>
      </c>
      <c r="G255" s="44" t="s">
        <v>48</v>
      </c>
      <c r="H255" s="44" t="s">
        <v>49</v>
      </c>
      <c r="I255" s="45" t="s">
        <v>50</v>
      </c>
      <c r="J255" s="46"/>
      <c r="K255" s="47" t="s">
        <v>51</v>
      </c>
      <c r="L255" s="45" t="s">
        <v>52</v>
      </c>
      <c r="M255" s="46"/>
      <c r="Z255" s="36"/>
    </row>
    <row r="256" ht="15.75" customHeight="1">
      <c r="A256" s="49" t="s">
        <v>53</v>
      </c>
      <c r="B256" s="50" t="s">
        <v>54</v>
      </c>
      <c r="C256" s="51" t="s">
        <v>55</v>
      </c>
      <c r="D256" s="52" t="s">
        <v>56</v>
      </c>
      <c r="E256" s="51" t="s">
        <v>57</v>
      </c>
      <c r="F256" s="53">
        <v>5.0</v>
      </c>
      <c r="G256" s="54" t="s">
        <v>46</v>
      </c>
      <c r="H256" s="55">
        <f t="shared" ref="H256:H278" si="46">(IF(G256="Easy",1,IF(G256="Hard",3,IF(G256="Medium",2,0))))*F256</f>
        <v>15</v>
      </c>
      <c r="I256" s="56">
        <f t="shared" ref="I256:I259" si="47">3*F256</f>
        <v>15</v>
      </c>
      <c r="K256" s="57" t="s">
        <v>58</v>
      </c>
      <c r="L256" s="58">
        <v>0.0</v>
      </c>
      <c r="Z256" s="36"/>
    </row>
    <row r="257" ht="15.75" customHeight="1">
      <c r="A257" s="59"/>
      <c r="B257" s="50" t="s">
        <v>59</v>
      </c>
      <c r="C257" s="51" t="s">
        <v>55</v>
      </c>
      <c r="D257" s="52" t="s">
        <v>56</v>
      </c>
      <c r="E257" s="51" t="s">
        <v>57</v>
      </c>
      <c r="F257" s="53">
        <v>4.0</v>
      </c>
      <c r="G257" s="54" t="s">
        <v>46</v>
      </c>
      <c r="H257" s="55">
        <f t="shared" si="46"/>
        <v>12</v>
      </c>
      <c r="I257" s="56">
        <f t="shared" si="47"/>
        <v>12</v>
      </c>
      <c r="K257" s="57" t="s">
        <v>60</v>
      </c>
      <c r="L257" s="58">
        <v>8.0</v>
      </c>
      <c r="Z257" s="36"/>
    </row>
    <row r="258" ht="15.75" customHeight="1">
      <c r="A258" s="60" t="s">
        <v>61</v>
      </c>
      <c r="B258" s="50" t="s">
        <v>62</v>
      </c>
      <c r="C258" s="61" t="s">
        <v>63</v>
      </c>
      <c r="D258" s="61" t="s">
        <v>64</v>
      </c>
      <c r="E258" s="61" t="s">
        <v>65</v>
      </c>
      <c r="F258" s="53">
        <v>4.0</v>
      </c>
      <c r="G258" s="54" t="s">
        <v>66</v>
      </c>
      <c r="H258" s="55">
        <f t="shared" si="46"/>
        <v>0</v>
      </c>
      <c r="I258" s="56">
        <f t="shared" si="47"/>
        <v>12</v>
      </c>
      <c r="K258" s="57" t="s">
        <v>67</v>
      </c>
      <c r="L258" s="58">
        <v>0.0</v>
      </c>
      <c r="Z258" s="36"/>
    </row>
    <row r="259" ht="15.75" customHeight="1">
      <c r="A259" s="62"/>
      <c r="B259" s="50" t="s">
        <v>68</v>
      </c>
      <c r="C259" s="61" t="s">
        <v>69</v>
      </c>
      <c r="D259" s="61" t="s">
        <v>70</v>
      </c>
      <c r="E259" s="61" t="s">
        <v>71</v>
      </c>
      <c r="F259" s="53">
        <v>4.0</v>
      </c>
      <c r="G259" s="54" t="s">
        <v>45</v>
      </c>
      <c r="H259" s="55">
        <f t="shared" si="46"/>
        <v>8</v>
      </c>
      <c r="I259" s="56">
        <f t="shared" si="47"/>
        <v>12</v>
      </c>
      <c r="K259" s="57" t="s">
        <v>72</v>
      </c>
      <c r="L259" s="58">
        <v>4.0</v>
      </c>
      <c r="Z259" s="36"/>
    </row>
    <row r="260" ht="15.75" customHeight="1">
      <c r="A260" s="62"/>
      <c r="B260" s="50" t="s">
        <v>73</v>
      </c>
      <c r="C260" s="61" t="s">
        <v>74</v>
      </c>
      <c r="D260" s="61" t="s">
        <v>75</v>
      </c>
      <c r="E260" s="63"/>
      <c r="F260" s="53">
        <v>4.0</v>
      </c>
      <c r="G260" s="54" t="s">
        <v>45</v>
      </c>
      <c r="H260" s="55">
        <f t="shared" si="46"/>
        <v>8</v>
      </c>
      <c r="I260" s="56">
        <f>2*F260</f>
        <v>8</v>
      </c>
      <c r="K260" s="64" t="s">
        <v>76</v>
      </c>
      <c r="L260" s="65">
        <v>0.0</v>
      </c>
      <c r="Z260" s="36"/>
    </row>
    <row r="261" ht="15.75" customHeight="1">
      <c r="A261" s="59"/>
      <c r="B261" s="50" t="s">
        <v>77</v>
      </c>
      <c r="C261" s="61" t="s">
        <v>78</v>
      </c>
      <c r="D261" s="61" t="s">
        <v>79</v>
      </c>
      <c r="E261" s="61" t="s">
        <v>80</v>
      </c>
      <c r="F261" s="53">
        <v>4.0</v>
      </c>
      <c r="G261" s="54" t="s">
        <v>44</v>
      </c>
      <c r="H261" s="55">
        <f t="shared" si="46"/>
        <v>4</v>
      </c>
      <c r="I261" s="56">
        <f t="shared" ref="I261:I271" si="48">3*F261</f>
        <v>12</v>
      </c>
      <c r="K261" s="66" t="s">
        <v>81</v>
      </c>
      <c r="L261" s="67">
        <f>SUM(L256:L260)</f>
        <v>12</v>
      </c>
      <c r="M261" s="34" t="str">
        <f>IF(AND(L261&lt;13,L261&gt;-1),"Easy",IF(AND(L261&gt;12,L261&lt;26),"Medium",IF(AND(L261&gt;25,L261&lt;41),"Hard",0)))</f>
        <v>Easy</v>
      </c>
      <c r="Z261" s="36"/>
    </row>
    <row r="262" ht="15.75" customHeight="1">
      <c r="A262" s="60" t="s">
        <v>82</v>
      </c>
      <c r="B262" s="50" t="s">
        <v>83</v>
      </c>
      <c r="C262" s="61" t="s">
        <v>84</v>
      </c>
      <c r="D262" s="61" t="s">
        <v>85</v>
      </c>
      <c r="E262" s="61" t="s">
        <v>86</v>
      </c>
      <c r="F262" s="53">
        <v>4.0</v>
      </c>
      <c r="G262" s="54" t="s">
        <v>46</v>
      </c>
      <c r="H262" s="55">
        <f t="shared" si="46"/>
        <v>12</v>
      </c>
      <c r="I262" s="56">
        <f t="shared" si="48"/>
        <v>12</v>
      </c>
      <c r="K262" s="68" t="s">
        <v>87</v>
      </c>
      <c r="L262" s="69">
        <f>L261/40</f>
        <v>0.3</v>
      </c>
      <c r="Z262" s="36"/>
    </row>
    <row r="263" ht="15.75" customHeight="1">
      <c r="A263" s="62"/>
      <c r="B263" s="50" t="s">
        <v>88</v>
      </c>
      <c r="C263" s="61" t="s">
        <v>89</v>
      </c>
      <c r="D263" s="61" t="s">
        <v>90</v>
      </c>
      <c r="E263" s="61" t="s">
        <v>91</v>
      </c>
      <c r="F263" s="53">
        <v>2.0</v>
      </c>
      <c r="G263" s="54" t="s">
        <v>46</v>
      </c>
      <c r="H263" s="55">
        <f t="shared" si="46"/>
        <v>6</v>
      </c>
      <c r="I263" s="56">
        <f t="shared" si="48"/>
        <v>6</v>
      </c>
      <c r="Z263" s="36"/>
    </row>
    <row r="264" ht="15.75" customHeight="1">
      <c r="A264" s="62"/>
      <c r="B264" s="50" t="s">
        <v>92</v>
      </c>
      <c r="C264" s="61" t="s">
        <v>93</v>
      </c>
      <c r="D264" s="61" t="s">
        <v>94</v>
      </c>
      <c r="E264" s="61" t="s">
        <v>95</v>
      </c>
      <c r="F264" s="53">
        <v>2.0</v>
      </c>
      <c r="G264" s="54" t="s">
        <v>45</v>
      </c>
      <c r="H264" s="55">
        <f t="shared" si="46"/>
        <v>4</v>
      </c>
      <c r="I264" s="56">
        <f t="shared" si="48"/>
        <v>6</v>
      </c>
      <c r="Z264" s="36"/>
    </row>
    <row r="265" ht="15.75" customHeight="1">
      <c r="A265" s="59"/>
      <c r="B265" s="70" t="s">
        <v>96</v>
      </c>
      <c r="C265" s="61" t="s">
        <v>97</v>
      </c>
      <c r="D265" s="63"/>
      <c r="E265" s="61" t="s">
        <v>98</v>
      </c>
      <c r="F265" s="53">
        <v>4.0</v>
      </c>
      <c r="G265" s="54" t="s">
        <v>66</v>
      </c>
      <c r="H265" s="55">
        <f t="shared" si="46"/>
        <v>0</v>
      </c>
      <c r="I265" s="56">
        <f t="shared" si="48"/>
        <v>12</v>
      </c>
      <c r="Z265" s="36"/>
    </row>
    <row r="266" ht="15.75" customHeight="1">
      <c r="A266" s="60" t="s">
        <v>99</v>
      </c>
      <c r="B266" s="70" t="s">
        <v>100</v>
      </c>
      <c r="C266" s="61" t="s">
        <v>101</v>
      </c>
      <c r="D266" s="61" t="s">
        <v>102</v>
      </c>
      <c r="E266" s="61" t="s">
        <v>103</v>
      </c>
      <c r="F266" s="53">
        <v>3.0</v>
      </c>
      <c r="G266" s="54" t="s">
        <v>44</v>
      </c>
      <c r="H266" s="55">
        <f t="shared" si="46"/>
        <v>3</v>
      </c>
      <c r="I266" s="56">
        <f t="shared" si="48"/>
        <v>9</v>
      </c>
      <c r="Z266" s="36"/>
    </row>
    <row r="267" ht="15.75" customHeight="1">
      <c r="A267" s="62"/>
      <c r="B267" s="70" t="s">
        <v>104</v>
      </c>
      <c r="C267" s="61" t="s">
        <v>55</v>
      </c>
      <c r="D267" s="61" t="s">
        <v>56</v>
      </c>
      <c r="E267" s="61" t="s">
        <v>57</v>
      </c>
      <c r="F267" s="53">
        <v>3.0</v>
      </c>
      <c r="G267" s="54" t="s">
        <v>46</v>
      </c>
      <c r="H267" s="55">
        <f t="shared" si="46"/>
        <v>9</v>
      </c>
      <c r="I267" s="56">
        <f t="shared" si="48"/>
        <v>9</v>
      </c>
      <c r="Z267" s="36"/>
    </row>
    <row r="268" ht="15.75" customHeight="1">
      <c r="A268" s="62"/>
      <c r="B268" s="50" t="s">
        <v>105</v>
      </c>
      <c r="C268" s="61" t="s">
        <v>106</v>
      </c>
      <c r="D268" s="61" t="s">
        <v>107</v>
      </c>
      <c r="E268" s="61" t="s">
        <v>108</v>
      </c>
      <c r="F268" s="53">
        <v>2.0</v>
      </c>
      <c r="G268" s="54" t="s">
        <v>46</v>
      </c>
      <c r="H268" s="55">
        <f t="shared" si="46"/>
        <v>6</v>
      </c>
      <c r="I268" s="56">
        <f t="shared" si="48"/>
        <v>6</v>
      </c>
      <c r="Z268" s="36"/>
    </row>
    <row r="269" ht="15.75" customHeight="1">
      <c r="A269" s="62"/>
      <c r="B269" s="50" t="s">
        <v>109</v>
      </c>
      <c r="C269" s="63"/>
      <c r="D269" s="61" t="s">
        <v>110</v>
      </c>
      <c r="E269" s="61" t="s">
        <v>111</v>
      </c>
      <c r="F269" s="53">
        <v>4.0</v>
      </c>
      <c r="G269" s="54" t="s">
        <v>45</v>
      </c>
      <c r="H269" s="55">
        <f t="shared" si="46"/>
        <v>8</v>
      </c>
      <c r="I269" s="56">
        <f t="shared" si="48"/>
        <v>12</v>
      </c>
      <c r="Z269" s="36"/>
    </row>
    <row r="270" ht="15.75" customHeight="1">
      <c r="A270" s="62"/>
      <c r="B270" s="50" t="s">
        <v>112</v>
      </c>
      <c r="C270" s="63"/>
      <c r="D270" s="61" t="s">
        <v>113</v>
      </c>
      <c r="E270" s="61" t="s">
        <v>114</v>
      </c>
      <c r="F270" s="53">
        <v>1.0</v>
      </c>
      <c r="G270" s="54" t="s">
        <v>46</v>
      </c>
      <c r="H270" s="55">
        <f t="shared" si="46"/>
        <v>3</v>
      </c>
      <c r="I270" s="56">
        <f t="shared" si="48"/>
        <v>3</v>
      </c>
      <c r="Z270" s="36"/>
    </row>
    <row r="271" ht="15.75" customHeight="1">
      <c r="A271" s="62"/>
      <c r="B271" s="70" t="s">
        <v>115</v>
      </c>
      <c r="C271" s="61" t="s">
        <v>115</v>
      </c>
      <c r="D271" s="61" t="s">
        <v>116</v>
      </c>
      <c r="E271" s="71" t="s">
        <v>117</v>
      </c>
      <c r="F271" s="53">
        <v>5.0</v>
      </c>
      <c r="G271" s="54" t="s">
        <v>66</v>
      </c>
      <c r="H271" s="55">
        <f t="shared" si="46"/>
        <v>0</v>
      </c>
      <c r="I271" s="56">
        <f t="shared" si="48"/>
        <v>15</v>
      </c>
      <c r="Z271" s="36"/>
    </row>
    <row r="272" ht="15.75" customHeight="1">
      <c r="A272" s="59"/>
      <c r="B272" s="70" t="s">
        <v>118</v>
      </c>
      <c r="C272" s="61" t="s">
        <v>119</v>
      </c>
      <c r="D272" s="61" t="s">
        <v>120</v>
      </c>
      <c r="E272" s="63"/>
      <c r="F272" s="53">
        <v>4.0</v>
      </c>
      <c r="G272" s="54" t="s">
        <v>66</v>
      </c>
      <c r="H272" s="55">
        <f t="shared" si="46"/>
        <v>0</v>
      </c>
      <c r="I272" s="56">
        <f t="shared" ref="I272:I276" si="49">2*F272</f>
        <v>8</v>
      </c>
      <c r="Z272" s="36"/>
    </row>
    <row r="273" ht="15.75" customHeight="1">
      <c r="A273" s="60" t="s">
        <v>121</v>
      </c>
      <c r="B273" s="70" t="s">
        <v>122</v>
      </c>
      <c r="C273" s="61" t="s">
        <v>123</v>
      </c>
      <c r="D273" s="61" t="s">
        <v>124</v>
      </c>
      <c r="E273" s="63"/>
      <c r="F273" s="53">
        <v>1.0</v>
      </c>
      <c r="G273" s="54" t="s">
        <v>44</v>
      </c>
      <c r="H273" s="55">
        <f t="shared" si="46"/>
        <v>1</v>
      </c>
      <c r="I273" s="56">
        <f t="shared" si="49"/>
        <v>2</v>
      </c>
      <c r="Z273" s="36"/>
    </row>
    <row r="274" ht="15.75" customHeight="1">
      <c r="A274" s="62"/>
      <c r="B274" s="70" t="s">
        <v>125</v>
      </c>
      <c r="C274" s="61" t="s">
        <v>124</v>
      </c>
      <c r="D274" s="61" t="s">
        <v>123</v>
      </c>
      <c r="E274" s="63"/>
      <c r="F274" s="53">
        <v>1.0</v>
      </c>
      <c r="G274" s="54" t="s">
        <v>45</v>
      </c>
      <c r="H274" s="55">
        <f t="shared" si="46"/>
        <v>2</v>
      </c>
      <c r="I274" s="56">
        <f t="shared" si="49"/>
        <v>2</v>
      </c>
      <c r="Z274" s="36"/>
    </row>
    <row r="275" ht="15.75" customHeight="1">
      <c r="A275" s="62"/>
      <c r="B275" s="70" t="s">
        <v>126</v>
      </c>
      <c r="C275" s="61" t="s">
        <v>124</v>
      </c>
      <c r="D275" s="61" t="s">
        <v>123</v>
      </c>
      <c r="E275" s="63"/>
      <c r="F275" s="53">
        <v>1.0</v>
      </c>
      <c r="G275" s="54" t="s">
        <v>45</v>
      </c>
      <c r="H275" s="55">
        <f t="shared" si="46"/>
        <v>2</v>
      </c>
      <c r="I275" s="56">
        <f t="shared" si="49"/>
        <v>2</v>
      </c>
      <c r="Z275" s="36"/>
    </row>
    <row r="276" ht="15.75" customHeight="1">
      <c r="A276" s="62"/>
      <c r="B276" s="70" t="s">
        <v>127</v>
      </c>
      <c r="C276" s="61" t="s">
        <v>124</v>
      </c>
      <c r="D276" s="61" t="s">
        <v>123</v>
      </c>
      <c r="E276" s="63"/>
      <c r="F276" s="53">
        <v>1.0</v>
      </c>
      <c r="G276" s="54" t="s">
        <v>45</v>
      </c>
      <c r="H276" s="55">
        <f t="shared" si="46"/>
        <v>2</v>
      </c>
      <c r="I276" s="56">
        <f t="shared" si="49"/>
        <v>2</v>
      </c>
      <c r="Z276" s="36"/>
    </row>
    <row r="277" ht="15.75" customHeight="1">
      <c r="A277" s="62"/>
      <c r="B277" s="70" t="s">
        <v>128</v>
      </c>
      <c r="C277" s="61" t="s">
        <v>123</v>
      </c>
      <c r="D277" s="63"/>
      <c r="E277" s="61" t="s">
        <v>124</v>
      </c>
      <c r="F277" s="53">
        <v>4.0</v>
      </c>
      <c r="G277" s="54" t="s">
        <v>44</v>
      </c>
      <c r="H277" s="55">
        <f t="shared" si="46"/>
        <v>4</v>
      </c>
      <c r="I277" s="56">
        <f t="shared" ref="I277:I278" si="50">3*F277</f>
        <v>12</v>
      </c>
      <c r="Z277" s="36"/>
    </row>
    <row r="278" ht="15.75" customHeight="1">
      <c r="A278" s="59"/>
      <c r="B278" s="72" t="s">
        <v>129</v>
      </c>
      <c r="C278" s="61" t="s">
        <v>123</v>
      </c>
      <c r="D278" s="63"/>
      <c r="E278" s="73" t="s">
        <v>124</v>
      </c>
      <c r="F278" s="74">
        <v>4.0</v>
      </c>
      <c r="G278" s="75" t="s">
        <v>46</v>
      </c>
      <c r="H278" s="76">
        <f t="shared" si="46"/>
        <v>12</v>
      </c>
      <c r="I278" s="77">
        <f t="shared" si="50"/>
        <v>12</v>
      </c>
      <c r="Z278" s="36"/>
    </row>
    <row r="279" ht="15.75" customHeight="1">
      <c r="A279" s="78"/>
      <c r="B279" s="79" t="s">
        <v>4</v>
      </c>
      <c r="C279" s="80"/>
      <c r="D279" s="80"/>
      <c r="E279" s="80"/>
      <c r="F279" s="80"/>
      <c r="G279" s="81"/>
      <c r="H279" s="82">
        <f>SUM(H256:H278)/I279</f>
        <v>0.6019900498</v>
      </c>
      <c r="I279" s="83">
        <f>SUM(I256:I278)</f>
        <v>201</v>
      </c>
      <c r="J279" s="61"/>
      <c r="K279" s="84" t="s">
        <v>130</v>
      </c>
      <c r="L279" s="85">
        <f>0.6*H279+0.4*L261/40</f>
        <v>0.4811940299</v>
      </c>
      <c r="M279" s="61">
        <f>CEILING(L279*5,1)</f>
        <v>3</v>
      </c>
      <c r="Z279" s="36"/>
    </row>
    <row r="280" ht="15.75" customHeight="1">
      <c r="Z280" s="36"/>
    </row>
    <row r="281" ht="15.75" customHeight="1">
      <c r="Z281" s="36"/>
    </row>
    <row r="282" ht="15.75" customHeight="1">
      <c r="A282" s="37" t="s">
        <v>140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7"/>
      <c r="Z282" s="36"/>
    </row>
    <row r="283" ht="15.75" customHeight="1">
      <c r="A283" s="38" t="s">
        <v>42</v>
      </c>
      <c r="B283" s="39" t="s">
        <v>43</v>
      </c>
      <c r="C283" s="40" t="s">
        <v>44</v>
      </c>
      <c r="D283" s="41" t="s">
        <v>45</v>
      </c>
      <c r="E283" s="42" t="s">
        <v>46</v>
      </c>
      <c r="F283" s="43" t="s">
        <v>47</v>
      </c>
      <c r="G283" s="44" t="s">
        <v>48</v>
      </c>
      <c r="H283" s="44" t="s">
        <v>49</v>
      </c>
      <c r="I283" s="45" t="s">
        <v>50</v>
      </c>
      <c r="J283" s="46"/>
      <c r="K283" s="47" t="s">
        <v>51</v>
      </c>
      <c r="L283" s="45" t="s">
        <v>52</v>
      </c>
      <c r="M283" s="46"/>
      <c r="Z283" s="36"/>
    </row>
    <row r="284" ht="15.75" customHeight="1">
      <c r="A284" s="49" t="s">
        <v>53</v>
      </c>
      <c r="B284" s="50" t="s">
        <v>54</v>
      </c>
      <c r="C284" s="51" t="s">
        <v>55</v>
      </c>
      <c r="D284" s="52" t="s">
        <v>56</v>
      </c>
      <c r="E284" s="51" t="s">
        <v>57</v>
      </c>
      <c r="F284" s="53">
        <v>5.0</v>
      </c>
      <c r="G284" s="54" t="s">
        <v>45</v>
      </c>
      <c r="H284" s="55">
        <f t="shared" ref="H284:H306" si="51">(IF(G284="Easy",1,IF(G284="Hard",3,IF(G284="Medium",2,0))))*F284</f>
        <v>10</v>
      </c>
      <c r="I284" s="56">
        <f t="shared" ref="I284:I287" si="52">3*F284</f>
        <v>15</v>
      </c>
      <c r="K284" s="57" t="s">
        <v>58</v>
      </c>
      <c r="L284" s="58">
        <v>4.0</v>
      </c>
      <c r="Z284" s="36"/>
    </row>
    <row r="285" ht="15.75" customHeight="1">
      <c r="A285" s="59"/>
      <c r="B285" s="50" t="s">
        <v>59</v>
      </c>
      <c r="C285" s="51" t="s">
        <v>55</v>
      </c>
      <c r="D285" s="52" t="s">
        <v>56</v>
      </c>
      <c r="E285" s="51" t="s">
        <v>57</v>
      </c>
      <c r="F285" s="53">
        <v>4.0</v>
      </c>
      <c r="G285" s="54" t="s">
        <v>46</v>
      </c>
      <c r="H285" s="55">
        <f t="shared" si="51"/>
        <v>12</v>
      </c>
      <c r="I285" s="56">
        <f t="shared" si="52"/>
        <v>12</v>
      </c>
      <c r="K285" s="57" t="s">
        <v>60</v>
      </c>
      <c r="L285" s="58">
        <v>8.0</v>
      </c>
      <c r="Z285" s="36"/>
    </row>
    <row r="286" ht="15.75" customHeight="1">
      <c r="A286" s="60" t="s">
        <v>61</v>
      </c>
      <c r="B286" s="50" t="s">
        <v>62</v>
      </c>
      <c r="C286" s="61" t="s">
        <v>63</v>
      </c>
      <c r="D286" s="61" t="s">
        <v>64</v>
      </c>
      <c r="E286" s="61" t="s">
        <v>65</v>
      </c>
      <c r="F286" s="53">
        <v>4.0</v>
      </c>
      <c r="G286" s="54" t="s">
        <v>66</v>
      </c>
      <c r="H286" s="55">
        <f t="shared" si="51"/>
        <v>0</v>
      </c>
      <c r="I286" s="56">
        <f t="shared" si="52"/>
        <v>12</v>
      </c>
      <c r="K286" s="57" t="s">
        <v>67</v>
      </c>
      <c r="L286" s="58">
        <v>0.0</v>
      </c>
      <c r="Z286" s="36"/>
    </row>
    <row r="287" ht="15.75" customHeight="1">
      <c r="A287" s="62"/>
      <c r="B287" s="50" t="s">
        <v>68</v>
      </c>
      <c r="C287" s="61" t="s">
        <v>69</v>
      </c>
      <c r="D287" s="61" t="s">
        <v>70</v>
      </c>
      <c r="E287" s="61" t="s">
        <v>71</v>
      </c>
      <c r="F287" s="53">
        <v>4.0</v>
      </c>
      <c r="G287" s="54" t="s">
        <v>45</v>
      </c>
      <c r="H287" s="55">
        <f t="shared" si="51"/>
        <v>8</v>
      </c>
      <c r="I287" s="56">
        <f t="shared" si="52"/>
        <v>12</v>
      </c>
      <c r="K287" s="57" t="s">
        <v>72</v>
      </c>
      <c r="L287" s="58">
        <v>6.0</v>
      </c>
      <c r="Z287" s="36"/>
    </row>
    <row r="288" ht="15.75" customHeight="1">
      <c r="A288" s="62"/>
      <c r="B288" s="50" t="s">
        <v>73</v>
      </c>
      <c r="C288" s="61" t="s">
        <v>74</v>
      </c>
      <c r="D288" s="61" t="s">
        <v>75</v>
      </c>
      <c r="E288" s="63"/>
      <c r="F288" s="53">
        <v>4.0</v>
      </c>
      <c r="G288" s="54" t="s">
        <v>45</v>
      </c>
      <c r="H288" s="55">
        <f t="shared" si="51"/>
        <v>8</v>
      </c>
      <c r="I288" s="56">
        <f>2*F288</f>
        <v>8</v>
      </c>
      <c r="K288" s="64" t="s">
        <v>76</v>
      </c>
      <c r="L288" s="65">
        <v>0.0</v>
      </c>
      <c r="Z288" s="36"/>
    </row>
    <row r="289" ht="15.75" customHeight="1">
      <c r="A289" s="59"/>
      <c r="B289" s="50" t="s">
        <v>77</v>
      </c>
      <c r="C289" s="61" t="s">
        <v>78</v>
      </c>
      <c r="D289" s="61" t="s">
        <v>79</v>
      </c>
      <c r="E289" s="61" t="s">
        <v>80</v>
      </c>
      <c r="F289" s="53">
        <v>4.0</v>
      </c>
      <c r="G289" s="54" t="s">
        <v>44</v>
      </c>
      <c r="H289" s="55">
        <f t="shared" si="51"/>
        <v>4</v>
      </c>
      <c r="I289" s="56">
        <f t="shared" ref="I289:I299" si="53">3*F289</f>
        <v>12</v>
      </c>
      <c r="K289" s="66" t="s">
        <v>81</v>
      </c>
      <c r="L289" s="67">
        <f>SUM(L284:L288)</f>
        <v>18</v>
      </c>
      <c r="M289" s="34" t="str">
        <f>IF(AND(L289&lt;13,L289&gt;-1),"Easy",IF(AND(L289&gt;12,L289&lt;26),"Medium",IF(AND(L289&gt;25,L289&lt;41),"Hard",0)))</f>
        <v>Medium</v>
      </c>
      <c r="Z289" s="36"/>
    </row>
    <row r="290" ht="15.75" customHeight="1">
      <c r="A290" s="60" t="s">
        <v>82</v>
      </c>
      <c r="B290" s="50" t="s">
        <v>83</v>
      </c>
      <c r="C290" s="61" t="s">
        <v>84</v>
      </c>
      <c r="D290" s="61" t="s">
        <v>85</v>
      </c>
      <c r="E290" s="61" t="s">
        <v>86</v>
      </c>
      <c r="F290" s="53">
        <v>4.0</v>
      </c>
      <c r="G290" s="54" t="s">
        <v>46</v>
      </c>
      <c r="H290" s="55">
        <f t="shared" si="51"/>
        <v>12</v>
      </c>
      <c r="I290" s="56">
        <f t="shared" si="53"/>
        <v>12</v>
      </c>
      <c r="K290" s="68" t="s">
        <v>87</v>
      </c>
      <c r="L290" s="69">
        <f>L289/40</f>
        <v>0.45</v>
      </c>
      <c r="Z290" s="36"/>
    </row>
    <row r="291" ht="15.75" customHeight="1">
      <c r="A291" s="62"/>
      <c r="B291" s="50" t="s">
        <v>88</v>
      </c>
      <c r="C291" s="61" t="s">
        <v>89</v>
      </c>
      <c r="D291" s="61" t="s">
        <v>90</v>
      </c>
      <c r="E291" s="61" t="s">
        <v>91</v>
      </c>
      <c r="F291" s="53">
        <v>2.0</v>
      </c>
      <c r="G291" s="54" t="s">
        <v>46</v>
      </c>
      <c r="H291" s="55">
        <f t="shared" si="51"/>
        <v>6</v>
      </c>
      <c r="I291" s="56">
        <f t="shared" si="53"/>
        <v>6</v>
      </c>
      <c r="Z291" s="36"/>
    </row>
    <row r="292" ht="15.75" customHeight="1">
      <c r="A292" s="62"/>
      <c r="B292" s="50" t="s">
        <v>92</v>
      </c>
      <c r="C292" s="61" t="s">
        <v>93</v>
      </c>
      <c r="D292" s="61" t="s">
        <v>94</v>
      </c>
      <c r="E292" s="61" t="s">
        <v>95</v>
      </c>
      <c r="F292" s="53">
        <v>2.0</v>
      </c>
      <c r="G292" s="54" t="s">
        <v>45</v>
      </c>
      <c r="H292" s="55">
        <f t="shared" si="51"/>
        <v>4</v>
      </c>
      <c r="I292" s="56">
        <f t="shared" si="53"/>
        <v>6</v>
      </c>
      <c r="Z292" s="36"/>
    </row>
    <row r="293" ht="15.75" customHeight="1">
      <c r="A293" s="59"/>
      <c r="B293" s="70" t="s">
        <v>96</v>
      </c>
      <c r="C293" s="61" t="s">
        <v>97</v>
      </c>
      <c r="D293" s="63"/>
      <c r="E293" s="61" t="s">
        <v>98</v>
      </c>
      <c r="F293" s="53">
        <v>4.0</v>
      </c>
      <c r="G293" s="54" t="s">
        <v>66</v>
      </c>
      <c r="H293" s="55">
        <f t="shared" si="51"/>
        <v>0</v>
      </c>
      <c r="I293" s="56">
        <f t="shared" si="53"/>
        <v>12</v>
      </c>
      <c r="Z293" s="36"/>
    </row>
    <row r="294" ht="15.75" customHeight="1">
      <c r="A294" s="60" t="s">
        <v>99</v>
      </c>
      <c r="B294" s="70" t="s">
        <v>100</v>
      </c>
      <c r="C294" s="61" t="s">
        <v>101</v>
      </c>
      <c r="D294" s="61" t="s">
        <v>102</v>
      </c>
      <c r="E294" s="61" t="s">
        <v>103</v>
      </c>
      <c r="F294" s="53">
        <v>3.0</v>
      </c>
      <c r="G294" s="54" t="s">
        <v>46</v>
      </c>
      <c r="H294" s="55">
        <f t="shared" si="51"/>
        <v>9</v>
      </c>
      <c r="I294" s="56">
        <f t="shared" si="53"/>
        <v>9</v>
      </c>
      <c r="Z294" s="36"/>
    </row>
    <row r="295" ht="15.75" customHeight="1">
      <c r="A295" s="62"/>
      <c r="B295" s="70" t="s">
        <v>104</v>
      </c>
      <c r="C295" s="61" t="s">
        <v>55</v>
      </c>
      <c r="D295" s="61" t="s">
        <v>56</v>
      </c>
      <c r="E295" s="61" t="s">
        <v>57</v>
      </c>
      <c r="F295" s="53">
        <v>3.0</v>
      </c>
      <c r="G295" s="54" t="s">
        <v>46</v>
      </c>
      <c r="H295" s="55">
        <f t="shared" si="51"/>
        <v>9</v>
      </c>
      <c r="I295" s="56">
        <f t="shared" si="53"/>
        <v>9</v>
      </c>
      <c r="Z295" s="36"/>
    </row>
    <row r="296" ht="15.75" customHeight="1">
      <c r="A296" s="62"/>
      <c r="B296" s="50" t="s">
        <v>105</v>
      </c>
      <c r="C296" s="61" t="s">
        <v>106</v>
      </c>
      <c r="D296" s="61" t="s">
        <v>107</v>
      </c>
      <c r="E296" s="61" t="s">
        <v>108</v>
      </c>
      <c r="F296" s="53">
        <v>2.0</v>
      </c>
      <c r="G296" s="54" t="s">
        <v>46</v>
      </c>
      <c r="H296" s="55">
        <f t="shared" si="51"/>
        <v>6</v>
      </c>
      <c r="I296" s="56">
        <f t="shared" si="53"/>
        <v>6</v>
      </c>
      <c r="Z296" s="36"/>
    </row>
    <row r="297" ht="15.75" customHeight="1">
      <c r="A297" s="62"/>
      <c r="B297" s="50" t="s">
        <v>109</v>
      </c>
      <c r="C297" s="63"/>
      <c r="D297" s="61" t="s">
        <v>110</v>
      </c>
      <c r="E297" s="61" t="s">
        <v>111</v>
      </c>
      <c r="F297" s="53">
        <v>4.0</v>
      </c>
      <c r="G297" s="54" t="s">
        <v>45</v>
      </c>
      <c r="H297" s="55">
        <f t="shared" si="51"/>
        <v>8</v>
      </c>
      <c r="I297" s="56">
        <f t="shared" si="53"/>
        <v>12</v>
      </c>
      <c r="Z297" s="36"/>
    </row>
    <row r="298" ht="15.75" customHeight="1">
      <c r="A298" s="62"/>
      <c r="B298" s="50" t="s">
        <v>112</v>
      </c>
      <c r="C298" s="63"/>
      <c r="D298" s="61" t="s">
        <v>113</v>
      </c>
      <c r="E298" s="61" t="s">
        <v>114</v>
      </c>
      <c r="F298" s="53">
        <v>1.0</v>
      </c>
      <c r="G298" s="54" t="s">
        <v>46</v>
      </c>
      <c r="H298" s="55">
        <f t="shared" si="51"/>
        <v>3</v>
      </c>
      <c r="I298" s="56">
        <f t="shared" si="53"/>
        <v>3</v>
      </c>
      <c r="Z298" s="36"/>
    </row>
    <row r="299" ht="15.75" customHeight="1">
      <c r="A299" s="62"/>
      <c r="B299" s="70" t="s">
        <v>115</v>
      </c>
      <c r="C299" s="61" t="s">
        <v>115</v>
      </c>
      <c r="D299" s="61" t="s">
        <v>116</v>
      </c>
      <c r="E299" s="71" t="s">
        <v>117</v>
      </c>
      <c r="F299" s="53">
        <v>5.0</v>
      </c>
      <c r="G299" s="54" t="s">
        <v>44</v>
      </c>
      <c r="H299" s="55">
        <f t="shared" si="51"/>
        <v>5</v>
      </c>
      <c r="I299" s="56">
        <f t="shared" si="53"/>
        <v>15</v>
      </c>
      <c r="Z299" s="36"/>
    </row>
    <row r="300" ht="15.75" customHeight="1">
      <c r="A300" s="59"/>
      <c r="B300" s="70" t="s">
        <v>118</v>
      </c>
      <c r="C300" s="61" t="s">
        <v>119</v>
      </c>
      <c r="D300" s="61" t="s">
        <v>120</v>
      </c>
      <c r="E300" s="63"/>
      <c r="F300" s="53">
        <v>4.0</v>
      </c>
      <c r="G300" s="54" t="s">
        <v>66</v>
      </c>
      <c r="H300" s="55">
        <f t="shared" si="51"/>
        <v>0</v>
      </c>
      <c r="I300" s="56">
        <f t="shared" ref="I300:I304" si="54">2*F300</f>
        <v>8</v>
      </c>
      <c r="Z300" s="36"/>
    </row>
    <row r="301" ht="15.75" customHeight="1">
      <c r="A301" s="60" t="s">
        <v>121</v>
      </c>
      <c r="B301" s="70" t="s">
        <v>122</v>
      </c>
      <c r="C301" s="61" t="s">
        <v>123</v>
      </c>
      <c r="D301" s="61" t="s">
        <v>124</v>
      </c>
      <c r="E301" s="63"/>
      <c r="F301" s="53">
        <v>1.0</v>
      </c>
      <c r="G301" s="54" t="s">
        <v>44</v>
      </c>
      <c r="H301" s="55">
        <f t="shared" si="51"/>
        <v>1</v>
      </c>
      <c r="I301" s="56">
        <f t="shared" si="54"/>
        <v>2</v>
      </c>
      <c r="Z301" s="36"/>
    </row>
    <row r="302" ht="15.75" customHeight="1">
      <c r="A302" s="62"/>
      <c r="B302" s="70" t="s">
        <v>125</v>
      </c>
      <c r="C302" s="61" t="s">
        <v>124</v>
      </c>
      <c r="D302" s="61" t="s">
        <v>123</v>
      </c>
      <c r="E302" s="63"/>
      <c r="F302" s="53">
        <v>1.0</v>
      </c>
      <c r="G302" s="54" t="s">
        <v>45</v>
      </c>
      <c r="H302" s="55">
        <f t="shared" si="51"/>
        <v>2</v>
      </c>
      <c r="I302" s="56">
        <f t="shared" si="54"/>
        <v>2</v>
      </c>
      <c r="Z302" s="36"/>
    </row>
    <row r="303" ht="15.75" customHeight="1">
      <c r="A303" s="62"/>
      <c r="B303" s="70" t="s">
        <v>126</v>
      </c>
      <c r="C303" s="61" t="s">
        <v>124</v>
      </c>
      <c r="D303" s="61" t="s">
        <v>123</v>
      </c>
      <c r="E303" s="63"/>
      <c r="F303" s="53">
        <v>1.0</v>
      </c>
      <c r="G303" s="54" t="s">
        <v>45</v>
      </c>
      <c r="H303" s="55">
        <f t="shared" si="51"/>
        <v>2</v>
      </c>
      <c r="I303" s="56">
        <f t="shared" si="54"/>
        <v>2</v>
      </c>
      <c r="Z303" s="36"/>
    </row>
    <row r="304" ht="15.75" customHeight="1">
      <c r="A304" s="62"/>
      <c r="B304" s="70" t="s">
        <v>127</v>
      </c>
      <c r="C304" s="61" t="s">
        <v>124</v>
      </c>
      <c r="D304" s="61" t="s">
        <v>123</v>
      </c>
      <c r="E304" s="63"/>
      <c r="F304" s="53">
        <v>1.0</v>
      </c>
      <c r="G304" s="54" t="s">
        <v>45</v>
      </c>
      <c r="H304" s="55">
        <f t="shared" si="51"/>
        <v>2</v>
      </c>
      <c r="I304" s="56">
        <f t="shared" si="54"/>
        <v>2</v>
      </c>
      <c r="Z304" s="36"/>
    </row>
    <row r="305" ht="15.75" customHeight="1">
      <c r="A305" s="62"/>
      <c r="B305" s="70" t="s">
        <v>128</v>
      </c>
      <c r="C305" s="61" t="s">
        <v>123</v>
      </c>
      <c r="D305" s="63"/>
      <c r="E305" s="61" t="s">
        <v>124</v>
      </c>
      <c r="F305" s="53">
        <v>4.0</v>
      </c>
      <c r="G305" s="54" t="s">
        <v>44</v>
      </c>
      <c r="H305" s="55">
        <f t="shared" si="51"/>
        <v>4</v>
      </c>
      <c r="I305" s="56">
        <f t="shared" ref="I305:I306" si="55">3*F305</f>
        <v>12</v>
      </c>
      <c r="Z305" s="36"/>
    </row>
    <row r="306" ht="15.75" customHeight="1">
      <c r="A306" s="59"/>
      <c r="B306" s="72" t="s">
        <v>129</v>
      </c>
      <c r="C306" s="61" t="s">
        <v>123</v>
      </c>
      <c r="D306" s="63"/>
      <c r="E306" s="73" t="s">
        <v>124</v>
      </c>
      <c r="F306" s="74">
        <v>4.0</v>
      </c>
      <c r="G306" s="75" t="s">
        <v>44</v>
      </c>
      <c r="H306" s="76">
        <f t="shared" si="51"/>
        <v>4</v>
      </c>
      <c r="I306" s="77">
        <f t="shared" si="55"/>
        <v>12</v>
      </c>
      <c r="Z306" s="36"/>
    </row>
    <row r="307" ht="15.75" customHeight="1">
      <c r="A307" s="78"/>
      <c r="B307" s="79" t="s">
        <v>4</v>
      </c>
      <c r="C307" s="80"/>
      <c r="D307" s="80"/>
      <c r="E307" s="80"/>
      <c r="F307" s="80"/>
      <c r="G307" s="81"/>
      <c r="H307" s="82">
        <f>SUM(H284:H306)/I307</f>
        <v>0.592039801</v>
      </c>
      <c r="I307" s="83">
        <f>SUM(I284:I306)</f>
        <v>201</v>
      </c>
      <c r="J307" s="61"/>
      <c r="K307" s="84" t="s">
        <v>130</v>
      </c>
      <c r="L307" s="85">
        <f>0.6*H307+0.4*L289/40</f>
        <v>0.5352238806</v>
      </c>
      <c r="M307" s="61">
        <f>CEILING(L307*5,1)</f>
        <v>3</v>
      </c>
      <c r="Z307" s="36"/>
    </row>
    <row r="308" ht="15.75" customHeight="1">
      <c r="Z308" s="36"/>
    </row>
    <row r="309" ht="15.75" customHeight="1">
      <c r="Z309" s="36"/>
    </row>
    <row r="310" ht="15.75" customHeight="1">
      <c r="A310" s="37" t="s">
        <v>141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7"/>
      <c r="Z310" s="36"/>
    </row>
    <row r="311" ht="15.75" customHeight="1">
      <c r="A311" s="38" t="s">
        <v>42</v>
      </c>
      <c r="B311" s="39" t="s">
        <v>43</v>
      </c>
      <c r="C311" s="40" t="s">
        <v>44</v>
      </c>
      <c r="D311" s="41" t="s">
        <v>45</v>
      </c>
      <c r="E311" s="42" t="s">
        <v>46</v>
      </c>
      <c r="F311" s="43" t="s">
        <v>47</v>
      </c>
      <c r="G311" s="44" t="s">
        <v>48</v>
      </c>
      <c r="H311" s="44" t="s">
        <v>49</v>
      </c>
      <c r="I311" s="45" t="s">
        <v>50</v>
      </c>
      <c r="J311" s="46"/>
      <c r="K311" s="47" t="s">
        <v>51</v>
      </c>
      <c r="L311" s="45" t="s">
        <v>52</v>
      </c>
      <c r="M311" s="46"/>
      <c r="Z311" s="36"/>
    </row>
    <row r="312" ht="15.75" customHeight="1">
      <c r="A312" s="49" t="s">
        <v>53</v>
      </c>
      <c r="B312" s="50" t="s">
        <v>54</v>
      </c>
      <c r="C312" s="51" t="s">
        <v>55</v>
      </c>
      <c r="D312" s="52" t="s">
        <v>56</v>
      </c>
      <c r="E312" s="51" t="s">
        <v>57</v>
      </c>
      <c r="F312" s="53">
        <v>5.0</v>
      </c>
      <c r="G312" s="54" t="s">
        <v>45</v>
      </c>
      <c r="H312" s="55">
        <f t="shared" ref="H312:H334" si="56">(IF(G312="Easy",1,IF(G312="Hard",3,IF(G312="Medium",2,0))))*F312</f>
        <v>10</v>
      </c>
      <c r="I312" s="56">
        <f t="shared" ref="I312:I315" si="57">3*F312</f>
        <v>15</v>
      </c>
      <c r="K312" s="57" t="s">
        <v>58</v>
      </c>
      <c r="L312" s="58">
        <v>4.0</v>
      </c>
      <c r="Z312" s="36"/>
    </row>
    <row r="313" ht="15.75" customHeight="1">
      <c r="A313" s="59"/>
      <c r="B313" s="50" t="s">
        <v>59</v>
      </c>
      <c r="C313" s="51" t="s">
        <v>55</v>
      </c>
      <c r="D313" s="52" t="s">
        <v>56</v>
      </c>
      <c r="E313" s="51" t="s">
        <v>57</v>
      </c>
      <c r="F313" s="53">
        <v>4.0</v>
      </c>
      <c r="G313" s="54" t="s">
        <v>46</v>
      </c>
      <c r="H313" s="55">
        <f t="shared" si="56"/>
        <v>12</v>
      </c>
      <c r="I313" s="56">
        <f t="shared" si="57"/>
        <v>12</v>
      </c>
      <c r="K313" s="57" t="s">
        <v>60</v>
      </c>
      <c r="L313" s="58">
        <v>8.0</v>
      </c>
      <c r="Z313" s="36"/>
    </row>
    <row r="314" ht="15.75" customHeight="1">
      <c r="A314" s="60" t="s">
        <v>61</v>
      </c>
      <c r="B314" s="50" t="s">
        <v>62</v>
      </c>
      <c r="C314" s="61" t="s">
        <v>63</v>
      </c>
      <c r="D314" s="61" t="s">
        <v>64</v>
      </c>
      <c r="E314" s="61" t="s">
        <v>65</v>
      </c>
      <c r="F314" s="53">
        <v>4.0</v>
      </c>
      <c r="G314" s="54" t="s">
        <v>66</v>
      </c>
      <c r="H314" s="55">
        <f t="shared" si="56"/>
        <v>0</v>
      </c>
      <c r="I314" s="56">
        <f t="shared" si="57"/>
        <v>12</v>
      </c>
      <c r="K314" s="57" t="s">
        <v>67</v>
      </c>
      <c r="L314" s="58">
        <v>0.0</v>
      </c>
      <c r="Z314" s="36"/>
    </row>
    <row r="315" ht="15.75" customHeight="1">
      <c r="A315" s="62"/>
      <c r="B315" s="50" t="s">
        <v>68</v>
      </c>
      <c r="C315" s="61" t="s">
        <v>69</v>
      </c>
      <c r="D315" s="61" t="s">
        <v>70</v>
      </c>
      <c r="E315" s="61" t="s">
        <v>71</v>
      </c>
      <c r="F315" s="53">
        <v>4.0</v>
      </c>
      <c r="G315" s="54" t="s">
        <v>46</v>
      </c>
      <c r="H315" s="55">
        <f t="shared" si="56"/>
        <v>12</v>
      </c>
      <c r="I315" s="56">
        <f t="shared" si="57"/>
        <v>12</v>
      </c>
      <c r="K315" s="57" t="s">
        <v>72</v>
      </c>
      <c r="L315" s="58">
        <v>2.0</v>
      </c>
      <c r="Z315" s="36"/>
    </row>
    <row r="316" ht="15.75" customHeight="1">
      <c r="A316" s="62"/>
      <c r="B316" s="50" t="s">
        <v>73</v>
      </c>
      <c r="C316" s="61" t="s">
        <v>74</v>
      </c>
      <c r="D316" s="61" t="s">
        <v>75</v>
      </c>
      <c r="E316" s="63"/>
      <c r="F316" s="53">
        <v>4.0</v>
      </c>
      <c r="G316" s="54" t="s">
        <v>45</v>
      </c>
      <c r="H316" s="55">
        <f t="shared" si="56"/>
        <v>8</v>
      </c>
      <c r="I316" s="56">
        <f>2*F316</f>
        <v>8</v>
      </c>
      <c r="K316" s="64" t="s">
        <v>76</v>
      </c>
      <c r="L316" s="65">
        <v>0.0</v>
      </c>
      <c r="Z316" s="36"/>
    </row>
    <row r="317" ht="15.75" customHeight="1">
      <c r="A317" s="59"/>
      <c r="B317" s="50" t="s">
        <v>77</v>
      </c>
      <c r="C317" s="61" t="s">
        <v>78</v>
      </c>
      <c r="D317" s="61" t="s">
        <v>79</v>
      </c>
      <c r="E317" s="61" t="s">
        <v>80</v>
      </c>
      <c r="F317" s="53">
        <v>4.0</v>
      </c>
      <c r="G317" s="54" t="s">
        <v>46</v>
      </c>
      <c r="H317" s="55">
        <f t="shared" si="56"/>
        <v>12</v>
      </c>
      <c r="I317" s="56">
        <f t="shared" ref="I317:I327" si="58">3*F317</f>
        <v>12</v>
      </c>
      <c r="K317" s="66" t="s">
        <v>81</v>
      </c>
      <c r="L317" s="67">
        <f>SUM(L312:L316)</f>
        <v>14</v>
      </c>
      <c r="M317" s="34" t="str">
        <f>IF(AND(L317&lt;13,L317&gt;-1),"Easy",IF(AND(L317&gt;12,L317&lt;26),"Medium",IF(AND(L317&gt;25,L317&lt;41),"Hard",0)))</f>
        <v>Medium</v>
      </c>
      <c r="Z317" s="36"/>
    </row>
    <row r="318" ht="15.75" customHeight="1">
      <c r="A318" s="60" t="s">
        <v>82</v>
      </c>
      <c r="B318" s="50" t="s">
        <v>83</v>
      </c>
      <c r="C318" s="61" t="s">
        <v>84</v>
      </c>
      <c r="D318" s="61" t="s">
        <v>85</v>
      </c>
      <c r="E318" s="61" t="s">
        <v>86</v>
      </c>
      <c r="F318" s="53">
        <v>4.0</v>
      </c>
      <c r="G318" s="54" t="s">
        <v>44</v>
      </c>
      <c r="H318" s="55">
        <f t="shared" si="56"/>
        <v>4</v>
      </c>
      <c r="I318" s="56">
        <f t="shared" si="58"/>
        <v>12</v>
      </c>
      <c r="K318" s="68" t="s">
        <v>87</v>
      </c>
      <c r="L318" s="69">
        <f>L317/40</f>
        <v>0.35</v>
      </c>
      <c r="Z318" s="36"/>
    </row>
    <row r="319" ht="15.75" customHeight="1">
      <c r="A319" s="62"/>
      <c r="B319" s="50" t="s">
        <v>88</v>
      </c>
      <c r="C319" s="61" t="s">
        <v>89</v>
      </c>
      <c r="D319" s="61" t="s">
        <v>90</v>
      </c>
      <c r="E319" s="61" t="s">
        <v>91</v>
      </c>
      <c r="F319" s="53">
        <v>2.0</v>
      </c>
      <c r="G319" s="54" t="s">
        <v>66</v>
      </c>
      <c r="H319" s="55">
        <f t="shared" si="56"/>
        <v>0</v>
      </c>
      <c r="I319" s="56">
        <f t="shared" si="58"/>
        <v>6</v>
      </c>
      <c r="Z319" s="36"/>
    </row>
    <row r="320" ht="15.75" customHeight="1">
      <c r="A320" s="62"/>
      <c r="B320" s="50" t="s">
        <v>92</v>
      </c>
      <c r="C320" s="61" t="s">
        <v>93</v>
      </c>
      <c r="D320" s="61" t="s">
        <v>94</v>
      </c>
      <c r="E320" s="61" t="s">
        <v>95</v>
      </c>
      <c r="F320" s="53">
        <v>2.0</v>
      </c>
      <c r="G320" s="54" t="s">
        <v>45</v>
      </c>
      <c r="H320" s="55">
        <f t="shared" si="56"/>
        <v>4</v>
      </c>
      <c r="I320" s="56">
        <f t="shared" si="58"/>
        <v>6</v>
      </c>
      <c r="Z320" s="36"/>
    </row>
    <row r="321" ht="15.75" customHeight="1">
      <c r="A321" s="59"/>
      <c r="B321" s="70" t="s">
        <v>96</v>
      </c>
      <c r="C321" s="61" t="s">
        <v>97</v>
      </c>
      <c r="D321" s="63"/>
      <c r="E321" s="61" t="s">
        <v>98</v>
      </c>
      <c r="F321" s="53">
        <v>4.0</v>
      </c>
      <c r="G321" s="54" t="s">
        <v>44</v>
      </c>
      <c r="H321" s="55">
        <f t="shared" si="56"/>
        <v>4</v>
      </c>
      <c r="I321" s="56">
        <f t="shared" si="58"/>
        <v>12</v>
      </c>
      <c r="Z321" s="36"/>
    </row>
    <row r="322" ht="15.75" customHeight="1">
      <c r="A322" s="60" t="s">
        <v>99</v>
      </c>
      <c r="B322" s="70" t="s">
        <v>100</v>
      </c>
      <c r="C322" s="61" t="s">
        <v>101</v>
      </c>
      <c r="D322" s="61" t="s">
        <v>102</v>
      </c>
      <c r="E322" s="61" t="s">
        <v>103</v>
      </c>
      <c r="F322" s="53">
        <v>3.0</v>
      </c>
      <c r="G322" s="54" t="s">
        <v>44</v>
      </c>
      <c r="H322" s="55">
        <f t="shared" si="56"/>
        <v>3</v>
      </c>
      <c r="I322" s="56">
        <f t="shared" si="58"/>
        <v>9</v>
      </c>
      <c r="Z322" s="36"/>
    </row>
    <row r="323" ht="15.75" customHeight="1">
      <c r="A323" s="62"/>
      <c r="B323" s="70" t="s">
        <v>104</v>
      </c>
      <c r="C323" s="61" t="s">
        <v>55</v>
      </c>
      <c r="D323" s="61" t="s">
        <v>56</v>
      </c>
      <c r="E323" s="61" t="s">
        <v>57</v>
      </c>
      <c r="F323" s="53">
        <v>3.0</v>
      </c>
      <c r="G323" s="54" t="s">
        <v>46</v>
      </c>
      <c r="H323" s="55">
        <f t="shared" si="56"/>
        <v>9</v>
      </c>
      <c r="I323" s="56">
        <f t="shared" si="58"/>
        <v>9</v>
      </c>
      <c r="Z323" s="36"/>
    </row>
    <row r="324" ht="15.75" customHeight="1">
      <c r="A324" s="62"/>
      <c r="B324" s="50" t="s">
        <v>105</v>
      </c>
      <c r="C324" s="61" t="s">
        <v>106</v>
      </c>
      <c r="D324" s="61" t="s">
        <v>107</v>
      </c>
      <c r="E324" s="61" t="s">
        <v>108</v>
      </c>
      <c r="F324" s="53">
        <v>2.0</v>
      </c>
      <c r="G324" s="54" t="s">
        <v>46</v>
      </c>
      <c r="H324" s="55">
        <f t="shared" si="56"/>
        <v>6</v>
      </c>
      <c r="I324" s="56">
        <f t="shared" si="58"/>
        <v>6</v>
      </c>
      <c r="Z324" s="36"/>
    </row>
    <row r="325" ht="15.75" customHeight="1">
      <c r="A325" s="62"/>
      <c r="B325" s="50" t="s">
        <v>109</v>
      </c>
      <c r="C325" s="63"/>
      <c r="D325" s="61" t="s">
        <v>110</v>
      </c>
      <c r="E325" s="61" t="s">
        <v>111</v>
      </c>
      <c r="F325" s="53">
        <v>4.0</v>
      </c>
      <c r="G325" s="54" t="s">
        <v>45</v>
      </c>
      <c r="H325" s="55">
        <f t="shared" si="56"/>
        <v>8</v>
      </c>
      <c r="I325" s="56">
        <f t="shared" si="58"/>
        <v>12</v>
      </c>
      <c r="Z325" s="36"/>
    </row>
    <row r="326" ht="15.75" customHeight="1">
      <c r="A326" s="62"/>
      <c r="B326" s="50" t="s">
        <v>112</v>
      </c>
      <c r="C326" s="63"/>
      <c r="D326" s="61" t="s">
        <v>113</v>
      </c>
      <c r="E326" s="61" t="s">
        <v>114</v>
      </c>
      <c r="F326" s="53">
        <v>1.0</v>
      </c>
      <c r="G326" s="54" t="s">
        <v>46</v>
      </c>
      <c r="H326" s="55">
        <f t="shared" si="56"/>
        <v>3</v>
      </c>
      <c r="I326" s="56">
        <f t="shared" si="58"/>
        <v>3</v>
      </c>
      <c r="Z326" s="36"/>
    </row>
    <row r="327" ht="15.75" customHeight="1">
      <c r="A327" s="62"/>
      <c r="B327" s="70" t="s">
        <v>115</v>
      </c>
      <c r="C327" s="61" t="s">
        <v>115</v>
      </c>
      <c r="D327" s="61" t="s">
        <v>116</v>
      </c>
      <c r="E327" s="71" t="s">
        <v>117</v>
      </c>
      <c r="F327" s="53">
        <v>5.0</v>
      </c>
      <c r="G327" s="54" t="s">
        <v>44</v>
      </c>
      <c r="H327" s="55">
        <f t="shared" si="56"/>
        <v>5</v>
      </c>
      <c r="I327" s="56">
        <f t="shared" si="58"/>
        <v>15</v>
      </c>
      <c r="Z327" s="36"/>
    </row>
    <row r="328" ht="15.75" customHeight="1">
      <c r="A328" s="59"/>
      <c r="B328" s="70" t="s">
        <v>118</v>
      </c>
      <c r="C328" s="61" t="s">
        <v>119</v>
      </c>
      <c r="D328" s="61" t="s">
        <v>120</v>
      </c>
      <c r="E328" s="63"/>
      <c r="F328" s="53">
        <v>4.0</v>
      </c>
      <c r="G328" s="54" t="s">
        <v>45</v>
      </c>
      <c r="H328" s="55">
        <f t="shared" si="56"/>
        <v>8</v>
      </c>
      <c r="I328" s="56">
        <f t="shared" ref="I328:I332" si="59">2*F328</f>
        <v>8</v>
      </c>
      <c r="Z328" s="36"/>
    </row>
    <row r="329" ht="15.75" customHeight="1">
      <c r="A329" s="60" t="s">
        <v>121</v>
      </c>
      <c r="B329" s="70" t="s">
        <v>122</v>
      </c>
      <c r="C329" s="61" t="s">
        <v>123</v>
      </c>
      <c r="D329" s="61" t="s">
        <v>124</v>
      </c>
      <c r="E329" s="63"/>
      <c r="F329" s="53">
        <v>1.0</v>
      </c>
      <c r="G329" s="54" t="s">
        <v>44</v>
      </c>
      <c r="H329" s="55">
        <f t="shared" si="56"/>
        <v>1</v>
      </c>
      <c r="I329" s="56">
        <f t="shared" si="59"/>
        <v>2</v>
      </c>
      <c r="Z329" s="36"/>
    </row>
    <row r="330" ht="15.75" customHeight="1">
      <c r="A330" s="62"/>
      <c r="B330" s="70" t="s">
        <v>125</v>
      </c>
      <c r="C330" s="61" t="s">
        <v>124</v>
      </c>
      <c r="D330" s="61" t="s">
        <v>123</v>
      </c>
      <c r="E330" s="63"/>
      <c r="F330" s="53">
        <v>1.0</v>
      </c>
      <c r="G330" s="54" t="s">
        <v>45</v>
      </c>
      <c r="H330" s="55">
        <f t="shared" si="56"/>
        <v>2</v>
      </c>
      <c r="I330" s="56">
        <f t="shared" si="59"/>
        <v>2</v>
      </c>
      <c r="Z330" s="36"/>
    </row>
    <row r="331" ht="15.75" customHeight="1">
      <c r="A331" s="62"/>
      <c r="B331" s="70" t="s">
        <v>126</v>
      </c>
      <c r="C331" s="61" t="s">
        <v>124</v>
      </c>
      <c r="D331" s="61" t="s">
        <v>123</v>
      </c>
      <c r="E331" s="63"/>
      <c r="F331" s="53">
        <v>1.0</v>
      </c>
      <c r="G331" s="54" t="s">
        <v>45</v>
      </c>
      <c r="H331" s="55">
        <f t="shared" si="56"/>
        <v>2</v>
      </c>
      <c r="I331" s="56">
        <f t="shared" si="59"/>
        <v>2</v>
      </c>
      <c r="Z331" s="36"/>
    </row>
    <row r="332" ht="15.75" customHeight="1">
      <c r="A332" s="62"/>
      <c r="B332" s="70" t="s">
        <v>127</v>
      </c>
      <c r="C332" s="61" t="s">
        <v>124</v>
      </c>
      <c r="D332" s="61" t="s">
        <v>123</v>
      </c>
      <c r="E332" s="63"/>
      <c r="F332" s="53">
        <v>1.0</v>
      </c>
      <c r="G332" s="54" t="s">
        <v>45</v>
      </c>
      <c r="H332" s="55">
        <f t="shared" si="56"/>
        <v>2</v>
      </c>
      <c r="I332" s="56">
        <f t="shared" si="59"/>
        <v>2</v>
      </c>
      <c r="Z332" s="36"/>
    </row>
    <row r="333" ht="15.75" customHeight="1">
      <c r="A333" s="62"/>
      <c r="B333" s="70" t="s">
        <v>128</v>
      </c>
      <c r="C333" s="61" t="s">
        <v>123</v>
      </c>
      <c r="D333" s="63"/>
      <c r="E333" s="61" t="s">
        <v>124</v>
      </c>
      <c r="F333" s="53">
        <v>4.0</v>
      </c>
      <c r="G333" s="54" t="s">
        <v>44</v>
      </c>
      <c r="H333" s="55">
        <f t="shared" si="56"/>
        <v>4</v>
      </c>
      <c r="I333" s="56">
        <f t="shared" ref="I333:I334" si="60">3*F333</f>
        <v>12</v>
      </c>
      <c r="Z333" s="36"/>
    </row>
    <row r="334" ht="15.75" customHeight="1">
      <c r="A334" s="59"/>
      <c r="B334" s="72" t="s">
        <v>129</v>
      </c>
      <c r="C334" s="61" t="s">
        <v>123</v>
      </c>
      <c r="D334" s="63"/>
      <c r="E334" s="73" t="s">
        <v>124</v>
      </c>
      <c r="F334" s="74">
        <v>4.0</v>
      </c>
      <c r="G334" s="75" t="s">
        <v>46</v>
      </c>
      <c r="H334" s="76">
        <f t="shared" si="56"/>
        <v>12</v>
      </c>
      <c r="I334" s="77">
        <f t="shared" si="60"/>
        <v>12</v>
      </c>
      <c r="Z334" s="36"/>
    </row>
    <row r="335" ht="15.75" customHeight="1">
      <c r="A335" s="78"/>
      <c r="B335" s="79" t="s">
        <v>4</v>
      </c>
      <c r="C335" s="80"/>
      <c r="D335" s="80"/>
      <c r="E335" s="80"/>
      <c r="F335" s="80"/>
      <c r="G335" s="81"/>
      <c r="H335" s="82">
        <f>SUM(H312:H334)/I335</f>
        <v>0.6517412935</v>
      </c>
      <c r="I335" s="83">
        <f>SUM(I312:I334)</f>
        <v>201</v>
      </c>
      <c r="J335" s="61"/>
      <c r="K335" s="84" t="s">
        <v>130</v>
      </c>
      <c r="L335" s="85">
        <f>0.6*H335+0.4*L317/40</f>
        <v>0.5310447761</v>
      </c>
      <c r="M335" s="61">
        <f>CEILING(L335*5,1)</f>
        <v>3</v>
      </c>
      <c r="Z335" s="36"/>
    </row>
    <row r="336" ht="15.75" customHeight="1">
      <c r="Z336" s="36"/>
    </row>
    <row r="337" ht="15.75" customHeight="1">
      <c r="Z337" s="36"/>
    </row>
    <row r="338" ht="15.75" customHeight="1">
      <c r="Z338" s="36"/>
    </row>
    <row r="339" ht="15.75" customHeight="1">
      <c r="Z339" s="36"/>
    </row>
    <row r="340" ht="15.75" customHeight="1">
      <c r="Z340" s="36"/>
    </row>
    <row r="341" ht="15.75" customHeight="1">
      <c r="Z341" s="36"/>
    </row>
    <row r="342" ht="15.75" customHeight="1">
      <c r="Z342" s="36"/>
    </row>
    <row r="343" ht="15.75" customHeight="1">
      <c r="Z343" s="36"/>
    </row>
    <row r="344" ht="15.75" customHeight="1">
      <c r="Z344" s="36"/>
    </row>
    <row r="345" ht="15.75" customHeight="1">
      <c r="Z345" s="36"/>
    </row>
    <row r="346" ht="15.75" customHeight="1">
      <c r="Z346" s="36"/>
    </row>
    <row r="347" ht="15.75" customHeight="1">
      <c r="Z347" s="36"/>
    </row>
    <row r="348" ht="15.75" customHeight="1">
      <c r="Z348" s="36"/>
    </row>
    <row r="349" ht="15.75" customHeight="1">
      <c r="Z349" s="36"/>
    </row>
    <row r="350" ht="15.75" customHeight="1">
      <c r="Z350" s="36"/>
    </row>
    <row r="351" ht="15.75" customHeight="1">
      <c r="Z351" s="36"/>
    </row>
    <row r="352" ht="15.75" customHeight="1">
      <c r="Z352" s="36"/>
    </row>
    <row r="353" ht="15.75" customHeight="1">
      <c r="Z353" s="36"/>
    </row>
    <row r="354" ht="15.75" customHeight="1">
      <c r="Z354" s="36"/>
    </row>
    <row r="355" ht="15.75" customHeight="1">
      <c r="Z355" s="36"/>
    </row>
    <row r="356" ht="15.75" customHeight="1">
      <c r="Z356" s="36"/>
    </row>
    <row r="357" ht="15.75" customHeight="1">
      <c r="Z357" s="36"/>
    </row>
    <row r="358" ht="15.75" customHeight="1">
      <c r="Z358" s="36"/>
    </row>
    <row r="359" ht="15.75" customHeight="1">
      <c r="Z359" s="36"/>
    </row>
    <row r="360" ht="15.75" customHeight="1">
      <c r="Z360" s="36"/>
    </row>
    <row r="361" ht="15.75" customHeight="1">
      <c r="Z361" s="36"/>
    </row>
    <row r="362" ht="15.75" customHeight="1">
      <c r="Z362" s="36"/>
    </row>
    <row r="363" ht="15.75" customHeight="1">
      <c r="Z363" s="36"/>
    </row>
    <row r="364" ht="15.75" customHeight="1">
      <c r="Z364" s="36"/>
    </row>
    <row r="365" ht="15.75" customHeight="1">
      <c r="Z365" s="36"/>
    </row>
    <row r="366" ht="15.75" customHeight="1">
      <c r="Z366" s="36"/>
    </row>
    <row r="367" ht="15.75" customHeight="1">
      <c r="Z367" s="36"/>
    </row>
    <row r="368" ht="15.75" customHeight="1">
      <c r="Z368" s="36"/>
    </row>
    <row r="369" ht="15.75" customHeight="1">
      <c r="Z369" s="36"/>
    </row>
    <row r="370" ht="15.75" customHeight="1">
      <c r="Z370" s="36"/>
    </row>
    <row r="371" ht="15.75" customHeight="1">
      <c r="Z371" s="36"/>
    </row>
    <row r="372" ht="15.75" customHeight="1">
      <c r="Z372" s="36"/>
    </row>
    <row r="373" ht="15.75" customHeight="1">
      <c r="Z373" s="36"/>
    </row>
    <row r="374" ht="15.75" customHeight="1">
      <c r="Z374" s="36"/>
    </row>
    <row r="375" ht="15.75" customHeight="1">
      <c r="Z375" s="36"/>
    </row>
    <row r="376" ht="15.75" customHeight="1">
      <c r="Z376" s="36"/>
    </row>
    <row r="377" ht="15.75" customHeight="1">
      <c r="Z377" s="36"/>
    </row>
    <row r="378" ht="15.75" customHeight="1">
      <c r="Z378" s="36"/>
    </row>
    <row r="379" ht="15.75" customHeight="1">
      <c r="Z379" s="36"/>
    </row>
    <row r="380" ht="15.75" customHeight="1">
      <c r="Z380" s="36"/>
    </row>
    <row r="381" ht="15.75" customHeight="1">
      <c r="Z381" s="36"/>
    </row>
    <row r="382" ht="15.75" customHeight="1">
      <c r="Z382" s="36"/>
    </row>
    <row r="383" ht="15.75" customHeight="1">
      <c r="Z383" s="36"/>
    </row>
    <row r="384" ht="15.75" customHeight="1">
      <c r="Z384" s="36"/>
    </row>
    <row r="385" ht="15.75" customHeight="1">
      <c r="Z385" s="36"/>
    </row>
    <row r="386" ht="15.75" customHeight="1">
      <c r="Z386" s="36"/>
    </row>
    <row r="387" ht="15.75" customHeight="1">
      <c r="Z387" s="36"/>
    </row>
    <row r="388" ht="15.75" customHeight="1">
      <c r="Z388" s="36"/>
    </row>
    <row r="389" ht="15.75" customHeight="1">
      <c r="Z389" s="36"/>
    </row>
    <row r="390" ht="15.75" customHeight="1">
      <c r="Z390" s="36"/>
    </row>
    <row r="391" ht="15.75" customHeight="1">
      <c r="Z391" s="36"/>
    </row>
    <row r="392" ht="15.75" customHeight="1">
      <c r="Z392" s="36"/>
    </row>
    <row r="393" ht="15.75" customHeight="1">
      <c r="Z393" s="36"/>
    </row>
    <row r="394" ht="15.75" customHeight="1">
      <c r="Z394" s="36"/>
    </row>
    <row r="395" ht="15.75" customHeight="1">
      <c r="Z395" s="36"/>
    </row>
    <row r="396" ht="15.75" customHeight="1">
      <c r="Z396" s="36"/>
    </row>
    <row r="397" ht="15.75" customHeight="1">
      <c r="Z397" s="36"/>
    </row>
    <row r="398" ht="15.75" customHeight="1">
      <c r="Z398" s="36"/>
    </row>
    <row r="399" ht="15.75" customHeight="1">
      <c r="Z399" s="36"/>
    </row>
    <row r="400" ht="15.75" customHeight="1">
      <c r="Z400" s="36"/>
    </row>
    <row r="401" ht="15.75" customHeight="1">
      <c r="Z401" s="36"/>
    </row>
    <row r="402" ht="15.75" customHeight="1">
      <c r="Z402" s="36"/>
    </row>
    <row r="403" ht="15.75" customHeight="1">
      <c r="Z403" s="36"/>
    </row>
    <row r="404" ht="15.75" customHeight="1">
      <c r="Z404" s="36"/>
    </row>
    <row r="405" ht="15.75" customHeight="1">
      <c r="Z405" s="36"/>
    </row>
    <row r="406" ht="15.75" customHeight="1">
      <c r="Z406" s="36"/>
    </row>
    <row r="407" ht="15.75" customHeight="1">
      <c r="Z407" s="36"/>
    </row>
    <row r="408" ht="15.75" customHeight="1">
      <c r="Z408" s="36"/>
    </row>
    <row r="409" ht="15.75" customHeight="1">
      <c r="Z409" s="36"/>
    </row>
    <row r="410" ht="15.75" customHeight="1">
      <c r="Z410" s="36"/>
    </row>
    <row r="411" ht="15.75" customHeight="1">
      <c r="Z411" s="36"/>
    </row>
    <row r="412" ht="15.75" customHeight="1">
      <c r="Z412" s="36"/>
    </row>
    <row r="413" ht="15.75" customHeight="1">
      <c r="Z413" s="36"/>
    </row>
    <row r="414" ht="15.75" customHeight="1">
      <c r="Z414" s="36"/>
    </row>
    <row r="415" ht="15.75" customHeight="1">
      <c r="Z415" s="36"/>
    </row>
    <row r="416" ht="15.75" customHeight="1">
      <c r="Z416" s="36"/>
    </row>
    <row r="417" ht="15.75" customHeight="1">
      <c r="Z417" s="36"/>
    </row>
    <row r="418" ht="15.75" customHeight="1">
      <c r="Z418" s="36"/>
    </row>
    <row r="419" ht="15.75" customHeight="1">
      <c r="Z419" s="36"/>
    </row>
    <row r="420" ht="15.75" customHeight="1">
      <c r="Z420" s="36"/>
    </row>
    <row r="421" ht="15.75" customHeight="1">
      <c r="Z421" s="36"/>
    </row>
    <row r="422" ht="15.75" customHeight="1">
      <c r="Z422" s="36"/>
    </row>
    <row r="423" ht="15.75" customHeight="1">
      <c r="Z423" s="36"/>
    </row>
    <row r="424" ht="15.75" customHeight="1">
      <c r="Z424" s="36"/>
    </row>
    <row r="425" ht="15.75" customHeight="1">
      <c r="Z425" s="36"/>
    </row>
    <row r="426" ht="15.75" customHeight="1">
      <c r="Z426" s="36"/>
    </row>
    <row r="427" ht="15.75" customHeight="1">
      <c r="Z427" s="36"/>
    </row>
    <row r="428" ht="15.75" customHeight="1">
      <c r="Z428" s="36"/>
    </row>
    <row r="429" ht="15.75" customHeight="1">
      <c r="Z429" s="36"/>
    </row>
    <row r="430" ht="15.75" customHeight="1">
      <c r="Z430" s="36"/>
    </row>
    <row r="431" ht="15.75" customHeight="1">
      <c r="Z431" s="36"/>
    </row>
    <row r="432" ht="15.75" customHeight="1">
      <c r="Z432" s="36"/>
    </row>
    <row r="433" ht="15.75" customHeight="1">
      <c r="Z433" s="36"/>
    </row>
    <row r="434" ht="15.75" customHeight="1">
      <c r="Z434" s="36"/>
    </row>
    <row r="435" ht="15.75" customHeight="1">
      <c r="Z435" s="36"/>
    </row>
    <row r="436" ht="15.75" customHeight="1">
      <c r="Z436" s="36"/>
    </row>
    <row r="437" ht="15.75" customHeight="1">
      <c r="Z437" s="36"/>
    </row>
    <row r="438" ht="15.75" customHeight="1">
      <c r="Z438" s="36"/>
    </row>
    <row r="439" ht="15.75" customHeight="1">
      <c r="Z439" s="36"/>
    </row>
    <row r="440" ht="15.75" customHeight="1">
      <c r="Z440" s="36"/>
    </row>
    <row r="441" ht="15.75" customHeight="1">
      <c r="Z441" s="36"/>
    </row>
    <row r="442" ht="15.75" customHeight="1">
      <c r="Z442" s="36"/>
    </row>
    <row r="443" ht="15.75" customHeight="1">
      <c r="Z443" s="36"/>
    </row>
    <row r="444" ht="15.75" customHeight="1">
      <c r="Z444" s="36"/>
    </row>
    <row r="445" ht="15.75" customHeight="1">
      <c r="Z445" s="36"/>
    </row>
    <row r="446" ht="15.75" customHeight="1">
      <c r="Z446" s="36"/>
    </row>
    <row r="447" ht="15.75" customHeight="1">
      <c r="Z447" s="36"/>
    </row>
    <row r="448" ht="15.75" customHeight="1">
      <c r="Z448" s="36"/>
    </row>
    <row r="449" ht="15.75" customHeight="1">
      <c r="Z449" s="36"/>
    </row>
    <row r="450" ht="15.75" customHeight="1">
      <c r="Z450" s="36"/>
    </row>
    <row r="451" ht="15.75" customHeight="1">
      <c r="Z451" s="36"/>
    </row>
    <row r="452" ht="15.75" customHeight="1">
      <c r="Z452" s="36"/>
    </row>
    <row r="453" ht="15.75" customHeight="1">
      <c r="Z453" s="36"/>
    </row>
    <row r="454" ht="15.75" customHeight="1">
      <c r="Z454" s="36"/>
    </row>
    <row r="455" ht="15.75" customHeight="1">
      <c r="Z455" s="36"/>
    </row>
    <row r="456" ht="15.75" customHeight="1">
      <c r="Z456" s="36"/>
    </row>
    <row r="457" ht="15.75" customHeight="1">
      <c r="Z457" s="36"/>
    </row>
    <row r="458" ht="15.75" customHeight="1">
      <c r="Z458" s="36"/>
    </row>
    <row r="459" ht="15.75" customHeight="1">
      <c r="Z459" s="36"/>
    </row>
    <row r="460" ht="15.75" customHeight="1">
      <c r="Z460" s="36"/>
    </row>
    <row r="461" ht="15.75" customHeight="1">
      <c r="Z461" s="36"/>
    </row>
    <row r="462" ht="15.75" customHeight="1">
      <c r="Z462" s="36"/>
    </row>
    <row r="463" ht="15.75" customHeight="1">
      <c r="Z463" s="36"/>
    </row>
    <row r="464" ht="15.75" customHeight="1">
      <c r="Z464" s="36"/>
    </row>
    <row r="465" ht="15.75" customHeight="1">
      <c r="Z465" s="36"/>
    </row>
    <row r="466" ht="15.75" customHeight="1">
      <c r="Z466" s="36"/>
    </row>
    <row r="467" ht="15.75" customHeight="1">
      <c r="Z467" s="36"/>
    </row>
    <row r="468" ht="15.75" customHeight="1">
      <c r="Z468" s="36"/>
    </row>
    <row r="469" ht="15.75" customHeight="1">
      <c r="Z469" s="36"/>
    </row>
    <row r="470" ht="15.75" customHeight="1">
      <c r="Z470" s="36"/>
    </row>
    <row r="471" ht="15.75" customHeight="1">
      <c r="Z471" s="36"/>
    </row>
    <row r="472" ht="15.75" customHeight="1">
      <c r="Z472" s="36"/>
    </row>
    <row r="473" ht="15.75" customHeight="1">
      <c r="Z473" s="36"/>
    </row>
    <row r="474" ht="15.75" customHeight="1">
      <c r="Z474" s="36"/>
    </row>
    <row r="475" ht="15.75" customHeight="1">
      <c r="Z475" s="36"/>
    </row>
    <row r="476" ht="15.75" customHeight="1">
      <c r="Z476" s="36"/>
    </row>
    <row r="477" ht="15.75" customHeight="1">
      <c r="Z477" s="36"/>
    </row>
    <row r="478" ht="15.75" customHeight="1">
      <c r="Z478" s="36"/>
    </row>
    <row r="479" ht="15.75" customHeight="1">
      <c r="Z479" s="36"/>
    </row>
    <row r="480" ht="15.75" customHeight="1">
      <c r="Z480" s="36"/>
    </row>
    <row r="481" ht="15.75" customHeight="1">
      <c r="Z481" s="36"/>
    </row>
    <row r="482" ht="15.75" customHeight="1">
      <c r="Z482" s="36"/>
    </row>
    <row r="483" ht="15.75" customHeight="1">
      <c r="Z483" s="36"/>
    </row>
    <row r="484" ht="15.75" customHeight="1">
      <c r="Z484" s="36"/>
    </row>
    <row r="485" ht="15.75" customHeight="1">
      <c r="Z485" s="36"/>
    </row>
    <row r="486" ht="15.75" customHeight="1">
      <c r="Z486" s="36"/>
    </row>
    <row r="487" ht="15.75" customHeight="1">
      <c r="Z487" s="36"/>
    </row>
    <row r="488" ht="15.75" customHeight="1">
      <c r="Z488" s="36"/>
    </row>
    <row r="489" ht="15.75" customHeight="1">
      <c r="Z489" s="36"/>
    </row>
    <row r="490" ht="15.75" customHeight="1">
      <c r="Z490" s="36"/>
    </row>
    <row r="491" ht="15.75" customHeight="1">
      <c r="Z491" s="36"/>
    </row>
    <row r="492" ht="15.75" customHeight="1">
      <c r="Z492" s="36"/>
    </row>
    <row r="493" ht="15.75" customHeight="1">
      <c r="Z493" s="36"/>
    </row>
    <row r="494" ht="15.75" customHeight="1">
      <c r="Z494" s="36"/>
    </row>
    <row r="495" ht="15.75" customHeight="1">
      <c r="Z495" s="36"/>
    </row>
    <row r="496" ht="15.75" customHeight="1">
      <c r="Z496" s="36"/>
    </row>
    <row r="497" ht="15.75" customHeight="1">
      <c r="Z497" s="36"/>
    </row>
    <row r="498" ht="15.75" customHeight="1">
      <c r="Z498" s="36"/>
    </row>
    <row r="499" ht="15.75" customHeight="1">
      <c r="Z499" s="36"/>
    </row>
    <row r="500" ht="15.75" customHeight="1">
      <c r="Z500" s="36"/>
    </row>
    <row r="501" ht="15.75" customHeight="1">
      <c r="Z501" s="36"/>
    </row>
    <row r="502" ht="15.75" customHeight="1">
      <c r="Z502" s="36"/>
    </row>
    <row r="503" ht="15.75" customHeight="1">
      <c r="Z503" s="36"/>
    </row>
    <row r="504" ht="15.75" customHeight="1">
      <c r="Z504" s="36"/>
    </row>
    <row r="505" ht="15.75" customHeight="1">
      <c r="Z505" s="36"/>
    </row>
    <row r="506" ht="15.75" customHeight="1">
      <c r="Z506" s="36"/>
    </row>
    <row r="507" ht="15.75" customHeight="1">
      <c r="Z507" s="36"/>
    </row>
    <row r="508" ht="15.75" customHeight="1">
      <c r="Z508" s="36"/>
    </row>
    <row r="509" ht="15.75" customHeight="1">
      <c r="Z509" s="36"/>
    </row>
    <row r="510" ht="15.75" customHeight="1">
      <c r="Z510" s="36"/>
    </row>
    <row r="511" ht="15.75" customHeight="1">
      <c r="Z511" s="36"/>
    </row>
    <row r="512" ht="15.75" customHeight="1">
      <c r="Z512" s="36"/>
    </row>
    <row r="513" ht="15.75" customHeight="1">
      <c r="Z513" s="36"/>
    </row>
    <row r="514" ht="15.75" customHeight="1">
      <c r="Z514" s="36"/>
    </row>
    <row r="515" ht="15.75" customHeight="1">
      <c r="Z515" s="36"/>
    </row>
    <row r="516" ht="15.75" customHeight="1">
      <c r="Z516" s="36"/>
    </row>
    <row r="517" ht="15.75" customHeight="1">
      <c r="Z517" s="36"/>
    </row>
    <row r="518" ht="15.75" customHeight="1">
      <c r="Z518" s="36"/>
    </row>
    <row r="519" ht="15.75" customHeight="1">
      <c r="Z519" s="36"/>
    </row>
    <row r="520" ht="15.75" customHeight="1">
      <c r="Z520" s="36"/>
    </row>
    <row r="521" ht="15.75" customHeight="1">
      <c r="Z521" s="36"/>
    </row>
    <row r="522" ht="15.75" customHeight="1">
      <c r="Z522" s="36"/>
    </row>
    <row r="523" ht="15.75" customHeight="1">
      <c r="Z523" s="36"/>
    </row>
    <row r="524" ht="15.75" customHeight="1">
      <c r="Z524" s="36"/>
    </row>
    <row r="525" ht="15.75" customHeight="1">
      <c r="Z525" s="36"/>
    </row>
    <row r="526" ht="15.75" customHeight="1">
      <c r="Z526" s="36"/>
    </row>
    <row r="527" ht="15.75" customHeight="1">
      <c r="Z527" s="36"/>
    </row>
    <row r="528" ht="15.75" customHeight="1">
      <c r="Z528" s="36"/>
    </row>
    <row r="529" ht="15.75" customHeight="1">
      <c r="Z529" s="36"/>
    </row>
    <row r="530" ht="15.75" customHeight="1">
      <c r="Z530" s="36"/>
    </row>
    <row r="531" ht="15.75" customHeight="1">
      <c r="Z531" s="36"/>
    </row>
    <row r="532" ht="15.75" customHeight="1">
      <c r="Z532" s="36"/>
    </row>
    <row r="533" ht="15.75" customHeight="1">
      <c r="Z533" s="36"/>
    </row>
    <row r="534" ht="15.75" customHeight="1">
      <c r="Z534" s="36"/>
    </row>
    <row r="535" ht="15.75" customHeight="1">
      <c r="Z535" s="36"/>
    </row>
    <row r="536" ht="15.75" customHeight="1">
      <c r="Z536" s="36"/>
    </row>
    <row r="537" ht="15.75" customHeight="1">
      <c r="Z537" s="36"/>
    </row>
    <row r="538" ht="15.75" customHeight="1">
      <c r="Z538" s="36"/>
    </row>
    <row r="539" ht="15.75" customHeight="1">
      <c r="Z539" s="36"/>
    </row>
    <row r="540" ht="15.75" customHeight="1">
      <c r="Z540" s="36"/>
    </row>
    <row r="541" ht="15.75" customHeight="1">
      <c r="Z541" s="36"/>
    </row>
    <row r="542" ht="15.75" customHeight="1">
      <c r="Z542" s="36"/>
    </row>
    <row r="543" ht="15.75" customHeight="1">
      <c r="Z543" s="36"/>
    </row>
    <row r="544" ht="15.75" customHeight="1">
      <c r="Z544" s="36"/>
    </row>
    <row r="545" ht="15.75" customHeight="1">
      <c r="Z545" s="36"/>
    </row>
    <row r="546" ht="15.75" customHeight="1">
      <c r="Z546" s="36"/>
    </row>
    <row r="547" ht="15.75" customHeight="1">
      <c r="Z547" s="36"/>
    </row>
    <row r="548" ht="15.75" customHeight="1">
      <c r="Z548" s="36"/>
    </row>
    <row r="549" ht="15.75" customHeight="1">
      <c r="Z549" s="36"/>
    </row>
    <row r="550" ht="15.75" customHeight="1">
      <c r="Z550" s="36"/>
    </row>
    <row r="551" ht="15.75" customHeight="1">
      <c r="Z551" s="36"/>
    </row>
    <row r="552" ht="15.75" customHeight="1">
      <c r="Z552" s="36"/>
    </row>
    <row r="553" ht="15.75" customHeight="1">
      <c r="Z553" s="36"/>
    </row>
    <row r="554" ht="15.75" customHeight="1">
      <c r="Z554" s="36"/>
    </row>
    <row r="555" ht="15.75" customHeight="1">
      <c r="Z555" s="36"/>
    </row>
    <row r="556" ht="15.75" customHeight="1">
      <c r="Z556" s="36"/>
    </row>
    <row r="557" ht="15.75" customHeight="1">
      <c r="Z557" s="36"/>
    </row>
    <row r="558" ht="15.75" customHeight="1">
      <c r="Z558" s="36"/>
    </row>
    <row r="559" ht="15.75" customHeight="1">
      <c r="Z559" s="36"/>
    </row>
    <row r="560" ht="15.75" customHeight="1">
      <c r="Z560" s="36"/>
    </row>
    <row r="561" ht="15.75" customHeight="1">
      <c r="Z561" s="36"/>
    </row>
    <row r="562" ht="15.75" customHeight="1">
      <c r="Z562" s="36"/>
    </row>
    <row r="563" ht="15.75" customHeight="1">
      <c r="Z563" s="36"/>
    </row>
    <row r="564" ht="15.75" customHeight="1">
      <c r="Z564" s="36"/>
    </row>
    <row r="565" ht="15.75" customHeight="1">
      <c r="Z565" s="36"/>
    </row>
    <row r="566" ht="15.75" customHeight="1">
      <c r="Z566" s="36"/>
    </row>
    <row r="567" ht="15.75" customHeight="1">
      <c r="Z567" s="36"/>
    </row>
    <row r="568" ht="15.75" customHeight="1">
      <c r="Z568" s="36"/>
    </row>
    <row r="569" ht="15.75" customHeight="1">
      <c r="Z569" s="36"/>
    </row>
    <row r="570" ht="15.75" customHeight="1">
      <c r="Z570" s="36"/>
    </row>
    <row r="571" ht="15.75" customHeight="1">
      <c r="Z571" s="36"/>
    </row>
    <row r="572" ht="15.75" customHeight="1">
      <c r="Z572" s="36"/>
    </row>
    <row r="573" ht="15.75" customHeight="1">
      <c r="Z573" s="36"/>
    </row>
    <row r="574" ht="15.75" customHeight="1">
      <c r="Z574" s="36"/>
    </row>
    <row r="575" ht="15.75" customHeight="1">
      <c r="Z575" s="36"/>
    </row>
    <row r="576" ht="15.75" customHeight="1">
      <c r="Z576" s="36"/>
    </row>
    <row r="577" ht="15.75" customHeight="1">
      <c r="Z577" s="36"/>
    </row>
    <row r="578" ht="15.75" customHeight="1">
      <c r="Z578" s="36"/>
    </row>
    <row r="579" ht="15.75" customHeight="1">
      <c r="Z579" s="36"/>
    </row>
    <row r="580" ht="15.75" customHeight="1">
      <c r="Z580" s="36"/>
    </row>
    <row r="581" ht="15.75" customHeight="1">
      <c r="Z581" s="36"/>
    </row>
    <row r="582" ht="15.75" customHeight="1">
      <c r="Z582" s="36"/>
    </row>
    <row r="583" ht="15.75" customHeight="1">
      <c r="Z583" s="36"/>
    </row>
    <row r="584" ht="15.75" customHeight="1">
      <c r="Z584" s="36"/>
    </row>
    <row r="585" ht="15.75" customHeight="1">
      <c r="Z585" s="36"/>
    </row>
    <row r="586" ht="15.75" customHeight="1">
      <c r="Z586" s="36"/>
    </row>
    <row r="587" ht="15.75" customHeight="1">
      <c r="Z587" s="36"/>
    </row>
    <row r="588" ht="15.75" customHeight="1">
      <c r="Z588" s="36"/>
    </row>
    <row r="589" ht="15.75" customHeight="1">
      <c r="Z589" s="36"/>
    </row>
    <row r="590" ht="15.75" customHeight="1">
      <c r="Z590" s="36"/>
    </row>
    <row r="591" ht="15.75" customHeight="1">
      <c r="Z591" s="36"/>
    </row>
    <row r="592" ht="15.75" customHeight="1">
      <c r="Z592" s="36"/>
    </row>
    <row r="593" ht="15.75" customHeight="1">
      <c r="Z593" s="36"/>
    </row>
    <row r="594" ht="15.75" customHeight="1">
      <c r="Z594" s="36"/>
    </row>
    <row r="595" ht="15.75" customHeight="1">
      <c r="Z595" s="36"/>
    </row>
    <row r="596" ht="15.75" customHeight="1">
      <c r="Z596" s="36"/>
    </row>
    <row r="597" ht="15.75" customHeight="1">
      <c r="Z597" s="36"/>
    </row>
    <row r="598" ht="15.75" customHeight="1">
      <c r="Z598" s="36"/>
    </row>
    <row r="599" ht="15.75" customHeight="1">
      <c r="Z599" s="36"/>
    </row>
    <row r="600" ht="15.75" customHeight="1">
      <c r="Z600" s="36"/>
    </row>
    <row r="601" ht="15.75" customHeight="1">
      <c r="Z601" s="36"/>
    </row>
    <row r="602" ht="15.75" customHeight="1">
      <c r="Z602" s="36"/>
    </row>
    <row r="603" ht="15.75" customHeight="1">
      <c r="Z603" s="36"/>
    </row>
    <row r="604" ht="15.75" customHeight="1">
      <c r="Z604" s="36"/>
    </row>
    <row r="605" ht="15.75" customHeight="1">
      <c r="Z605" s="36"/>
    </row>
    <row r="606" ht="15.75" customHeight="1">
      <c r="Z606" s="36"/>
    </row>
    <row r="607" ht="15.75" customHeight="1">
      <c r="Z607" s="36"/>
    </row>
    <row r="608" ht="15.75" customHeight="1">
      <c r="Z608" s="36"/>
    </row>
    <row r="609" ht="15.75" customHeight="1">
      <c r="Z609" s="36"/>
    </row>
    <row r="610" ht="15.75" customHeight="1">
      <c r="Z610" s="36"/>
    </row>
    <row r="611" ht="15.75" customHeight="1">
      <c r="Z611" s="36"/>
    </row>
    <row r="612" ht="15.75" customHeight="1">
      <c r="Z612" s="36"/>
    </row>
    <row r="613" ht="15.75" customHeight="1">
      <c r="Z613" s="36"/>
    </row>
    <row r="614" ht="15.75" customHeight="1">
      <c r="Z614" s="36"/>
    </row>
    <row r="615" ht="15.75" customHeight="1">
      <c r="Z615" s="36"/>
    </row>
    <row r="616" ht="15.75" customHeight="1">
      <c r="Z616" s="36"/>
    </row>
    <row r="617" ht="15.75" customHeight="1">
      <c r="Z617" s="36"/>
    </row>
    <row r="618" ht="15.75" customHeight="1">
      <c r="Z618" s="36"/>
    </row>
    <row r="619" ht="15.75" customHeight="1">
      <c r="Z619" s="36"/>
    </row>
    <row r="620" ht="15.75" customHeight="1">
      <c r="Z620" s="36"/>
    </row>
    <row r="621" ht="15.75" customHeight="1">
      <c r="Z621" s="36"/>
    </row>
    <row r="622" ht="15.75" customHeight="1">
      <c r="Z622" s="36"/>
    </row>
    <row r="623" ht="15.75" customHeight="1">
      <c r="Z623" s="36"/>
    </row>
    <row r="624" ht="15.75" customHeight="1">
      <c r="Z624" s="36"/>
    </row>
    <row r="625" ht="15.75" customHeight="1">
      <c r="Z625" s="36"/>
    </row>
    <row r="626" ht="15.75" customHeight="1">
      <c r="Z626" s="36"/>
    </row>
    <row r="627" ht="15.75" customHeight="1">
      <c r="Z627" s="36"/>
    </row>
    <row r="628" ht="15.75" customHeight="1">
      <c r="Z628" s="36"/>
    </row>
    <row r="629" ht="15.75" customHeight="1">
      <c r="Z629" s="36"/>
    </row>
    <row r="630" ht="15.75" customHeight="1">
      <c r="Z630" s="36"/>
    </row>
    <row r="631" ht="15.75" customHeight="1">
      <c r="Z631" s="36"/>
    </row>
    <row r="632" ht="15.75" customHeight="1">
      <c r="Z632" s="36"/>
    </row>
    <row r="633" ht="15.75" customHeight="1">
      <c r="Z633" s="36"/>
    </row>
    <row r="634" ht="15.75" customHeight="1">
      <c r="Z634" s="36"/>
    </row>
    <row r="635" ht="15.75" customHeight="1">
      <c r="Z635" s="36"/>
    </row>
    <row r="636" ht="15.75" customHeight="1">
      <c r="Z636" s="36"/>
    </row>
    <row r="637" ht="15.75" customHeight="1">
      <c r="Z637" s="36"/>
    </row>
    <row r="638" ht="15.75" customHeight="1">
      <c r="Z638" s="36"/>
    </row>
    <row r="639" ht="15.75" customHeight="1">
      <c r="Z639" s="36"/>
    </row>
    <row r="640" ht="15.75" customHeight="1">
      <c r="Z640" s="36"/>
    </row>
    <row r="641" ht="15.75" customHeight="1">
      <c r="Z641" s="36"/>
    </row>
    <row r="642" ht="15.75" customHeight="1">
      <c r="Z642" s="36"/>
    </row>
    <row r="643" ht="15.75" customHeight="1">
      <c r="Z643" s="36"/>
    </row>
    <row r="644" ht="15.75" customHeight="1">
      <c r="Z644" s="36"/>
    </row>
    <row r="645" ht="15.75" customHeight="1">
      <c r="Z645" s="36"/>
    </row>
    <row r="646" ht="15.75" customHeight="1">
      <c r="Z646" s="36"/>
    </row>
    <row r="647" ht="15.75" customHeight="1">
      <c r="Z647" s="36"/>
    </row>
    <row r="648" ht="15.75" customHeight="1">
      <c r="Z648" s="36"/>
    </row>
    <row r="649" ht="15.75" customHeight="1">
      <c r="Z649" s="36"/>
    </row>
    <row r="650" ht="15.75" customHeight="1">
      <c r="Z650" s="36"/>
    </row>
    <row r="651" ht="15.75" customHeight="1">
      <c r="Z651" s="36"/>
    </row>
    <row r="652" ht="15.75" customHeight="1">
      <c r="Z652" s="36"/>
    </row>
    <row r="653" ht="15.75" customHeight="1">
      <c r="Z653" s="36"/>
    </row>
    <row r="654" ht="15.75" customHeight="1">
      <c r="Z654" s="36"/>
    </row>
    <row r="655" ht="15.75" customHeight="1">
      <c r="Z655" s="36"/>
    </row>
    <row r="656" ht="15.75" customHeight="1">
      <c r="Z656" s="36"/>
    </row>
    <row r="657" ht="15.75" customHeight="1">
      <c r="Z657" s="36"/>
    </row>
    <row r="658" ht="15.75" customHeight="1">
      <c r="Z658" s="36"/>
    </row>
    <row r="659" ht="15.75" customHeight="1">
      <c r="Z659" s="36"/>
    </row>
    <row r="660" ht="15.75" customHeight="1">
      <c r="Z660" s="36"/>
    </row>
    <row r="661" ht="15.75" customHeight="1">
      <c r="Z661" s="36"/>
    </row>
    <row r="662" ht="15.75" customHeight="1">
      <c r="Z662" s="36"/>
    </row>
    <row r="663" ht="15.75" customHeight="1">
      <c r="Z663" s="36"/>
    </row>
    <row r="664" ht="15.75" customHeight="1">
      <c r="Z664" s="36"/>
    </row>
    <row r="665" ht="15.75" customHeight="1">
      <c r="Z665" s="36"/>
    </row>
    <row r="666" ht="15.75" customHeight="1">
      <c r="Z666" s="36"/>
    </row>
    <row r="667" ht="15.75" customHeight="1">
      <c r="Z667" s="36"/>
    </row>
    <row r="668" ht="15.75" customHeight="1">
      <c r="Z668" s="36"/>
    </row>
    <row r="669" ht="15.75" customHeight="1">
      <c r="Z669" s="36"/>
    </row>
    <row r="670" ht="15.75" customHeight="1">
      <c r="Z670" s="36"/>
    </row>
    <row r="671" ht="15.75" customHeight="1">
      <c r="Z671" s="36"/>
    </row>
    <row r="672" ht="15.75" customHeight="1">
      <c r="Z672" s="36"/>
    </row>
    <row r="673" ht="15.75" customHeight="1">
      <c r="Z673" s="36"/>
    </row>
    <row r="674" ht="15.75" customHeight="1">
      <c r="Z674" s="36"/>
    </row>
    <row r="675" ht="15.75" customHeight="1">
      <c r="Z675" s="36"/>
    </row>
    <row r="676" ht="15.75" customHeight="1">
      <c r="Z676" s="36"/>
    </row>
    <row r="677" ht="15.75" customHeight="1">
      <c r="Z677" s="36"/>
    </row>
    <row r="678" ht="15.75" customHeight="1">
      <c r="Z678" s="36"/>
    </row>
    <row r="679" ht="15.75" customHeight="1">
      <c r="Z679" s="36"/>
    </row>
    <row r="680" ht="15.75" customHeight="1">
      <c r="Z680" s="36"/>
    </row>
    <row r="681" ht="15.75" customHeight="1">
      <c r="Z681" s="36"/>
    </row>
    <row r="682" ht="15.75" customHeight="1">
      <c r="Z682" s="36"/>
    </row>
    <row r="683" ht="15.75" customHeight="1">
      <c r="Z683" s="36"/>
    </row>
    <row r="684" ht="15.75" customHeight="1">
      <c r="Z684" s="36"/>
    </row>
    <row r="685" ht="15.75" customHeight="1">
      <c r="Z685" s="36"/>
    </row>
    <row r="686" ht="15.75" customHeight="1">
      <c r="Z686" s="36"/>
    </row>
    <row r="687" ht="15.75" customHeight="1">
      <c r="Z687" s="36"/>
    </row>
    <row r="688" ht="15.75" customHeight="1">
      <c r="Z688" s="36"/>
    </row>
    <row r="689" ht="15.75" customHeight="1">
      <c r="Z689" s="36"/>
    </row>
    <row r="690" ht="15.75" customHeight="1">
      <c r="Z690" s="36"/>
    </row>
    <row r="691" ht="15.75" customHeight="1">
      <c r="Z691" s="36"/>
    </row>
    <row r="692" ht="15.75" customHeight="1">
      <c r="Z692" s="36"/>
    </row>
    <row r="693" ht="15.75" customHeight="1">
      <c r="Z693" s="36"/>
    </row>
    <row r="694" ht="15.75" customHeight="1">
      <c r="Z694" s="36"/>
    </row>
    <row r="695" ht="15.75" customHeight="1">
      <c r="Z695" s="36"/>
    </row>
    <row r="696" ht="15.75" customHeight="1">
      <c r="Z696" s="36"/>
    </row>
    <row r="697" ht="15.75" customHeight="1">
      <c r="Z697" s="36"/>
    </row>
    <row r="698" ht="15.75" customHeight="1">
      <c r="Z698" s="36"/>
    </row>
    <row r="699" ht="15.75" customHeight="1">
      <c r="Z699" s="36"/>
    </row>
    <row r="700" ht="15.75" customHeight="1">
      <c r="Z700" s="36"/>
    </row>
    <row r="701" ht="15.75" customHeight="1">
      <c r="Z701" s="36"/>
    </row>
    <row r="702" ht="15.75" customHeight="1">
      <c r="Z702" s="36"/>
    </row>
    <row r="703" ht="15.75" customHeight="1">
      <c r="Z703" s="36"/>
    </row>
    <row r="704" ht="15.75" customHeight="1">
      <c r="Z704" s="36"/>
    </row>
    <row r="705" ht="15.75" customHeight="1">
      <c r="Z705" s="36"/>
    </row>
    <row r="706" ht="15.75" customHeight="1">
      <c r="Z706" s="36"/>
    </row>
    <row r="707" ht="15.75" customHeight="1">
      <c r="Z707" s="36"/>
    </row>
    <row r="708" ht="15.75" customHeight="1">
      <c r="Z708" s="36"/>
    </row>
    <row r="709" ht="15.75" customHeight="1">
      <c r="Z709" s="36"/>
    </row>
    <row r="710" ht="15.75" customHeight="1">
      <c r="Z710" s="36"/>
    </row>
    <row r="711" ht="15.75" customHeight="1">
      <c r="Z711" s="36"/>
    </row>
    <row r="712" ht="15.75" customHeight="1">
      <c r="Z712" s="36"/>
    </row>
    <row r="713" ht="15.75" customHeight="1">
      <c r="Z713" s="36"/>
    </row>
    <row r="714" ht="15.75" customHeight="1">
      <c r="Z714" s="36"/>
    </row>
    <row r="715" ht="15.75" customHeight="1">
      <c r="Z715" s="36"/>
    </row>
    <row r="716" ht="15.75" customHeight="1">
      <c r="Z716" s="36"/>
    </row>
    <row r="717" ht="15.75" customHeight="1">
      <c r="Z717" s="36"/>
    </row>
    <row r="718" ht="15.75" customHeight="1">
      <c r="Z718" s="36"/>
    </row>
    <row r="719" ht="15.75" customHeight="1">
      <c r="Z719" s="36"/>
    </row>
    <row r="720" ht="15.75" customHeight="1">
      <c r="Z720" s="36"/>
    </row>
    <row r="721" ht="15.75" customHeight="1">
      <c r="Z721" s="36"/>
    </row>
    <row r="722" ht="15.75" customHeight="1">
      <c r="Z722" s="36"/>
    </row>
    <row r="723" ht="15.75" customHeight="1">
      <c r="Z723" s="36"/>
    </row>
    <row r="724" ht="15.75" customHeight="1">
      <c r="Z724" s="36"/>
    </row>
    <row r="725" ht="15.75" customHeight="1">
      <c r="Z725" s="36"/>
    </row>
    <row r="726" ht="15.75" customHeight="1">
      <c r="Z726" s="36"/>
    </row>
    <row r="727" ht="15.75" customHeight="1">
      <c r="Z727" s="36"/>
    </row>
    <row r="728" ht="15.75" customHeight="1">
      <c r="Z728" s="36"/>
    </row>
    <row r="729" ht="15.75" customHeight="1">
      <c r="Z729" s="36"/>
    </row>
    <row r="730" ht="15.75" customHeight="1">
      <c r="Z730" s="36"/>
    </row>
    <row r="731" ht="15.75" customHeight="1">
      <c r="Z731" s="36"/>
    </row>
    <row r="732" ht="15.75" customHeight="1">
      <c r="Z732" s="36"/>
    </row>
    <row r="733" ht="15.75" customHeight="1">
      <c r="Z733" s="36"/>
    </row>
    <row r="734" ht="15.75" customHeight="1">
      <c r="Z734" s="36"/>
    </row>
    <row r="735" ht="15.75" customHeight="1">
      <c r="Z735" s="36"/>
    </row>
    <row r="736" ht="15.75" customHeight="1">
      <c r="Z736" s="36"/>
    </row>
    <row r="737" ht="15.75" customHeight="1">
      <c r="Z737" s="36"/>
    </row>
    <row r="738" ht="15.75" customHeight="1">
      <c r="Z738" s="36"/>
    </row>
    <row r="739" ht="15.75" customHeight="1">
      <c r="Z739" s="36"/>
    </row>
    <row r="740" ht="15.75" customHeight="1">
      <c r="Z740" s="36"/>
    </row>
    <row r="741" ht="15.75" customHeight="1">
      <c r="Z741" s="36"/>
    </row>
    <row r="742" ht="15.75" customHeight="1">
      <c r="Z742" s="36"/>
    </row>
    <row r="743" ht="15.75" customHeight="1">
      <c r="Z743" s="36"/>
    </row>
    <row r="744" ht="15.75" customHeight="1">
      <c r="Z744" s="36"/>
    </row>
    <row r="745" ht="15.75" customHeight="1">
      <c r="Z745" s="36"/>
    </row>
    <row r="746" ht="15.75" customHeight="1">
      <c r="Z746" s="36"/>
    </row>
    <row r="747" ht="15.75" customHeight="1">
      <c r="Z747" s="36"/>
    </row>
    <row r="748" ht="15.75" customHeight="1">
      <c r="Z748" s="36"/>
    </row>
    <row r="749" ht="15.75" customHeight="1">
      <c r="Z749" s="36"/>
    </row>
    <row r="750" ht="15.75" customHeight="1">
      <c r="Z750" s="36"/>
    </row>
    <row r="751" ht="15.75" customHeight="1">
      <c r="Z751" s="36"/>
    </row>
    <row r="752" ht="15.75" customHeight="1">
      <c r="Z752" s="36"/>
    </row>
    <row r="753" ht="15.75" customHeight="1">
      <c r="Z753" s="36"/>
    </row>
    <row r="754" ht="15.75" customHeight="1">
      <c r="Z754" s="36"/>
    </row>
    <row r="755" ht="15.75" customHeight="1">
      <c r="Z755" s="36"/>
    </row>
    <row r="756" ht="15.75" customHeight="1">
      <c r="Z756" s="36"/>
    </row>
    <row r="757" ht="15.75" customHeight="1">
      <c r="Z757" s="36"/>
    </row>
    <row r="758" ht="15.75" customHeight="1">
      <c r="Z758" s="36"/>
    </row>
    <row r="759" ht="15.75" customHeight="1">
      <c r="Z759" s="36"/>
    </row>
    <row r="760" ht="15.75" customHeight="1">
      <c r="Z760" s="36"/>
    </row>
    <row r="761" ht="15.75" customHeight="1">
      <c r="Z761" s="36"/>
    </row>
    <row r="762" ht="15.75" customHeight="1">
      <c r="Z762" s="36"/>
    </row>
    <row r="763" ht="15.75" customHeight="1">
      <c r="Z763" s="36"/>
    </row>
    <row r="764" ht="15.75" customHeight="1">
      <c r="Z764" s="36"/>
    </row>
    <row r="765" ht="15.75" customHeight="1">
      <c r="Z765" s="36"/>
    </row>
    <row r="766" ht="15.75" customHeight="1">
      <c r="Z766" s="36"/>
    </row>
    <row r="767" ht="15.75" customHeight="1">
      <c r="Z767" s="36"/>
    </row>
    <row r="768" ht="15.75" customHeight="1">
      <c r="Z768" s="36"/>
    </row>
    <row r="769" ht="15.75" customHeight="1">
      <c r="Z769" s="36"/>
    </row>
    <row r="770" ht="15.75" customHeight="1">
      <c r="Z770" s="36"/>
    </row>
    <row r="771" ht="15.75" customHeight="1">
      <c r="Z771" s="36"/>
    </row>
    <row r="772" ht="15.75" customHeight="1">
      <c r="Z772" s="36"/>
    </row>
    <row r="773" ht="15.75" customHeight="1">
      <c r="Z773" s="36"/>
    </row>
    <row r="774" ht="15.75" customHeight="1">
      <c r="Z774" s="36"/>
    </row>
    <row r="775" ht="15.75" customHeight="1">
      <c r="Z775" s="36"/>
    </row>
    <row r="776" ht="15.75" customHeight="1">
      <c r="Z776" s="36"/>
    </row>
    <row r="777" ht="15.75" customHeight="1">
      <c r="Z777" s="36"/>
    </row>
    <row r="778" ht="15.75" customHeight="1">
      <c r="Z778" s="36"/>
    </row>
    <row r="779" ht="15.75" customHeight="1">
      <c r="Z779" s="36"/>
    </row>
    <row r="780" ht="15.75" customHeight="1">
      <c r="Z780" s="36"/>
    </row>
    <row r="781" ht="15.75" customHeight="1">
      <c r="Z781" s="36"/>
    </row>
    <row r="782" ht="15.75" customHeight="1">
      <c r="Z782" s="36"/>
    </row>
    <row r="783" ht="15.75" customHeight="1">
      <c r="Z783" s="36"/>
    </row>
    <row r="784" ht="15.75" customHeight="1">
      <c r="Z784" s="36"/>
    </row>
    <row r="785" ht="15.75" customHeight="1">
      <c r="Z785" s="36"/>
    </row>
    <row r="786" ht="15.75" customHeight="1">
      <c r="Z786" s="36"/>
    </row>
    <row r="787" ht="15.75" customHeight="1">
      <c r="Z787" s="36"/>
    </row>
    <row r="788" ht="15.75" customHeight="1">
      <c r="Z788" s="36"/>
    </row>
    <row r="789" ht="15.75" customHeight="1">
      <c r="Z789" s="36"/>
    </row>
    <row r="790" ht="15.75" customHeight="1">
      <c r="Z790" s="36"/>
    </row>
    <row r="791" ht="15.75" customHeight="1">
      <c r="Z791" s="36"/>
    </row>
    <row r="792" ht="15.75" customHeight="1">
      <c r="Z792" s="36"/>
    </row>
    <row r="793" ht="15.75" customHeight="1">
      <c r="Z793" s="36"/>
    </row>
    <row r="794" ht="15.75" customHeight="1">
      <c r="Z794" s="36"/>
    </row>
    <row r="795" ht="15.75" customHeight="1">
      <c r="Z795" s="36"/>
    </row>
    <row r="796" ht="15.75" customHeight="1">
      <c r="Z796" s="36"/>
    </row>
    <row r="797" ht="15.75" customHeight="1">
      <c r="Z797" s="36"/>
    </row>
    <row r="798" ht="15.75" customHeight="1">
      <c r="Z798" s="36"/>
    </row>
    <row r="799" ht="15.75" customHeight="1">
      <c r="Z799" s="36"/>
    </row>
    <row r="800" ht="15.75" customHeight="1">
      <c r="Z800" s="36"/>
    </row>
    <row r="801" ht="15.75" customHeight="1">
      <c r="Z801" s="36"/>
    </row>
    <row r="802" ht="15.75" customHeight="1">
      <c r="Z802" s="36"/>
    </row>
    <row r="803" ht="15.75" customHeight="1">
      <c r="Z803" s="36"/>
    </row>
    <row r="804" ht="15.75" customHeight="1">
      <c r="Z804" s="36"/>
    </row>
    <row r="805" ht="15.75" customHeight="1">
      <c r="Z805" s="36"/>
    </row>
    <row r="806" ht="15.75" customHeight="1">
      <c r="Z806" s="36"/>
    </row>
    <row r="807" ht="15.75" customHeight="1">
      <c r="Z807" s="36"/>
    </row>
    <row r="808" ht="15.75" customHeight="1">
      <c r="Z808" s="36"/>
    </row>
    <row r="809" ht="15.75" customHeight="1">
      <c r="Z809" s="36"/>
    </row>
    <row r="810" ht="15.75" customHeight="1">
      <c r="Z810" s="36"/>
    </row>
    <row r="811" ht="15.75" customHeight="1">
      <c r="Z811" s="36"/>
    </row>
    <row r="812" ht="15.75" customHeight="1">
      <c r="Z812" s="36"/>
    </row>
    <row r="813" ht="15.75" customHeight="1">
      <c r="Z813" s="36"/>
    </row>
    <row r="814" ht="15.75" customHeight="1">
      <c r="Z814" s="36"/>
    </row>
    <row r="815" ht="15.75" customHeight="1">
      <c r="Z815" s="36"/>
    </row>
    <row r="816" ht="15.75" customHeight="1">
      <c r="Z816" s="36"/>
    </row>
    <row r="817" ht="15.75" customHeight="1">
      <c r="Z817" s="36"/>
    </row>
    <row r="818" ht="15.75" customHeight="1">
      <c r="Z818" s="36"/>
    </row>
    <row r="819" ht="15.75" customHeight="1">
      <c r="Z819" s="36"/>
    </row>
    <row r="820" ht="15.75" customHeight="1">
      <c r="Z820" s="36"/>
    </row>
    <row r="821" ht="15.75" customHeight="1">
      <c r="Z821" s="36"/>
    </row>
    <row r="822" ht="15.75" customHeight="1">
      <c r="Z822" s="36"/>
    </row>
    <row r="823" ht="15.75" customHeight="1">
      <c r="Z823" s="36"/>
    </row>
    <row r="824" ht="15.75" customHeight="1">
      <c r="Z824" s="36"/>
    </row>
    <row r="825" ht="15.75" customHeight="1">
      <c r="Z825" s="36"/>
    </row>
    <row r="826" ht="15.75" customHeight="1">
      <c r="Z826" s="36"/>
    </row>
    <row r="827" ht="15.75" customHeight="1">
      <c r="Z827" s="36"/>
    </row>
    <row r="828" ht="15.75" customHeight="1">
      <c r="Z828" s="36"/>
    </row>
    <row r="829" ht="15.75" customHeight="1">
      <c r="Z829" s="36"/>
    </row>
    <row r="830" ht="15.75" customHeight="1">
      <c r="Z830" s="36"/>
    </row>
    <row r="831" ht="15.75" customHeight="1">
      <c r="Z831" s="36"/>
    </row>
    <row r="832" ht="15.75" customHeight="1">
      <c r="Z832" s="36"/>
    </row>
    <row r="833" ht="15.75" customHeight="1">
      <c r="Z833" s="36"/>
    </row>
    <row r="834" ht="15.75" customHeight="1">
      <c r="Z834" s="36"/>
    </row>
    <row r="835" ht="15.75" customHeight="1">
      <c r="Z835" s="36"/>
    </row>
    <row r="836" ht="15.75" customHeight="1">
      <c r="Z836" s="36"/>
    </row>
    <row r="837" ht="15.75" customHeight="1">
      <c r="Z837" s="36"/>
    </row>
    <row r="838" ht="15.75" customHeight="1">
      <c r="Z838" s="36"/>
    </row>
    <row r="839" ht="15.75" customHeight="1">
      <c r="Z839" s="36"/>
    </row>
    <row r="840" ht="15.75" customHeight="1">
      <c r="Z840" s="36"/>
    </row>
    <row r="841" ht="15.75" customHeight="1">
      <c r="Z841" s="36"/>
    </row>
    <row r="842" ht="15.75" customHeight="1">
      <c r="Z842" s="36"/>
    </row>
    <row r="843" ht="15.75" customHeight="1">
      <c r="Z843" s="36"/>
    </row>
    <row r="844" ht="15.75" customHeight="1">
      <c r="Z844" s="36"/>
    </row>
    <row r="845" ht="15.75" customHeight="1">
      <c r="Z845" s="36"/>
    </row>
    <row r="846" ht="15.75" customHeight="1">
      <c r="Z846" s="36"/>
    </row>
    <row r="847" ht="15.75" customHeight="1">
      <c r="Z847" s="36"/>
    </row>
    <row r="848" ht="15.75" customHeight="1">
      <c r="Z848" s="36"/>
    </row>
    <row r="849" ht="15.75" customHeight="1">
      <c r="Z849" s="36"/>
    </row>
    <row r="850" ht="15.75" customHeight="1">
      <c r="Z850" s="36"/>
    </row>
    <row r="851" ht="15.75" customHeight="1">
      <c r="Z851" s="36"/>
    </row>
    <row r="852" ht="15.75" customHeight="1">
      <c r="Z852" s="36"/>
    </row>
    <row r="853" ht="15.75" customHeight="1">
      <c r="Z853" s="36"/>
    </row>
    <row r="854" ht="15.75" customHeight="1">
      <c r="Z854" s="36"/>
    </row>
    <row r="855" ht="15.75" customHeight="1">
      <c r="Z855" s="36"/>
    </row>
    <row r="856" ht="15.75" customHeight="1">
      <c r="Z856" s="36"/>
    </row>
    <row r="857" ht="15.75" customHeight="1">
      <c r="Z857" s="36"/>
    </row>
    <row r="858" ht="15.75" customHeight="1">
      <c r="Z858" s="36"/>
    </row>
    <row r="859" ht="15.75" customHeight="1">
      <c r="Z859" s="36"/>
    </row>
    <row r="860" ht="15.75" customHeight="1">
      <c r="Z860" s="36"/>
    </row>
    <row r="861" ht="15.75" customHeight="1">
      <c r="Z861" s="36"/>
    </row>
    <row r="862" ht="15.75" customHeight="1">
      <c r="Z862" s="36"/>
    </row>
    <row r="863" ht="15.75" customHeight="1">
      <c r="Z863" s="36"/>
    </row>
    <row r="864" ht="15.75" customHeight="1">
      <c r="Z864" s="36"/>
    </row>
    <row r="865" ht="15.75" customHeight="1">
      <c r="Z865" s="36"/>
    </row>
    <row r="866" ht="15.75" customHeight="1">
      <c r="Z866" s="36"/>
    </row>
    <row r="867" ht="15.75" customHeight="1">
      <c r="Z867" s="36"/>
    </row>
    <row r="868" ht="15.75" customHeight="1">
      <c r="Z868" s="36"/>
    </row>
    <row r="869" ht="15.75" customHeight="1">
      <c r="Z869" s="36"/>
    </row>
    <row r="870" ht="15.75" customHeight="1">
      <c r="Z870" s="36"/>
    </row>
    <row r="871" ht="15.75" customHeight="1">
      <c r="Z871" s="36"/>
    </row>
    <row r="872" ht="15.75" customHeight="1">
      <c r="Z872" s="36"/>
    </row>
    <row r="873" ht="15.75" customHeight="1">
      <c r="Z873" s="36"/>
    </row>
    <row r="874" ht="15.75" customHeight="1">
      <c r="Z874" s="36"/>
    </row>
    <row r="875" ht="15.75" customHeight="1">
      <c r="Z875" s="36"/>
    </row>
    <row r="876" ht="15.75" customHeight="1">
      <c r="Z876" s="36"/>
    </row>
    <row r="877" ht="15.75" customHeight="1">
      <c r="Z877" s="36"/>
    </row>
    <row r="878" ht="15.75" customHeight="1">
      <c r="Z878" s="36"/>
    </row>
    <row r="879" ht="15.75" customHeight="1">
      <c r="Z879" s="36"/>
    </row>
    <row r="880" ht="15.75" customHeight="1">
      <c r="Z880" s="36"/>
    </row>
    <row r="881" ht="15.75" customHeight="1">
      <c r="Z881" s="36"/>
    </row>
    <row r="882" ht="15.75" customHeight="1">
      <c r="Z882" s="36"/>
    </row>
    <row r="883" ht="15.75" customHeight="1">
      <c r="Z883" s="36"/>
    </row>
    <row r="884" ht="15.75" customHeight="1">
      <c r="Z884" s="36"/>
    </row>
    <row r="885" ht="15.75" customHeight="1">
      <c r="Z885" s="36"/>
    </row>
    <row r="886" ht="15.75" customHeight="1">
      <c r="Z886" s="36"/>
    </row>
    <row r="887" ht="15.75" customHeight="1">
      <c r="Z887" s="36"/>
    </row>
    <row r="888" ht="15.75" customHeight="1">
      <c r="Z888" s="36"/>
    </row>
    <row r="889" ht="15.75" customHeight="1">
      <c r="Z889" s="36"/>
    </row>
    <row r="890" ht="15.75" customHeight="1">
      <c r="Z890" s="36"/>
    </row>
    <row r="891" ht="15.75" customHeight="1">
      <c r="Z891" s="36"/>
    </row>
    <row r="892" ht="15.75" customHeight="1">
      <c r="Z892" s="36"/>
    </row>
    <row r="893" ht="15.75" customHeight="1">
      <c r="Z893" s="36"/>
    </row>
    <row r="894" ht="15.75" customHeight="1">
      <c r="Z894" s="36"/>
    </row>
    <row r="895" ht="15.75" customHeight="1">
      <c r="Z895" s="36"/>
    </row>
    <row r="896" ht="15.75" customHeight="1">
      <c r="Z896" s="36"/>
    </row>
    <row r="897" ht="15.75" customHeight="1">
      <c r="Z897" s="36"/>
    </row>
    <row r="898" ht="15.75" customHeight="1">
      <c r="Z898" s="36"/>
    </row>
    <row r="899" ht="15.75" customHeight="1">
      <c r="Z899" s="36"/>
    </row>
    <row r="900" ht="15.75" customHeight="1">
      <c r="Z900" s="36"/>
    </row>
    <row r="901" ht="15.75" customHeight="1">
      <c r="Z901" s="36"/>
    </row>
    <row r="902" ht="15.75" customHeight="1">
      <c r="Z902" s="36"/>
    </row>
    <row r="903" ht="15.75" customHeight="1">
      <c r="Z903" s="36"/>
    </row>
    <row r="904" ht="15.75" customHeight="1">
      <c r="Z904" s="36"/>
    </row>
    <row r="905" ht="15.75" customHeight="1">
      <c r="Z905" s="36"/>
    </row>
    <row r="906" ht="15.75" customHeight="1">
      <c r="Z906" s="36"/>
    </row>
    <row r="907" ht="15.75" customHeight="1">
      <c r="Z907" s="36"/>
    </row>
    <row r="908" ht="15.75" customHeight="1">
      <c r="Z908" s="36"/>
    </row>
    <row r="909" ht="15.75" customHeight="1">
      <c r="Z909" s="36"/>
    </row>
    <row r="910" ht="15.75" customHeight="1">
      <c r="Z910" s="36"/>
    </row>
    <row r="911" ht="15.75" customHeight="1">
      <c r="Z911" s="36"/>
    </row>
    <row r="912" ht="15.75" customHeight="1">
      <c r="Z912" s="36"/>
    </row>
    <row r="913" ht="15.75" customHeight="1">
      <c r="Z913" s="36"/>
    </row>
    <row r="914" ht="15.75" customHeight="1">
      <c r="Z914" s="36"/>
    </row>
    <row r="915" ht="15.75" customHeight="1">
      <c r="Z915" s="36"/>
    </row>
    <row r="916" ht="15.75" customHeight="1">
      <c r="Z916" s="36"/>
    </row>
    <row r="917" ht="15.75" customHeight="1">
      <c r="Z917" s="36"/>
    </row>
    <row r="918" ht="15.75" customHeight="1">
      <c r="Z918" s="36"/>
    </row>
    <row r="919" ht="15.75" customHeight="1">
      <c r="Z919" s="36"/>
    </row>
    <row r="920" ht="15.75" customHeight="1">
      <c r="Z920" s="36"/>
    </row>
    <row r="921" ht="15.75" customHeight="1">
      <c r="Z921" s="36"/>
    </row>
    <row r="922" ht="15.75" customHeight="1">
      <c r="Z922" s="36"/>
    </row>
    <row r="923" ht="15.75" customHeight="1">
      <c r="Z923" s="36"/>
    </row>
    <row r="924" ht="15.75" customHeight="1">
      <c r="Z924" s="36"/>
    </row>
    <row r="925" ht="15.75" customHeight="1">
      <c r="Z925" s="36"/>
    </row>
    <row r="926" ht="15.75" customHeight="1">
      <c r="Z926" s="36"/>
    </row>
    <row r="927" ht="15.75" customHeight="1">
      <c r="Z927" s="36"/>
    </row>
    <row r="928" ht="15.75" customHeight="1">
      <c r="Z928" s="36"/>
    </row>
    <row r="929" ht="15.75" customHeight="1">
      <c r="Z929" s="36"/>
    </row>
    <row r="930" ht="15.75" customHeight="1">
      <c r="Z930" s="36"/>
    </row>
    <row r="931" ht="15.75" customHeight="1">
      <c r="Z931" s="36"/>
    </row>
    <row r="932" ht="15.75" customHeight="1">
      <c r="Z932" s="36"/>
    </row>
    <row r="933" ht="15.75" customHeight="1">
      <c r="Z933" s="36"/>
    </row>
    <row r="934" ht="15.75" customHeight="1">
      <c r="Z934" s="36"/>
    </row>
    <row r="935" ht="15.75" customHeight="1">
      <c r="Z935" s="36"/>
    </row>
    <row r="936" ht="15.75" customHeight="1">
      <c r="Z936" s="36"/>
    </row>
    <row r="937" ht="15.75" customHeight="1">
      <c r="Z937" s="36"/>
    </row>
    <row r="938" ht="15.75" customHeight="1">
      <c r="Z938" s="36"/>
    </row>
    <row r="939" ht="15.75" customHeight="1">
      <c r="Z939" s="36"/>
    </row>
    <row r="940" ht="15.75" customHeight="1">
      <c r="Z940" s="36"/>
    </row>
    <row r="941" ht="15.75" customHeight="1">
      <c r="Z941" s="36"/>
    </row>
    <row r="942" ht="15.75" customHeight="1">
      <c r="Z942" s="36"/>
    </row>
    <row r="943" ht="15.75" customHeight="1">
      <c r="Z943" s="36"/>
    </row>
    <row r="944" ht="15.75" customHeight="1">
      <c r="Z944" s="36"/>
    </row>
    <row r="945" ht="15.75" customHeight="1">
      <c r="Z945" s="36"/>
    </row>
    <row r="946" ht="15.75" customHeight="1">
      <c r="Z946" s="36"/>
    </row>
    <row r="947" ht="15.75" customHeight="1">
      <c r="Z947" s="36"/>
    </row>
    <row r="948" ht="15.75" customHeight="1">
      <c r="Z948" s="36"/>
    </row>
    <row r="949" ht="15.75" customHeight="1">
      <c r="Z949" s="36"/>
    </row>
    <row r="950" ht="15.75" customHeight="1">
      <c r="Z950" s="36"/>
    </row>
    <row r="951" ht="15.75" customHeight="1">
      <c r="Z951" s="36"/>
    </row>
    <row r="952" ht="15.75" customHeight="1">
      <c r="Z952" s="36"/>
    </row>
    <row r="953" ht="15.75" customHeight="1">
      <c r="Z953" s="36"/>
    </row>
    <row r="954" ht="15.75" customHeight="1">
      <c r="Z954" s="36"/>
    </row>
    <row r="955" ht="15.75" customHeight="1">
      <c r="Z955" s="36"/>
    </row>
    <row r="956" ht="15.75" customHeight="1">
      <c r="Z956" s="36"/>
    </row>
    <row r="957" ht="15.75" customHeight="1">
      <c r="Z957" s="36"/>
    </row>
    <row r="958" ht="15.75" customHeight="1">
      <c r="Z958" s="36"/>
    </row>
    <row r="959" ht="15.75" customHeight="1">
      <c r="Z959" s="36"/>
    </row>
    <row r="960" ht="15.75" customHeight="1">
      <c r="Z960" s="36"/>
    </row>
    <row r="961" ht="15.75" customHeight="1">
      <c r="Z961" s="36"/>
    </row>
    <row r="962" ht="15.75" customHeight="1">
      <c r="Z962" s="36"/>
    </row>
    <row r="963" ht="15.75" customHeight="1">
      <c r="Z963" s="36"/>
    </row>
    <row r="964" ht="15.75" customHeight="1">
      <c r="Z964" s="36"/>
    </row>
    <row r="965" ht="15.75" customHeight="1">
      <c r="Z965" s="36"/>
    </row>
    <row r="966" ht="15.75" customHeight="1">
      <c r="Z966" s="36"/>
    </row>
    <row r="967" ht="15.75" customHeight="1">
      <c r="Z967" s="36"/>
    </row>
    <row r="968" ht="15.75" customHeight="1">
      <c r="Z968" s="36"/>
    </row>
    <row r="969" ht="15.75" customHeight="1">
      <c r="Z969" s="36"/>
    </row>
    <row r="970" ht="15.75" customHeight="1">
      <c r="Z970" s="36"/>
    </row>
    <row r="971" ht="15.75" customHeight="1">
      <c r="Z971" s="36"/>
    </row>
    <row r="972" ht="15.75" customHeight="1">
      <c r="Z972" s="36"/>
    </row>
    <row r="973" ht="15.75" customHeight="1">
      <c r="Z973" s="36"/>
    </row>
    <row r="974" ht="15.75" customHeight="1">
      <c r="Z974" s="36"/>
    </row>
    <row r="975" ht="15.75" customHeight="1">
      <c r="Z975" s="36"/>
    </row>
    <row r="976" ht="15.75" customHeight="1">
      <c r="Z976" s="36"/>
    </row>
    <row r="977" ht="15.75" customHeight="1">
      <c r="Z977" s="36"/>
    </row>
    <row r="978" ht="15.75" customHeight="1">
      <c r="Z978" s="36"/>
    </row>
    <row r="979" ht="15.75" customHeight="1">
      <c r="Z979" s="36"/>
    </row>
    <row r="980" ht="15.75" customHeight="1">
      <c r="Z980" s="36"/>
    </row>
    <row r="981" ht="15.75" customHeight="1">
      <c r="Z981" s="36"/>
    </row>
    <row r="982" ht="15.75" customHeight="1">
      <c r="Z982" s="36"/>
    </row>
    <row r="983" ht="15.75" customHeight="1">
      <c r="Z983" s="36"/>
    </row>
    <row r="984" ht="15.75" customHeight="1">
      <c r="Z984" s="36"/>
    </row>
    <row r="985" ht="15.75" customHeight="1">
      <c r="Z985" s="36"/>
    </row>
    <row r="986" ht="15.75" customHeight="1">
      <c r="Z986" s="36"/>
    </row>
    <row r="987" ht="15.75" customHeight="1">
      <c r="Z987" s="36"/>
    </row>
    <row r="988" ht="15.75" customHeight="1">
      <c r="Z988" s="36"/>
    </row>
    <row r="989" ht="15.75" customHeight="1">
      <c r="Z989" s="36"/>
    </row>
    <row r="990" ht="15.75" customHeight="1">
      <c r="Z990" s="36"/>
    </row>
    <row r="991" ht="15.75" customHeight="1">
      <c r="Z991" s="36"/>
    </row>
    <row r="992" ht="15.75" customHeight="1">
      <c r="Z992" s="36"/>
    </row>
    <row r="993" ht="15.75" customHeight="1">
      <c r="Z993" s="36"/>
    </row>
    <row r="994" ht="15.75" customHeight="1">
      <c r="Z994" s="36"/>
    </row>
    <row r="995" ht="15.75" customHeight="1">
      <c r="Z995" s="36"/>
    </row>
    <row r="996" ht="15.75" customHeight="1">
      <c r="Z996" s="36"/>
    </row>
    <row r="997" ht="15.75" customHeight="1">
      <c r="Z997" s="36"/>
    </row>
    <row r="998" ht="15.75" customHeight="1">
      <c r="Z998" s="36"/>
    </row>
    <row r="999" ht="15.75" customHeight="1">
      <c r="Z999" s="36"/>
    </row>
    <row r="1000" ht="15.75" customHeight="1">
      <c r="Z1000" s="36"/>
    </row>
  </sheetData>
  <mergeCells count="85">
    <mergeCell ref="B195:G195"/>
    <mergeCell ref="A198:M198"/>
    <mergeCell ref="A200:A201"/>
    <mergeCell ref="A202:A205"/>
    <mergeCell ref="A206:A209"/>
    <mergeCell ref="A210:A216"/>
    <mergeCell ref="A217:A222"/>
    <mergeCell ref="B223:G223"/>
    <mergeCell ref="A226:M226"/>
    <mergeCell ref="A228:A229"/>
    <mergeCell ref="A230:A233"/>
    <mergeCell ref="A234:A237"/>
    <mergeCell ref="A238:A244"/>
    <mergeCell ref="A245:A250"/>
    <mergeCell ref="B251:G251"/>
    <mergeCell ref="A254:M254"/>
    <mergeCell ref="A256:A257"/>
    <mergeCell ref="A258:A261"/>
    <mergeCell ref="A262:A265"/>
    <mergeCell ref="A266:A272"/>
    <mergeCell ref="A273:A278"/>
    <mergeCell ref="B307:G307"/>
    <mergeCell ref="A310:M310"/>
    <mergeCell ref="A312:A313"/>
    <mergeCell ref="A314:A317"/>
    <mergeCell ref="A318:A321"/>
    <mergeCell ref="A322:A328"/>
    <mergeCell ref="A329:A334"/>
    <mergeCell ref="B335:G335"/>
    <mergeCell ref="B279:G279"/>
    <mergeCell ref="A282:M282"/>
    <mergeCell ref="A284:A285"/>
    <mergeCell ref="A286:A289"/>
    <mergeCell ref="A290:A293"/>
    <mergeCell ref="A294:A300"/>
    <mergeCell ref="A301:A306"/>
    <mergeCell ref="B1:I1"/>
    <mergeCell ref="A2:M2"/>
    <mergeCell ref="A4:A5"/>
    <mergeCell ref="A6:A9"/>
    <mergeCell ref="A10:A13"/>
    <mergeCell ref="A14:A20"/>
    <mergeCell ref="A21:A26"/>
    <mergeCell ref="B27:G27"/>
    <mergeCell ref="A30:M30"/>
    <mergeCell ref="A32:A33"/>
    <mergeCell ref="A34:A37"/>
    <mergeCell ref="A38:A41"/>
    <mergeCell ref="A42:A48"/>
    <mergeCell ref="A49:A54"/>
    <mergeCell ref="B55:G55"/>
    <mergeCell ref="A58:M58"/>
    <mergeCell ref="A60:A61"/>
    <mergeCell ref="A62:A65"/>
    <mergeCell ref="A66:A69"/>
    <mergeCell ref="A70:A76"/>
    <mergeCell ref="A77:A82"/>
    <mergeCell ref="B83:G83"/>
    <mergeCell ref="A86:M86"/>
    <mergeCell ref="A88:A89"/>
    <mergeCell ref="A90:A93"/>
    <mergeCell ref="A94:A97"/>
    <mergeCell ref="A98:A104"/>
    <mergeCell ref="A105:A110"/>
    <mergeCell ref="B111:G111"/>
    <mergeCell ref="A114:M114"/>
    <mergeCell ref="A116:A117"/>
    <mergeCell ref="A118:A121"/>
    <mergeCell ref="A122:A125"/>
    <mergeCell ref="A126:A132"/>
    <mergeCell ref="A133:A138"/>
    <mergeCell ref="B139:G139"/>
    <mergeCell ref="A142:M142"/>
    <mergeCell ref="A144:A145"/>
    <mergeCell ref="A146:A149"/>
    <mergeCell ref="A150:A153"/>
    <mergeCell ref="A154:A160"/>
    <mergeCell ref="A161:A166"/>
    <mergeCell ref="B167:G167"/>
    <mergeCell ref="A170:M170"/>
    <mergeCell ref="A172:A173"/>
    <mergeCell ref="A174:A177"/>
    <mergeCell ref="A178:A181"/>
    <mergeCell ref="A182:A188"/>
    <mergeCell ref="A189:A194"/>
  </mergeCells>
  <conditionalFormatting sqref="G32:G43">
    <cfRule type="containsText" dxfId="6" priority="1" operator="containsText" text="Hard">
      <formula>NOT(ISERROR(SEARCH(("Hard"),(G32))))</formula>
    </cfRule>
  </conditionalFormatting>
  <conditionalFormatting sqref="G32:G43">
    <cfRule type="containsText" dxfId="1" priority="2" operator="containsText" text="Medium">
      <formula>NOT(ISERROR(SEARCH(("Medium"),(G32))))</formula>
    </cfRule>
  </conditionalFormatting>
  <conditionalFormatting sqref="G32:G43">
    <cfRule type="containsText" dxfId="2" priority="3" operator="containsText" text="Easy">
      <formula>NOT(ISERROR(SEARCH(("Easy"),(G32))))</formula>
    </cfRule>
  </conditionalFormatting>
  <conditionalFormatting sqref="G44:G48">
    <cfRule type="containsText" dxfId="6" priority="4" operator="containsText" text="Hard">
      <formula>NOT(ISERROR(SEARCH(("Hard"),(G44))))</formula>
    </cfRule>
  </conditionalFormatting>
  <conditionalFormatting sqref="G44:G48">
    <cfRule type="containsText" dxfId="1" priority="5" operator="containsText" text="Medium">
      <formula>NOT(ISERROR(SEARCH(("Medium"),(G44))))</formula>
    </cfRule>
  </conditionalFormatting>
  <conditionalFormatting sqref="G44:G48">
    <cfRule type="containsText" dxfId="2" priority="6" operator="containsText" text="Easy">
      <formula>NOT(ISERROR(SEARCH(("Easy"),(G44))))</formula>
    </cfRule>
  </conditionalFormatting>
  <conditionalFormatting sqref="M37">
    <cfRule type="containsText" dxfId="6" priority="7" operator="containsText" text="Hard">
      <formula>NOT(ISERROR(SEARCH(("Hard"),(M37))))</formula>
    </cfRule>
  </conditionalFormatting>
  <conditionalFormatting sqref="M37">
    <cfRule type="containsText" dxfId="1" priority="8" operator="containsText" text="Medium">
      <formula>NOT(ISERROR(SEARCH(("Medium"),(M37))))</formula>
    </cfRule>
  </conditionalFormatting>
  <conditionalFormatting sqref="M37">
    <cfRule type="containsText" dxfId="2" priority="9" operator="containsText" text="Easy">
      <formula>NOT(ISERROR(SEARCH(("Easy"),(M37))))</formula>
    </cfRule>
  </conditionalFormatting>
  <conditionalFormatting sqref="G49">
    <cfRule type="containsText" dxfId="6" priority="10" operator="containsText" text="Hard">
      <formula>NOT(ISERROR(SEARCH(("Hard"),(G49))))</formula>
    </cfRule>
  </conditionalFormatting>
  <conditionalFormatting sqref="G49">
    <cfRule type="containsText" dxfId="1" priority="11" operator="containsText" text="Medium">
      <formula>NOT(ISERROR(SEARCH(("Medium"),(G49))))</formula>
    </cfRule>
  </conditionalFormatting>
  <conditionalFormatting sqref="G49">
    <cfRule type="containsText" dxfId="2" priority="12" operator="containsText" text="Easy">
      <formula>NOT(ISERROR(SEARCH(("Easy"),(G49))))</formula>
    </cfRule>
  </conditionalFormatting>
  <conditionalFormatting sqref="G50:G54">
    <cfRule type="containsText" dxfId="6" priority="13" operator="containsText" text="Hard">
      <formula>NOT(ISERROR(SEARCH(("Hard"),(G50))))</formula>
    </cfRule>
  </conditionalFormatting>
  <conditionalFormatting sqref="G50:G54">
    <cfRule type="containsText" dxfId="1" priority="14" operator="containsText" text="Medium">
      <formula>NOT(ISERROR(SEARCH(("Medium"),(G50))))</formula>
    </cfRule>
  </conditionalFormatting>
  <conditionalFormatting sqref="G50:G54">
    <cfRule type="containsText" dxfId="2" priority="15" operator="containsText" text="Easy">
      <formula>NOT(ISERROR(SEARCH(("Easy"),(G50))))</formula>
    </cfRule>
  </conditionalFormatting>
  <conditionalFormatting sqref="L55">
    <cfRule type="cellIs" dxfId="6" priority="16" operator="between">
      <formula>0.8</formula>
      <formula>1</formula>
    </cfRule>
  </conditionalFormatting>
  <conditionalFormatting sqref="L55">
    <cfRule type="cellIs" dxfId="1" priority="17" operator="between">
      <formula>0.4</formula>
      <formula>0.8</formula>
    </cfRule>
  </conditionalFormatting>
  <conditionalFormatting sqref="L55">
    <cfRule type="cellIs" dxfId="2" priority="18" operator="between">
      <formula>0</formula>
      <formula>0.4</formula>
    </cfRule>
  </conditionalFormatting>
  <conditionalFormatting sqref="G4:G15">
    <cfRule type="containsText" dxfId="6" priority="19" operator="containsText" text="Hard">
      <formula>NOT(ISERROR(SEARCH(("Hard"),(G4))))</formula>
    </cfRule>
  </conditionalFormatting>
  <conditionalFormatting sqref="G4:G15">
    <cfRule type="containsText" dxfId="1" priority="20" operator="containsText" text="Medium">
      <formula>NOT(ISERROR(SEARCH(("Medium"),(G4))))</formula>
    </cfRule>
  </conditionalFormatting>
  <conditionalFormatting sqref="G4:G15">
    <cfRule type="containsText" dxfId="2" priority="21" operator="containsText" text="Easy">
      <formula>NOT(ISERROR(SEARCH(("Easy"),(G4))))</formula>
    </cfRule>
  </conditionalFormatting>
  <conditionalFormatting sqref="G16:G20">
    <cfRule type="containsText" dxfId="6" priority="22" operator="containsText" text="Hard">
      <formula>NOT(ISERROR(SEARCH(("Hard"),(G16))))</formula>
    </cfRule>
  </conditionalFormatting>
  <conditionalFormatting sqref="G16:G20">
    <cfRule type="containsText" dxfId="1" priority="23" operator="containsText" text="Medium">
      <formula>NOT(ISERROR(SEARCH(("Medium"),(G16))))</formula>
    </cfRule>
  </conditionalFormatting>
  <conditionalFormatting sqref="G16:G20">
    <cfRule type="containsText" dxfId="2" priority="24" operator="containsText" text="Easy">
      <formula>NOT(ISERROR(SEARCH(("Easy"),(G16))))</formula>
    </cfRule>
  </conditionalFormatting>
  <conditionalFormatting sqref="G25">
    <cfRule type="containsText" dxfId="6" priority="25" operator="containsText" text="Hard">
      <formula>NOT(ISERROR(SEARCH(("Hard"),(G25))))</formula>
    </cfRule>
  </conditionalFormatting>
  <conditionalFormatting sqref="G25">
    <cfRule type="containsText" dxfId="1" priority="26" operator="containsText" text="Medium">
      <formula>NOT(ISERROR(SEARCH(("Medium"),(G25))))</formula>
    </cfRule>
  </conditionalFormatting>
  <conditionalFormatting sqref="G25">
    <cfRule type="containsText" dxfId="2" priority="27" operator="containsText" text="Easy">
      <formula>NOT(ISERROR(SEARCH(("Easy"),(G25))))</formula>
    </cfRule>
  </conditionalFormatting>
  <conditionalFormatting sqref="G26">
    <cfRule type="containsText" dxfId="6" priority="28" operator="containsText" text="Hard">
      <formula>NOT(ISERROR(SEARCH(("Hard"),(G26))))</formula>
    </cfRule>
  </conditionalFormatting>
  <conditionalFormatting sqref="G26">
    <cfRule type="containsText" dxfId="1" priority="29" operator="containsText" text="Medium">
      <formula>NOT(ISERROR(SEARCH(("Medium"),(G26))))</formula>
    </cfRule>
  </conditionalFormatting>
  <conditionalFormatting sqref="G26">
    <cfRule type="containsText" dxfId="2" priority="30" operator="containsText" text="Easy">
      <formula>NOT(ISERROR(SEARCH(("Easy"),(G26))))</formula>
    </cfRule>
  </conditionalFormatting>
  <conditionalFormatting sqref="M9">
    <cfRule type="containsText" dxfId="6" priority="31" operator="containsText" text="Hard">
      <formula>NOT(ISERROR(SEARCH(("Hard"),(M9))))</formula>
    </cfRule>
  </conditionalFormatting>
  <conditionalFormatting sqref="M9">
    <cfRule type="containsText" dxfId="1" priority="32" operator="containsText" text="Medium">
      <formula>NOT(ISERROR(SEARCH(("Medium"),(M9))))</formula>
    </cfRule>
  </conditionalFormatting>
  <conditionalFormatting sqref="M9">
    <cfRule type="containsText" dxfId="2" priority="33" operator="containsText" text="Easy">
      <formula>NOT(ISERROR(SEARCH(("Easy"),(M9))))</formula>
    </cfRule>
  </conditionalFormatting>
  <conditionalFormatting sqref="G21">
    <cfRule type="containsText" dxfId="6" priority="34" operator="containsText" text="Hard">
      <formula>NOT(ISERROR(SEARCH(("Hard"),(G21))))</formula>
    </cfRule>
  </conditionalFormatting>
  <conditionalFormatting sqref="G21">
    <cfRule type="containsText" dxfId="1" priority="35" operator="containsText" text="Medium">
      <formula>NOT(ISERROR(SEARCH(("Medium"),(G21))))</formula>
    </cfRule>
  </conditionalFormatting>
  <conditionalFormatting sqref="G21">
    <cfRule type="containsText" dxfId="2" priority="36" operator="containsText" text="Easy">
      <formula>NOT(ISERROR(SEARCH(("Easy"),(G21))))</formula>
    </cfRule>
  </conditionalFormatting>
  <conditionalFormatting sqref="G22:G24">
    <cfRule type="containsText" dxfId="6" priority="37" operator="containsText" text="Hard">
      <formula>NOT(ISERROR(SEARCH(("Hard"),(G22))))</formula>
    </cfRule>
  </conditionalFormatting>
  <conditionalFormatting sqref="G22:G24">
    <cfRule type="containsText" dxfId="1" priority="38" operator="containsText" text="Medium">
      <formula>NOT(ISERROR(SEARCH(("Medium"),(G22))))</formula>
    </cfRule>
  </conditionalFormatting>
  <conditionalFormatting sqref="G22:G24">
    <cfRule type="containsText" dxfId="2" priority="39" operator="containsText" text="Easy">
      <formula>NOT(ISERROR(SEARCH(("Easy"),(G22))))</formula>
    </cfRule>
  </conditionalFormatting>
  <conditionalFormatting sqref="L27">
    <cfRule type="cellIs" dxfId="6" priority="40" operator="between">
      <formula>0.8</formula>
      <formula>1</formula>
    </cfRule>
  </conditionalFormatting>
  <conditionalFormatting sqref="L27">
    <cfRule type="cellIs" dxfId="1" priority="41" operator="between">
      <formula>0.4</formula>
      <formula>0.8</formula>
    </cfRule>
  </conditionalFormatting>
  <conditionalFormatting sqref="L27">
    <cfRule type="cellIs" dxfId="2" priority="42" operator="between">
      <formula>0</formula>
      <formula>0.4</formula>
    </cfRule>
  </conditionalFormatting>
  <conditionalFormatting sqref="G60:G71">
    <cfRule type="containsText" dxfId="6" priority="43" operator="containsText" text="Hard">
      <formula>NOT(ISERROR(SEARCH(("Hard"),(G60))))</formula>
    </cfRule>
  </conditionalFormatting>
  <conditionalFormatting sqref="G60:G71">
    <cfRule type="containsText" dxfId="1" priority="44" operator="containsText" text="Medium">
      <formula>NOT(ISERROR(SEARCH(("Medium"),(G60))))</formula>
    </cfRule>
  </conditionalFormatting>
  <conditionalFormatting sqref="G60:G71">
    <cfRule type="containsText" dxfId="2" priority="45" operator="containsText" text="Easy">
      <formula>NOT(ISERROR(SEARCH(("Easy"),(G60))))</formula>
    </cfRule>
  </conditionalFormatting>
  <conditionalFormatting sqref="G72:G76">
    <cfRule type="containsText" dxfId="6" priority="46" operator="containsText" text="Hard">
      <formula>NOT(ISERROR(SEARCH(("Hard"),(G72))))</formula>
    </cfRule>
  </conditionalFormatting>
  <conditionalFormatting sqref="G72:G76">
    <cfRule type="containsText" dxfId="1" priority="47" operator="containsText" text="Medium">
      <formula>NOT(ISERROR(SEARCH(("Medium"),(G72))))</formula>
    </cfRule>
  </conditionalFormatting>
  <conditionalFormatting sqref="G72:G76">
    <cfRule type="containsText" dxfId="2" priority="48" operator="containsText" text="Easy">
      <formula>NOT(ISERROR(SEARCH(("Easy"),(G72))))</formula>
    </cfRule>
  </conditionalFormatting>
  <conditionalFormatting sqref="G81">
    <cfRule type="containsText" dxfId="6" priority="49" operator="containsText" text="Hard">
      <formula>NOT(ISERROR(SEARCH(("Hard"),(G81))))</formula>
    </cfRule>
  </conditionalFormatting>
  <conditionalFormatting sqref="G81">
    <cfRule type="containsText" dxfId="1" priority="50" operator="containsText" text="Medium">
      <formula>NOT(ISERROR(SEARCH(("Medium"),(G81))))</formula>
    </cfRule>
  </conditionalFormatting>
  <conditionalFormatting sqref="G81">
    <cfRule type="containsText" dxfId="2" priority="51" operator="containsText" text="Easy">
      <formula>NOT(ISERROR(SEARCH(("Easy"),(G81))))</formula>
    </cfRule>
  </conditionalFormatting>
  <conditionalFormatting sqref="G82">
    <cfRule type="containsText" dxfId="6" priority="52" operator="containsText" text="Hard">
      <formula>NOT(ISERROR(SEARCH(("Hard"),(G82))))</formula>
    </cfRule>
  </conditionalFormatting>
  <conditionalFormatting sqref="G82">
    <cfRule type="containsText" dxfId="1" priority="53" operator="containsText" text="Medium">
      <formula>NOT(ISERROR(SEARCH(("Medium"),(G82))))</formula>
    </cfRule>
  </conditionalFormatting>
  <conditionalFormatting sqref="G82">
    <cfRule type="containsText" dxfId="2" priority="54" operator="containsText" text="Easy">
      <formula>NOT(ISERROR(SEARCH(("Easy"),(G82))))</formula>
    </cfRule>
  </conditionalFormatting>
  <conditionalFormatting sqref="M65">
    <cfRule type="containsText" dxfId="6" priority="55" operator="containsText" text="Hard">
      <formula>NOT(ISERROR(SEARCH(("Hard"),(M65))))</formula>
    </cfRule>
  </conditionalFormatting>
  <conditionalFormatting sqref="M65">
    <cfRule type="containsText" dxfId="1" priority="56" operator="containsText" text="Medium">
      <formula>NOT(ISERROR(SEARCH(("Medium"),(M65))))</formula>
    </cfRule>
  </conditionalFormatting>
  <conditionalFormatting sqref="M65">
    <cfRule type="containsText" dxfId="2" priority="57" operator="containsText" text="Easy">
      <formula>NOT(ISERROR(SEARCH(("Easy"),(M65))))</formula>
    </cfRule>
  </conditionalFormatting>
  <conditionalFormatting sqref="G77">
    <cfRule type="containsText" dxfId="6" priority="58" operator="containsText" text="Hard">
      <formula>NOT(ISERROR(SEARCH(("Hard"),(G77))))</formula>
    </cfRule>
  </conditionalFormatting>
  <conditionalFormatting sqref="G77">
    <cfRule type="containsText" dxfId="1" priority="59" operator="containsText" text="Medium">
      <formula>NOT(ISERROR(SEARCH(("Medium"),(G77))))</formula>
    </cfRule>
  </conditionalFormatting>
  <conditionalFormatting sqref="G77">
    <cfRule type="containsText" dxfId="2" priority="60" operator="containsText" text="Easy">
      <formula>NOT(ISERROR(SEARCH(("Easy"),(G77))))</formula>
    </cfRule>
  </conditionalFormatting>
  <conditionalFormatting sqref="G78:G80">
    <cfRule type="containsText" dxfId="6" priority="61" operator="containsText" text="Hard">
      <formula>NOT(ISERROR(SEARCH(("Hard"),(G78))))</formula>
    </cfRule>
  </conditionalFormatting>
  <conditionalFormatting sqref="G78:G80">
    <cfRule type="containsText" dxfId="1" priority="62" operator="containsText" text="Medium">
      <formula>NOT(ISERROR(SEARCH(("Medium"),(G78))))</formula>
    </cfRule>
  </conditionalFormatting>
  <conditionalFormatting sqref="G78:G80">
    <cfRule type="containsText" dxfId="2" priority="63" operator="containsText" text="Easy">
      <formula>NOT(ISERROR(SEARCH(("Easy"),(G78))))</formula>
    </cfRule>
  </conditionalFormatting>
  <conditionalFormatting sqref="L83">
    <cfRule type="cellIs" dxfId="6" priority="64" operator="between">
      <formula>0.8</formula>
      <formula>1</formula>
    </cfRule>
  </conditionalFormatting>
  <conditionalFormatting sqref="L83">
    <cfRule type="cellIs" dxfId="1" priority="65" operator="between">
      <formula>0.4</formula>
      <formula>0.8</formula>
    </cfRule>
  </conditionalFormatting>
  <conditionalFormatting sqref="L83">
    <cfRule type="cellIs" dxfId="2" priority="66" operator="between">
      <formula>0</formula>
      <formula>0.4</formula>
    </cfRule>
  </conditionalFormatting>
  <conditionalFormatting sqref="G88:G99">
    <cfRule type="containsText" dxfId="6" priority="67" operator="containsText" text="Hard">
      <formula>NOT(ISERROR(SEARCH(("Hard"),(G88))))</formula>
    </cfRule>
  </conditionalFormatting>
  <conditionalFormatting sqref="G88:G99">
    <cfRule type="containsText" dxfId="1" priority="68" operator="containsText" text="Medium">
      <formula>NOT(ISERROR(SEARCH(("Medium"),(G88))))</formula>
    </cfRule>
  </conditionalFormatting>
  <conditionalFormatting sqref="G88:G99">
    <cfRule type="containsText" dxfId="2" priority="69" operator="containsText" text="Easy">
      <formula>NOT(ISERROR(SEARCH(("Easy"),(G88))))</formula>
    </cfRule>
  </conditionalFormatting>
  <conditionalFormatting sqref="G100:G104">
    <cfRule type="containsText" dxfId="6" priority="70" operator="containsText" text="Hard">
      <formula>NOT(ISERROR(SEARCH(("Hard"),(G100))))</formula>
    </cfRule>
  </conditionalFormatting>
  <conditionalFormatting sqref="G100:G104">
    <cfRule type="containsText" dxfId="1" priority="71" operator="containsText" text="Medium">
      <formula>NOT(ISERROR(SEARCH(("Medium"),(G100))))</formula>
    </cfRule>
  </conditionalFormatting>
  <conditionalFormatting sqref="G100:G104">
    <cfRule type="containsText" dxfId="2" priority="72" operator="containsText" text="Easy">
      <formula>NOT(ISERROR(SEARCH(("Easy"),(G100))))</formula>
    </cfRule>
  </conditionalFormatting>
  <conditionalFormatting sqref="G109">
    <cfRule type="containsText" dxfId="6" priority="73" operator="containsText" text="Hard">
      <formula>NOT(ISERROR(SEARCH(("Hard"),(G109))))</formula>
    </cfRule>
  </conditionalFormatting>
  <conditionalFormatting sqref="G109">
    <cfRule type="containsText" dxfId="1" priority="74" operator="containsText" text="Medium">
      <formula>NOT(ISERROR(SEARCH(("Medium"),(G109))))</formula>
    </cfRule>
  </conditionalFormatting>
  <conditionalFormatting sqref="G109">
    <cfRule type="containsText" dxfId="2" priority="75" operator="containsText" text="Easy">
      <formula>NOT(ISERROR(SEARCH(("Easy"),(G109))))</formula>
    </cfRule>
  </conditionalFormatting>
  <conditionalFormatting sqref="G110">
    <cfRule type="containsText" dxfId="6" priority="76" operator="containsText" text="Hard">
      <formula>NOT(ISERROR(SEARCH(("Hard"),(G110))))</formula>
    </cfRule>
  </conditionalFormatting>
  <conditionalFormatting sqref="G110">
    <cfRule type="containsText" dxfId="1" priority="77" operator="containsText" text="Medium">
      <formula>NOT(ISERROR(SEARCH(("Medium"),(G110))))</formula>
    </cfRule>
  </conditionalFormatting>
  <conditionalFormatting sqref="G110">
    <cfRule type="containsText" dxfId="2" priority="78" operator="containsText" text="Easy">
      <formula>NOT(ISERROR(SEARCH(("Easy"),(G110))))</formula>
    </cfRule>
  </conditionalFormatting>
  <conditionalFormatting sqref="M93">
    <cfRule type="containsText" dxfId="6" priority="79" operator="containsText" text="Hard">
      <formula>NOT(ISERROR(SEARCH(("Hard"),(M93))))</formula>
    </cfRule>
  </conditionalFormatting>
  <conditionalFormatting sqref="M93">
    <cfRule type="containsText" dxfId="1" priority="80" operator="containsText" text="Medium">
      <formula>NOT(ISERROR(SEARCH(("Medium"),(M93))))</formula>
    </cfRule>
  </conditionalFormatting>
  <conditionalFormatting sqref="M93">
    <cfRule type="containsText" dxfId="2" priority="81" operator="containsText" text="Easy">
      <formula>NOT(ISERROR(SEARCH(("Easy"),(M93))))</formula>
    </cfRule>
  </conditionalFormatting>
  <conditionalFormatting sqref="G105">
    <cfRule type="containsText" dxfId="6" priority="82" operator="containsText" text="Hard">
      <formula>NOT(ISERROR(SEARCH(("Hard"),(G105))))</formula>
    </cfRule>
  </conditionalFormatting>
  <conditionalFormatting sqref="G105">
    <cfRule type="containsText" dxfId="1" priority="83" operator="containsText" text="Medium">
      <formula>NOT(ISERROR(SEARCH(("Medium"),(G105))))</formula>
    </cfRule>
  </conditionalFormatting>
  <conditionalFormatting sqref="G105">
    <cfRule type="containsText" dxfId="2" priority="84" operator="containsText" text="Easy">
      <formula>NOT(ISERROR(SEARCH(("Easy"),(G105))))</formula>
    </cfRule>
  </conditionalFormatting>
  <conditionalFormatting sqref="G106:G108">
    <cfRule type="containsText" dxfId="6" priority="85" operator="containsText" text="Hard">
      <formula>NOT(ISERROR(SEARCH(("Hard"),(G106))))</formula>
    </cfRule>
  </conditionalFormatting>
  <conditionalFormatting sqref="G106:G108">
    <cfRule type="containsText" dxfId="1" priority="86" operator="containsText" text="Medium">
      <formula>NOT(ISERROR(SEARCH(("Medium"),(G106))))</formula>
    </cfRule>
  </conditionalFormatting>
  <conditionalFormatting sqref="G106:G108">
    <cfRule type="containsText" dxfId="2" priority="87" operator="containsText" text="Easy">
      <formula>NOT(ISERROR(SEARCH(("Easy"),(G106))))</formula>
    </cfRule>
  </conditionalFormatting>
  <conditionalFormatting sqref="L111">
    <cfRule type="cellIs" dxfId="6" priority="88" operator="between">
      <formula>0.8</formula>
      <formula>1</formula>
    </cfRule>
  </conditionalFormatting>
  <conditionalFormatting sqref="L111">
    <cfRule type="cellIs" dxfId="1" priority="89" operator="between">
      <formula>0.4</formula>
      <formula>0.8</formula>
    </cfRule>
  </conditionalFormatting>
  <conditionalFormatting sqref="L111">
    <cfRule type="cellIs" dxfId="2" priority="90" operator="between">
      <formula>0</formula>
      <formula>0.4</formula>
    </cfRule>
  </conditionalFormatting>
  <conditionalFormatting sqref="G116:G127">
    <cfRule type="containsText" dxfId="6" priority="91" operator="containsText" text="Hard">
      <formula>NOT(ISERROR(SEARCH(("Hard"),(G116))))</formula>
    </cfRule>
  </conditionalFormatting>
  <conditionalFormatting sqref="G116:G127">
    <cfRule type="containsText" dxfId="1" priority="92" operator="containsText" text="Medium">
      <formula>NOT(ISERROR(SEARCH(("Medium"),(G116))))</formula>
    </cfRule>
  </conditionalFormatting>
  <conditionalFormatting sqref="G116:G127">
    <cfRule type="containsText" dxfId="2" priority="93" operator="containsText" text="Easy">
      <formula>NOT(ISERROR(SEARCH(("Easy"),(G116))))</formula>
    </cfRule>
  </conditionalFormatting>
  <conditionalFormatting sqref="G128:G132">
    <cfRule type="containsText" dxfId="6" priority="94" operator="containsText" text="Hard">
      <formula>NOT(ISERROR(SEARCH(("Hard"),(G128))))</formula>
    </cfRule>
  </conditionalFormatting>
  <conditionalFormatting sqref="G128:G132">
    <cfRule type="containsText" dxfId="1" priority="95" operator="containsText" text="Medium">
      <formula>NOT(ISERROR(SEARCH(("Medium"),(G128))))</formula>
    </cfRule>
  </conditionalFormatting>
  <conditionalFormatting sqref="G128:G132">
    <cfRule type="containsText" dxfId="2" priority="96" operator="containsText" text="Easy">
      <formula>NOT(ISERROR(SEARCH(("Easy"),(G128))))</formula>
    </cfRule>
  </conditionalFormatting>
  <conditionalFormatting sqref="G137">
    <cfRule type="containsText" dxfId="6" priority="97" operator="containsText" text="Hard">
      <formula>NOT(ISERROR(SEARCH(("Hard"),(G137))))</formula>
    </cfRule>
  </conditionalFormatting>
  <conditionalFormatting sqref="G137">
    <cfRule type="containsText" dxfId="1" priority="98" operator="containsText" text="Medium">
      <formula>NOT(ISERROR(SEARCH(("Medium"),(G137))))</formula>
    </cfRule>
  </conditionalFormatting>
  <conditionalFormatting sqref="G137">
    <cfRule type="containsText" dxfId="2" priority="99" operator="containsText" text="Easy">
      <formula>NOT(ISERROR(SEARCH(("Easy"),(G137))))</formula>
    </cfRule>
  </conditionalFormatting>
  <conditionalFormatting sqref="G138">
    <cfRule type="containsText" dxfId="6" priority="100" operator="containsText" text="Hard">
      <formula>NOT(ISERROR(SEARCH(("Hard"),(G138))))</formula>
    </cfRule>
  </conditionalFormatting>
  <conditionalFormatting sqref="G138">
    <cfRule type="containsText" dxfId="1" priority="101" operator="containsText" text="Medium">
      <formula>NOT(ISERROR(SEARCH(("Medium"),(G138))))</formula>
    </cfRule>
  </conditionalFormatting>
  <conditionalFormatting sqref="G138">
    <cfRule type="containsText" dxfId="2" priority="102" operator="containsText" text="Easy">
      <formula>NOT(ISERROR(SEARCH(("Easy"),(G138))))</formula>
    </cfRule>
  </conditionalFormatting>
  <conditionalFormatting sqref="M121">
    <cfRule type="containsText" dxfId="6" priority="103" operator="containsText" text="Hard">
      <formula>NOT(ISERROR(SEARCH(("Hard"),(M121))))</formula>
    </cfRule>
  </conditionalFormatting>
  <conditionalFormatting sqref="M121">
    <cfRule type="containsText" dxfId="1" priority="104" operator="containsText" text="Medium">
      <formula>NOT(ISERROR(SEARCH(("Medium"),(M121))))</formula>
    </cfRule>
  </conditionalFormatting>
  <conditionalFormatting sqref="M121">
    <cfRule type="containsText" dxfId="2" priority="105" operator="containsText" text="Easy">
      <formula>NOT(ISERROR(SEARCH(("Easy"),(M121))))</formula>
    </cfRule>
  </conditionalFormatting>
  <conditionalFormatting sqref="G133">
    <cfRule type="containsText" dxfId="6" priority="106" operator="containsText" text="Hard">
      <formula>NOT(ISERROR(SEARCH(("Hard"),(G133))))</formula>
    </cfRule>
  </conditionalFormatting>
  <conditionalFormatting sqref="G133">
    <cfRule type="containsText" dxfId="1" priority="107" operator="containsText" text="Medium">
      <formula>NOT(ISERROR(SEARCH(("Medium"),(G133))))</formula>
    </cfRule>
  </conditionalFormatting>
  <conditionalFormatting sqref="G133">
    <cfRule type="containsText" dxfId="2" priority="108" operator="containsText" text="Easy">
      <formula>NOT(ISERROR(SEARCH(("Easy"),(G133))))</formula>
    </cfRule>
  </conditionalFormatting>
  <conditionalFormatting sqref="G134:G136">
    <cfRule type="containsText" dxfId="6" priority="109" operator="containsText" text="Hard">
      <formula>NOT(ISERROR(SEARCH(("Hard"),(G134))))</formula>
    </cfRule>
  </conditionalFormatting>
  <conditionalFormatting sqref="G134:G136">
    <cfRule type="containsText" dxfId="1" priority="110" operator="containsText" text="Medium">
      <formula>NOT(ISERROR(SEARCH(("Medium"),(G134))))</formula>
    </cfRule>
  </conditionalFormatting>
  <conditionalFormatting sqref="G134:G136">
    <cfRule type="containsText" dxfId="2" priority="111" operator="containsText" text="Easy">
      <formula>NOT(ISERROR(SEARCH(("Easy"),(G134))))</formula>
    </cfRule>
  </conditionalFormatting>
  <conditionalFormatting sqref="L139">
    <cfRule type="cellIs" dxfId="6" priority="112" operator="between">
      <formula>0.8</formula>
      <formula>1</formula>
    </cfRule>
  </conditionalFormatting>
  <conditionalFormatting sqref="L139">
    <cfRule type="cellIs" dxfId="1" priority="113" operator="between">
      <formula>0.4</formula>
      <formula>0.8</formula>
    </cfRule>
  </conditionalFormatting>
  <conditionalFormatting sqref="L139">
    <cfRule type="cellIs" dxfId="2" priority="114" operator="between">
      <formula>0</formula>
      <formula>0.4</formula>
    </cfRule>
  </conditionalFormatting>
  <conditionalFormatting sqref="G144:G155">
    <cfRule type="containsText" dxfId="6" priority="115" operator="containsText" text="Hard">
      <formula>NOT(ISERROR(SEARCH(("Hard"),(G144))))</formula>
    </cfRule>
  </conditionalFormatting>
  <conditionalFormatting sqref="G144:G155">
    <cfRule type="containsText" dxfId="1" priority="116" operator="containsText" text="Medium">
      <formula>NOT(ISERROR(SEARCH(("Medium"),(G144))))</formula>
    </cfRule>
  </conditionalFormatting>
  <conditionalFormatting sqref="G144:G155">
    <cfRule type="containsText" dxfId="2" priority="117" operator="containsText" text="Easy">
      <formula>NOT(ISERROR(SEARCH(("Easy"),(G144))))</formula>
    </cfRule>
  </conditionalFormatting>
  <conditionalFormatting sqref="G156:G160">
    <cfRule type="containsText" dxfId="6" priority="118" operator="containsText" text="Hard">
      <formula>NOT(ISERROR(SEARCH(("Hard"),(G156))))</formula>
    </cfRule>
  </conditionalFormatting>
  <conditionalFormatting sqref="G156:G160">
    <cfRule type="containsText" dxfId="1" priority="119" operator="containsText" text="Medium">
      <formula>NOT(ISERROR(SEARCH(("Medium"),(G156))))</formula>
    </cfRule>
  </conditionalFormatting>
  <conditionalFormatting sqref="G156:G160">
    <cfRule type="containsText" dxfId="2" priority="120" operator="containsText" text="Easy">
      <formula>NOT(ISERROR(SEARCH(("Easy"),(G156))))</formula>
    </cfRule>
  </conditionalFormatting>
  <conditionalFormatting sqref="G165">
    <cfRule type="containsText" dxfId="6" priority="121" operator="containsText" text="Hard">
      <formula>NOT(ISERROR(SEARCH(("Hard"),(G165))))</formula>
    </cfRule>
  </conditionalFormatting>
  <conditionalFormatting sqref="G165">
    <cfRule type="containsText" dxfId="1" priority="122" operator="containsText" text="Medium">
      <formula>NOT(ISERROR(SEARCH(("Medium"),(G165))))</formula>
    </cfRule>
  </conditionalFormatting>
  <conditionalFormatting sqref="G165">
    <cfRule type="containsText" dxfId="2" priority="123" operator="containsText" text="Easy">
      <formula>NOT(ISERROR(SEARCH(("Easy"),(G165))))</formula>
    </cfRule>
  </conditionalFormatting>
  <conditionalFormatting sqref="G166">
    <cfRule type="containsText" dxfId="6" priority="124" operator="containsText" text="Hard">
      <formula>NOT(ISERROR(SEARCH(("Hard"),(G166))))</formula>
    </cfRule>
  </conditionalFormatting>
  <conditionalFormatting sqref="G166">
    <cfRule type="containsText" dxfId="1" priority="125" operator="containsText" text="Medium">
      <formula>NOT(ISERROR(SEARCH(("Medium"),(G166))))</formula>
    </cfRule>
  </conditionalFormatting>
  <conditionalFormatting sqref="G166">
    <cfRule type="containsText" dxfId="2" priority="126" operator="containsText" text="Easy">
      <formula>NOT(ISERROR(SEARCH(("Easy"),(G166))))</formula>
    </cfRule>
  </conditionalFormatting>
  <conditionalFormatting sqref="M149">
    <cfRule type="containsText" dxfId="6" priority="127" operator="containsText" text="Hard">
      <formula>NOT(ISERROR(SEARCH(("Hard"),(M149))))</formula>
    </cfRule>
  </conditionalFormatting>
  <conditionalFormatting sqref="M149">
    <cfRule type="containsText" dxfId="1" priority="128" operator="containsText" text="Medium">
      <formula>NOT(ISERROR(SEARCH(("Medium"),(M149))))</formula>
    </cfRule>
  </conditionalFormatting>
  <conditionalFormatting sqref="M149">
    <cfRule type="containsText" dxfId="2" priority="129" operator="containsText" text="Easy">
      <formula>NOT(ISERROR(SEARCH(("Easy"),(M149))))</formula>
    </cfRule>
  </conditionalFormatting>
  <conditionalFormatting sqref="G161">
    <cfRule type="containsText" dxfId="6" priority="130" operator="containsText" text="Hard">
      <formula>NOT(ISERROR(SEARCH(("Hard"),(G161))))</formula>
    </cfRule>
  </conditionalFormatting>
  <conditionalFormatting sqref="G161">
    <cfRule type="containsText" dxfId="1" priority="131" operator="containsText" text="Medium">
      <formula>NOT(ISERROR(SEARCH(("Medium"),(G161))))</formula>
    </cfRule>
  </conditionalFormatting>
  <conditionalFormatting sqref="G161">
    <cfRule type="containsText" dxfId="2" priority="132" operator="containsText" text="Easy">
      <formula>NOT(ISERROR(SEARCH(("Easy"),(G161))))</formula>
    </cfRule>
  </conditionalFormatting>
  <conditionalFormatting sqref="G162:G164">
    <cfRule type="containsText" dxfId="6" priority="133" operator="containsText" text="Hard">
      <formula>NOT(ISERROR(SEARCH(("Hard"),(G162))))</formula>
    </cfRule>
  </conditionalFormatting>
  <conditionalFormatting sqref="G162:G164">
    <cfRule type="containsText" dxfId="1" priority="134" operator="containsText" text="Medium">
      <formula>NOT(ISERROR(SEARCH(("Medium"),(G162))))</formula>
    </cfRule>
  </conditionalFormatting>
  <conditionalFormatting sqref="G162:G164">
    <cfRule type="containsText" dxfId="2" priority="135" operator="containsText" text="Easy">
      <formula>NOT(ISERROR(SEARCH(("Easy"),(G162))))</formula>
    </cfRule>
  </conditionalFormatting>
  <conditionalFormatting sqref="L167">
    <cfRule type="cellIs" dxfId="6" priority="136" operator="between">
      <formula>0.8</formula>
      <formula>1</formula>
    </cfRule>
  </conditionalFormatting>
  <conditionalFormatting sqref="L167">
    <cfRule type="cellIs" dxfId="1" priority="137" operator="between">
      <formula>0.4</formula>
      <formula>0.8</formula>
    </cfRule>
  </conditionalFormatting>
  <conditionalFormatting sqref="L167">
    <cfRule type="cellIs" dxfId="2" priority="138" operator="between">
      <formula>0</formula>
      <formula>0.4</formula>
    </cfRule>
  </conditionalFormatting>
  <conditionalFormatting sqref="G172:G183">
    <cfRule type="containsText" dxfId="6" priority="139" operator="containsText" text="Hard">
      <formula>NOT(ISERROR(SEARCH(("Hard"),(G172))))</formula>
    </cfRule>
  </conditionalFormatting>
  <conditionalFormatting sqref="G172:G183">
    <cfRule type="containsText" dxfId="1" priority="140" operator="containsText" text="Medium">
      <formula>NOT(ISERROR(SEARCH(("Medium"),(G172))))</formula>
    </cfRule>
  </conditionalFormatting>
  <conditionalFormatting sqref="G172:G183">
    <cfRule type="containsText" dxfId="2" priority="141" operator="containsText" text="Easy">
      <formula>NOT(ISERROR(SEARCH(("Easy"),(G172))))</formula>
    </cfRule>
  </conditionalFormatting>
  <conditionalFormatting sqref="G184:G188">
    <cfRule type="containsText" dxfId="6" priority="142" operator="containsText" text="Hard">
      <formula>NOT(ISERROR(SEARCH(("Hard"),(G184))))</formula>
    </cfRule>
  </conditionalFormatting>
  <conditionalFormatting sqref="G184:G188">
    <cfRule type="containsText" dxfId="1" priority="143" operator="containsText" text="Medium">
      <formula>NOT(ISERROR(SEARCH(("Medium"),(G184))))</formula>
    </cfRule>
  </conditionalFormatting>
  <conditionalFormatting sqref="G184:G188">
    <cfRule type="containsText" dxfId="2" priority="144" operator="containsText" text="Easy">
      <formula>NOT(ISERROR(SEARCH(("Easy"),(G184))))</formula>
    </cfRule>
  </conditionalFormatting>
  <conditionalFormatting sqref="G193">
    <cfRule type="containsText" dxfId="6" priority="145" operator="containsText" text="Hard">
      <formula>NOT(ISERROR(SEARCH(("Hard"),(G193))))</formula>
    </cfRule>
  </conditionalFormatting>
  <conditionalFormatting sqref="G193">
    <cfRule type="containsText" dxfId="1" priority="146" operator="containsText" text="Medium">
      <formula>NOT(ISERROR(SEARCH(("Medium"),(G193))))</formula>
    </cfRule>
  </conditionalFormatting>
  <conditionalFormatting sqref="G193">
    <cfRule type="containsText" dxfId="2" priority="147" operator="containsText" text="Easy">
      <formula>NOT(ISERROR(SEARCH(("Easy"),(G193))))</formula>
    </cfRule>
  </conditionalFormatting>
  <conditionalFormatting sqref="G194">
    <cfRule type="containsText" dxfId="6" priority="148" operator="containsText" text="Hard">
      <formula>NOT(ISERROR(SEARCH(("Hard"),(G194))))</formula>
    </cfRule>
  </conditionalFormatting>
  <conditionalFormatting sqref="G194">
    <cfRule type="containsText" dxfId="1" priority="149" operator="containsText" text="Medium">
      <formula>NOT(ISERROR(SEARCH(("Medium"),(G194))))</formula>
    </cfRule>
  </conditionalFormatting>
  <conditionalFormatting sqref="G194">
    <cfRule type="containsText" dxfId="2" priority="150" operator="containsText" text="Easy">
      <formula>NOT(ISERROR(SEARCH(("Easy"),(G194))))</formula>
    </cfRule>
  </conditionalFormatting>
  <conditionalFormatting sqref="M177">
    <cfRule type="containsText" dxfId="6" priority="151" operator="containsText" text="Hard">
      <formula>NOT(ISERROR(SEARCH(("Hard"),(M177))))</formula>
    </cfRule>
  </conditionalFormatting>
  <conditionalFormatting sqref="M177">
    <cfRule type="containsText" dxfId="1" priority="152" operator="containsText" text="Medium">
      <formula>NOT(ISERROR(SEARCH(("Medium"),(M177))))</formula>
    </cfRule>
  </conditionalFormatting>
  <conditionalFormatting sqref="M177">
    <cfRule type="containsText" dxfId="2" priority="153" operator="containsText" text="Easy">
      <formula>NOT(ISERROR(SEARCH(("Easy"),(M177))))</formula>
    </cfRule>
  </conditionalFormatting>
  <conditionalFormatting sqref="G189">
    <cfRule type="containsText" dxfId="6" priority="154" operator="containsText" text="Hard">
      <formula>NOT(ISERROR(SEARCH(("Hard"),(G189))))</formula>
    </cfRule>
  </conditionalFormatting>
  <conditionalFormatting sqref="G189">
    <cfRule type="containsText" dxfId="1" priority="155" operator="containsText" text="Medium">
      <formula>NOT(ISERROR(SEARCH(("Medium"),(G189))))</formula>
    </cfRule>
  </conditionalFormatting>
  <conditionalFormatting sqref="G189">
    <cfRule type="containsText" dxfId="2" priority="156" operator="containsText" text="Easy">
      <formula>NOT(ISERROR(SEARCH(("Easy"),(G189))))</formula>
    </cfRule>
  </conditionalFormatting>
  <conditionalFormatting sqref="G190:G192">
    <cfRule type="containsText" dxfId="6" priority="157" operator="containsText" text="Hard">
      <formula>NOT(ISERROR(SEARCH(("Hard"),(G190))))</formula>
    </cfRule>
  </conditionalFormatting>
  <conditionalFormatting sqref="G190:G192">
    <cfRule type="containsText" dxfId="1" priority="158" operator="containsText" text="Medium">
      <formula>NOT(ISERROR(SEARCH(("Medium"),(G190))))</formula>
    </cfRule>
  </conditionalFormatting>
  <conditionalFormatting sqref="G190:G192">
    <cfRule type="containsText" dxfId="2" priority="159" operator="containsText" text="Easy">
      <formula>NOT(ISERROR(SEARCH(("Easy"),(G190))))</formula>
    </cfRule>
  </conditionalFormatting>
  <conditionalFormatting sqref="L195">
    <cfRule type="cellIs" dxfId="6" priority="160" operator="between">
      <formula>0.8</formula>
      <formula>1</formula>
    </cfRule>
  </conditionalFormatting>
  <conditionalFormatting sqref="L195">
    <cfRule type="cellIs" dxfId="1" priority="161" operator="between">
      <formula>0.4</formula>
      <formula>0.8</formula>
    </cfRule>
  </conditionalFormatting>
  <conditionalFormatting sqref="L195">
    <cfRule type="cellIs" dxfId="2" priority="162" operator="between">
      <formula>0</formula>
      <formula>0.4</formula>
    </cfRule>
  </conditionalFormatting>
  <conditionalFormatting sqref="G200:G211">
    <cfRule type="containsText" dxfId="6" priority="163" operator="containsText" text="Hard">
      <formula>NOT(ISERROR(SEARCH(("Hard"),(G200))))</formula>
    </cfRule>
  </conditionalFormatting>
  <conditionalFormatting sqref="G200:G211">
    <cfRule type="containsText" dxfId="1" priority="164" operator="containsText" text="Medium">
      <formula>NOT(ISERROR(SEARCH(("Medium"),(G200))))</formula>
    </cfRule>
  </conditionalFormatting>
  <conditionalFormatting sqref="G200:G211">
    <cfRule type="containsText" dxfId="2" priority="165" operator="containsText" text="Easy">
      <formula>NOT(ISERROR(SEARCH(("Easy"),(G200))))</formula>
    </cfRule>
  </conditionalFormatting>
  <conditionalFormatting sqref="G212:G216">
    <cfRule type="containsText" dxfId="6" priority="166" operator="containsText" text="Hard">
      <formula>NOT(ISERROR(SEARCH(("Hard"),(G212))))</formula>
    </cfRule>
  </conditionalFormatting>
  <conditionalFormatting sqref="G212:G216">
    <cfRule type="containsText" dxfId="1" priority="167" operator="containsText" text="Medium">
      <formula>NOT(ISERROR(SEARCH(("Medium"),(G212))))</formula>
    </cfRule>
  </conditionalFormatting>
  <conditionalFormatting sqref="G212:G216">
    <cfRule type="containsText" dxfId="2" priority="168" operator="containsText" text="Easy">
      <formula>NOT(ISERROR(SEARCH(("Easy"),(G212))))</formula>
    </cfRule>
  </conditionalFormatting>
  <conditionalFormatting sqref="G221">
    <cfRule type="containsText" dxfId="6" priority="169" operator="containsText" text="Hard">
      <formula>NOT(ISERROR(SEARCH(("Hard"),(G221))))</formula>
    </cfRule>
  </conditionalFormatting>
  <conditionalFormatting sqref="G221">
    <cfRule type="containsText" dxfId="1" priority="170" operator="containsText" text="Medium">
      <formula>NOT(ISERROR(SEARCH(("Medium"),(G221))))</formula>
    </cfRule>
  </conditionalFormatting>
  <conditionalFormatting sqref="G221">
    <cfRule type="containsText" dxfId="2" priority="171" operator="containsText" text="Easy">
      <formula>NOT(ISERROR(SEARCH(("Easy"),(G221))))</formula>
    </cfRule>
  </conditionalFormatting>
  <conditionalFormatting sqref="G222">
    <cfRule type="containsText" dxfId="6" priority="172" operator="containsText" text="Hard">
      <formula>NOT(ISERROR(SEARCH(("Hard"),(G222))))</formula>
    </cfRule>
  </conditionalFormatting>
  <conditionalFormatting sqref="G222">
    <cfRule type="containsText" dxfId="1" priority="173" operator="containsText" text="Medium">
      <formula>NOT(ISERROR(SEARCH(("Medium"),(G222))))</formula>
    </cfRule>
  </conditionalFormatting>
  <conditionalFormatting sqref="G222">
    <cfRule type="containsText" dxfId="2" priority="174" operator="containsText" text="Easy">
      <formula>NOT(ISERROR(SEARCH(("Easy"),(G222))))</formula>
    </cfRule>
  </conditionalFormatting>
  <conditionalFormatting sqref="M205">
    <cfRule type="containsText" dxfId="6" priority="175" operator="containsText" text="Hard">
      <formula>NOT(ISERROR(SEARCH(("Hard"),(M205))))</formula>
    </cfRule>
  </conditionalFormatting>
  <conditionalFormatting sqref="M205">
    <cfRule type="containsText" dxfId="1" priority="176" operator="containsText" text="Medium">
      <formula>NOT(ISERROR(SEARCH(("Medium"),(M205))))</formula>
    </cfRule>
  </conditionalFormatting>
  <conditionalFormatting sqref="M205">
    <cfRule type="containsText" dxfId="2" priority="177" operator="containsText" text="Easy">
      <formula>NOT(ISERROR(SEARCH(("Easy"),(M205))))</formula>
    </cfRule>
  </conditionalFormatting>
  <conditionalFormatting sqref="G217">
    <cfRule type="containsText" dxfId="6" priority="178" operator="containsText" text="Hard">
      <formula>NOT(ISERROR(SEARCH(("Hard"),(G217))))</formula>
    </cfRule>
  </conditionalFormatting>
  <conditionalFormatting sqref="G217">
    <cfRule type="containsText" dxfId="1" priority="179" operator="containsText" text="Medium">
      <formula>NOT(ISERROR(SEARCH(("Medium"),(G217))))</formula>
    </cfRule>
  </conditionalFormatting>
  <conditionalFormatting sqref="G217">
    <cfRule type="containsText" dxfId="2" priority="180" operator="containsText" text="Easy">
      <formula>NOT(ISERROR(SEARCH(("Easy"),(G217))))</formula>
    </cfRule>
  </conditionalFormatting>
  <conditionalFormatting sqref="G218:G220">
    <cfRule type="containsText" dxfId="6" priority="181" operator="containsText" text="Hard">
      <formula>NOT(ISERROR(SEARCH(("Hard"),(G218))))</formula>
    </cfRule>
  </conditionalFormatting>
  <conditionalFormatting sqref="G218:G220">
    <cfRule type="containsText" dxfId="1" priority="182" operator="containsText" text="Medium">
      <formula>NOT(ISERROR(SEARCH(("Medium"),(G218))))</formula>
    </cfRule>
  </conditionalFormatting>
  <conditionalFormatting sqref="G218:G220">
    <cfRule type="containsText" dxfId="2" priority="183" operator="containsText" text="Easy">
      <formula>NOT(ISERROR(SEARCH(("Easy"),(G218))))</formula>
    </cfRule>
  </conditionalFormatting>
  <conditionalFormatting sqref="L223">
    <cfRule type="cellIs" dxfId="6" priority="184" operator="between">
      <formula>0.8</formula>
      <formula>1</formula>
    </cfRule>
  </conditionalFormatting>
  <conditionalFormatting sqref="L223">
    <cfRule type="cellIs" dxfId="1" priority="185" operator="between">
      <formula>0.4</formula>
      <formula>0.8</formula>
    </cfRule>
  </conditionalFormatting>
  <conditionalFormatting sqref="L223">
    <cfRule type="cellIs" dxfId="2" priority="186" operator="between">
      <formula>0</formula>
      <formula>0.4</formula>
    </cfRule>
  </conditionalFormatting>
  <conditionalFormatting sqref="G228:G239">
    <cfRule type="containsText" dxfId="6" priority="187" operator="containsText" text="Hard">
      <formula>NOT(ISERROR(SEARCH(("Hard"),(G228))))</formula>
    </cfRule>
  </conditionalFormatting>
  <conditionalFormatting sqref="G228:G239">
    <cfRule type="containsText" dxfId="1" priority="188" operator="containsText" text="Medium">
      <formula>NOT(ISERROR(SEARCH(("Medium"),(G228))))</formula>
    </cfRule>
  </conditionalFormatting>
  <conditionalFormatting sqref="G228:G239">
    <cfRule type="containsText" dxfId="2" priority="189" operator="containsText" text="Easy">
      <formula>NOT(ISERROR(SEARCH(("Easy"),(G228))))</formula>
    </cfRule>
  </conditionalFormatting>
  <conditionalFormatting sqref="G240:G244">
    <cfRule type="containsText" dxfId="6" priority="190" operator="containsText" text="Hard">
      <formula>NOT(ISERROR(SEARCH(("Hard"),(G240))))</formula>
    </cfRule>
  </conditionalFormatting>
  <conditionalFormatting sqref="G240:G244">
    <cfRule type="containsText" dxfId="1" priority="191" operator="containsText" text="Medium">
      <formula>NOT(ISERROR(SEARCH(("Medium"),(G240))))</formula>
    </cfRule>
  </conditionalFormatting>
  <conditionalFormatting sqref="G240:G244">
    <cfRule type="containsText" dxfId="2" priority="192" operator="containsText" text="Easy">
      <formula>NOT(ISERROR(SEARCH(("Easy"),(G240))))</formula>
    </cfRule>
  </conditionalFormatting>
  <conditionalFormatting sqref="G249">
    <cfRule type="containsText" dxfId="6" priority="193" operator="containsText" text="Hard">
      <formula>NOT(ISERROR(SEARCH(("Hard"),(G249))))</formula>
    </cfRule>
  </conditionalFormatting>
  <conditionalFormatting sqref="G249">
    <cfRule type="containsText" dxfId="1" priority="194" operator="containsText" text="Medium">
      <formula>NOT(ISERROR(SEARCH(("Medium"),(G249))))</formula>
    </cfRule>
  </conditionalFormatting>
  <conditionalFormatting sqref="G249">
    <cfRule type="containsText" dxfId="2" priority="195" operator="containsText" text="Easy">
      <formula>NOT(ISERROR(SEARCH(("Easy"),(G249))))</formula>
    </cfRule>
  </conditionalFormatting>
  <conditionalFormatting sqref="G250">
    <cfRule type="containsText" dxfId="6" priority="196" operator="containsText" text="Hard">
      <formula>NOT(ISERROR(SEARCH(("Hard"),(G250))))</formula>
    </cfRule>
  </conditionalFormatting>
  <conditionalFormatting sqref="G250">
    <cfRule type="containsText" dxfId="1" priority="197" operator="containsText" text="Medium">
      <formula>NOT(ISERROR(SEARCH(("Medium"),(G250))))</formula>
    </cfRule>
  </conditionalFormatting>
  <conditionalFormatting sqref="G250">
    <cfRule type="containsText" dxfId="2" priority="198" operator="containsText" text="Easy">
      <formula>NOT(ISERROR(SEARCH(("Easy"),(G250))))</formula>
    </cfRule>
  </conditionalFormatting>
  <conditionalFormatting sqref="M233">
    <cfRule type="containsText" dxfId="6" priority="199" operator="containsText" text="Hard">
      <formula>NOT(ISERROR(SEARCH(("Hard"),(M233))))</formula>
    </cfRule>
  </conditionalFormatting>
  <conditionalFormatting sqref="M233">
    <cfRule type="containsText" dxfId="1" priority="200" operator="containsText" text="Medium">
      <formula>NOT(ISERROR(SEARCH(("Medium"),(M233))))</formula>
    </cfRule>
  </conditionalFormatting>
  <conditionalFormatting sqref="M233">
    <cfRule type="containsText" dxfId="2" priority="201" operator="containsText" text="Easy">
      <formula>NOT(ISERROR(SEARCH(("Easy"),(M233))))</formula>
    </cfRule>
  </conditionalFormatting>
  <conditionalFormatting sqref="G245">
    <cfRule type="containsText" dxfId="6" priority="202" operator="containsText" text="Hard">
      <formula>NOT(ISERROR(SEARCH(("Hard"),(G245))))</formula>
    </cfRule>
  </conditionalFormatting>
  <conditionalFormatting sqref="G245">
    <cfRule type="containsText" dxfId="1" priority="203" operator="containsText" text="Medium">
      <formula>NOT(ISERROR(SEARCH(("Medium"),(G245))))</formula>
    </cfRule>
  </conditionalFormatting>
  <conditionalFormatting sqref="G245">
    <cfRule type="containsText" dxfId="2" priority="204" operator="containsText" text="Easy">
      <formula>NOT(ISERROR(SEARCH(("Easy"),(G245))))</formula>
    </cfRule>
  </conditionalFormatting>
  <conditionalFormatting sqref="G246:G248">
    <cfRule type="containsText" dxfId="6" priority="205" operator="containsText" text="Hard">
      <formula>NOT(ISERROR(SEARCH(("Hard"),(G246))))</formula>
    </cfRule>
  </conditionalFormatting>
  <conditionalFormatting sqref="G246:G248">
    <cfRule type="containsText" dxfId="1" priority="206" operator="containsText" text="Medium">
      <formula>NOT(ISERROR(SEARCH(("Medium"),(G246))))</formula>
    </cfRule>
  </conditionalFormatting>
  <conditionalFormatting sqref="G246:G248">
    <cfRule type="containsText" dxfId="2" priority="207" operator="containsText" text="Easy">
      <formula>NOT(ISERROR(SEARCH(("Easy"),(G246))))</formula>
    </cfRule>
  </conditionalFormatting>
  <conditionalFormatting sqref="L251">
    <cfRule type="cellIs" dxfId="6" priority="208" operator="between">
      <formula>0.8</formula>
      <formula>1</formula>
    </cfRule>
  </conditionalFormatting>
  <conditionalFormatting sqref="L251">
    <cfRule type="cellIs" dxfId="1" priority="209" operator="between">
      <formula>0.4</formula>
      <formula>0.8</formula>
    </cfRule>
  </conditionalFormatting>
  <conditionalFormatting sqref="L251">
    <cfRule type="cellIs" dxfId="2" priority="210" operator="between">
      <formula>0</formula>
      <formula>0.4</formula>
    </cfRule>
  </conditionalFormatting>
  <conditionalFormatting sqref="G256:G267">
    <cfRule type="containsText" dxfId="6" priority="211" operator="containsText" text="Hard">
      <formula>NOT(ISERROR(SEARCH(("Hard"),(G256))))</formula>
    </cfRule>
  </conditionalFormatting>
  <conditionalFormatting sqref="G256:G267">
    <cfRule type="containsText" dxfId="1" priority="212" operator="containsText" text="Medium">
      <formula>NOT(ISERROR(SEARCH(("Medium"),(G256))))</formula>
    </cfRule>
  </conditionalFormatting>
  <conditionalFormatting sqref="G256:G267">
    <cfRule type="containsText" dxfId="2" priority="213" operator="containsText" text="Easy">
      <formula>NOT(ISERROR(SEARCH(("Easy"),(G256))))</formula>
    </cfRule>
  </conditionalFormatting>
  <conditionalFormatting sqref="G268:G272">
    <cfRule type="containsText" dxfId="6" priority="214" operator="containsText" text="Hard">
      <formula>NOT(ISERROR(SEARCH(("Hard"),(G268))))</formula>
    </cfRule>
  </conditionalFormatting>
  <conditionalFormatting sqref="G268:G272">
    <cfRule type="containsText" dxfId="1" priority="215" operator="containsText" text="Medium">
      <formula>NOT(ISERROR(SEARCH(("Medium"),(G268))))</formula>
    </cfRule>
  </conditionalFormatting>
  <conditionalFormatting sqref="G268:G272">
    <cfRule type="containsText" dxfId="2" priority="216" operator="containsText" text="Easy">
      <formula>NOT(ISERROR(SEARCH(("Easy"),(G268))))</formula>
    </cfRule>
  </conditionalFormatting>
  <conditionalFormatting sqref="G277">
    <cfRule type="containsText" dxfId="6" priority="217" operator="containsText" text="Hard">
      <formula>NOT(ISERROR(SEARCH(("Hard"),(G277))))</formula>
    </cfRule>
  </conditionalFormatting>
  <conditionalFormatting sqref="G277">
    <cfRule type="containsText" dxfId="1" priority="218" operator="containsText" text="Medium">
      <formula>NOT(ISERROR(SEARCH(("Medium"),(G277))))</formula>
    </cfRule>
  </conditionalFormatting>
  <conditionalFormatting sqref="G277">
    <cfRule type="containsText" dxfId="2" priority="219" operator="containsText" text="Easy">
      <formula>NOT(ISERROR(SEARCH(("Easy"),(G277))))</formula>
    </cfRule>
  </conditionalFormatting>
  <conditionalFormatting sqref="G278">
    <cfRule type="containsText" dxfId="6" priority="220" operator="containsText" text="Hard">
      <formula>NOT(ISERROR(SEARCH(("Hard"),(G278))))</formula>
    </cfRule>
  </conditionalFormatting>
  <conditionalFormatting sqref="G278">
    <cfRule type="containsText" dxfId="1" priority="221" operator="containsText" text="Medium">
      <formula>NOT(ISERROR(SEARCH(("Medium"),(G278))))</formula>
    </cfRule>
  </conditionalFormatting>
  <conditionalFormatting sqref="G278">
    <cfRule type="containsText" dxfId="2" priority="222" operator="containsText" text="Easy">
      <formula>NOT(ISERROR(SEARCH(("Easy"),(G278))))</formula>
    </cfRule>
  </conditionalFormatting>
  <conditionalFormatting sqref="M261">
    <cfRule type="containsText" dxfId="6" priority="223" operator="containsText" text="Hard">
      <formula>NOT(ISERROR(SEARCH(("Hard"),(M261))))</formula>
    </cfRule>
  </conditionalFormatting>
  <conditionalFormatting sqref="M261">
    <cfRule type="containsText" dxfId="1" priority="224" operator="containsText" text="Medium">
      <formula>NOT(ISERROR(SEARCH(("Medium"),(M261))))</formula>
    </cfRule>
  </conditionalFormatting>
  <conditionalFormatting sqref="M261">
    <cfRule type="containsText" dxfId="2" priority="225" operator="containsText" text="Easy">
      <formula>NOT(ISERROR(SEARCH(("Easy"),(M261))))</formula>
    </cfRule>
  </conditionalFormatting>
  <conditionalFormatting sqref="G273">
    <cfRule type="containsText" dxfId="6" priority="226" operator="containsText" text="Hard">
      <formula>NOT(ISERROR(SEARCH(("Hard"),(G273))))</formula>
    </cfRule>
  </conditionalFormatting>
  <conditionalFormatting sqref="G273">
    <cfRule type="containsText" dxfId="1" priority="227" operator="containsText" text="Medium">
      <formula>NOT(ISERROR(SEARCH(("Medium"),(G273))))</formula>
    </cfRule>
  </conditionalFormatting>
  <conditionalFormatting sqref="G273">
    <cfRule type="containsText" dxfId="2" priority="228" operator="containsText" text="Easy">
      <formula>NOT(ISERROR(SEARCH(("Easy"),(G273))))</formula>
    </cfRule>
  </conditionalFormatting>
  <conditionalFormatting sqref="G274:G276">
    <cfRule type="containsText" dxfId="6" priority="229" operator="containsText" text="Hard">
      <formula>NOT(ISERROR(SEARCH(("Hard"),(G274))))</formula>
    </cfRule>
  </conditionalFormatting>
  <conditionalFormatting sqref="G274:G276">
    <cfRule type="containsText" dxfId="1" priority="230" operator="containsText" text="Medium">
      <formula>NOT(ISERROR(SEARCH(("Medium"),(G274))))</formula>
    </cfRule>
  </conditionalFormatting>
  <conditionalFormatting sqref="G274:G276">
    <cfRule type="containsText" dxfId="2" priority="231" operator="containsText" text="Easy">
      <formula>NOT(ISERROR(SEARCH(("Easy"),(G274))))</formula>
    </cfRule>
  </conditionalFormatting>
  <conditionalFormatting sqref="L279">
    <cfRule type="cellIs" dxfId="6" priority="232" operator="between">
      <formula>0.8</formula>
      <formula>1</formula>
    </cfRule>
  </conditionalFormatting>
  <conditionalFormatting sqref="L279">
    <cfRule type="cellIs" dxfId="1" priority="233" operator="between">
      <formula>0.4</formula>
      <formula>0.8</formula>
    </cfRule>
  </conditionalFormatting>
  <conditionalFormatting sqref="L279">
    <cfRule type="cellIs" dxfId="2" priority="234" operator="between">
      <formula>0</formula>
      <formula>0.4</formula>
    </cfRule>
  </conditionalFormatting>
  <conditionalFormatting sqref="G284:G295">
    <cfRule type="containsText" dxfId="6" priority="235" operator="containsText" text="Hard">
      <formula>NOT(ISERROR(SEARCH(("Hard"),(G284))))</formula>
    </cfRule>
  </conditionalFormatting>
  <conditionalFormatting sqref="G284:G295">
    <cfRule type="containsText" dxfId="1" priority="236" operator="containsText" text="Medium">
      <formula>NOT(ISERROR(SEARCH(("Medium"),(G284))))</formula>
    </cfRule>
  </conditionalFormatting>
  <conditionalFormatting sqref="G284:G295">
    <cfRule type="containsText" dxfId="2" priority="237" operator="containsText" text="Easy">
      <formula>NOT(ISERROR(SEARCH(("Easy"),(G284))))</formula>
    </cfRule>
  </conditionalFormatting>
  <conditionalFormatting sqref="G296:G300">
    <cfRule type="containsText" dxfId="6" priority="238" operator="containsText" text="Hard">
      <formula>NOT(ISERROR(SEARCH(("Hard"),(G296))))</formula>
    </cfRule>
  </conditionalFormatting>
  <conditionalFormatting sqref="G296:G300">
    <cfRule type="containsText" dxfId="1" priority="239" operator="containsText" text="Medium">
      <formula>NOT(ISERROR(SEARCH(("Medium"),(G296))))</formula>
    </cfRule>
  </conditionalFormatting>
  <conditionalFormatting sqref="G296:G300">
    <cfRule type="containsText" dxfId="2" priority="240" operator="containsText" text="Easy">
      <formula>NOT(ISERROR(SEARCH(("Easy"),(G296))))</formula>
    </cfRule>
  </conditionalFormatting>
  <conditionalFormatting sqref="G305">
    <cfRule type="containsText" dxfId="6" priority="241" operator="containsText" text="Hard">
      <formula>NOT(ISERROR(SEARCH(("Hard"),(G305))))</formula>
    </cfRule>
  </conditionalFormatting>
  <conditionalFormatting sqref="G305">
    <cfRule type="containsText" dxfId="1" priority="242" operator="containsText" text="Medium">
      <formula>NOT(ISERROR(SEARCH(("Medium"),(G305))))</formula>
    </cfRule>
  </conditionalFormatting>
  <conditionalFormatting sqref="G305">
    <cfRule type="containsText" dxfId="2" priority="243" operator="containsText" text="Easy">
      <formula>NOT(ISERROR(SEARCH(("Easy"),(G305))))</formula>
    </cfRule>
  </conditionalFormatting>
  <conditionalFormatting sqref="G306">
    <cfRule type="containsText" dxfId="6" priority="244" operator="containsText" text="Hard">
      <formula>NOT(ISERROR(SEARCH(("Hard"),(G306))))</formula>
    </cfRule>
  </conditionalFormatting>
  <conditionalFormatting sqref="G306">
    <cfRule type="containsText" dxfId="1" priority="245" operator="containsText" text="Medium">
      <formula>NOT(ISERROR(SEARCH(("Medium"),(G306))))</formula>
    </cfRule>
  </conditionalFormatting>
  <conditionalFormatting sqref="G306">
    <cfRule type="containsText" dxfId="2" priority="246" operator="containsText" text="Easy">
      <formula>NOT(ISERROR(SEARCH(("Easy"),(G306))))</formula>
    </cfRule>
  </conditionalFormatting>
  <conditionalFormatting sqref="M289">
    <cfRule type="containsText" dxfId="6" priority="247" operator="containsText" text="Hard">
      <formula>NOT(ISERROR(SEARCH(("Hard"),(M289))))</formula>
    </cfRule>
  </conditionalFormatting>
  <conditionalFormatting sqref="M289">
    <cfRule type="containsText" dxfId="1" priority="248" operator="containsText" text="Medium">
      <formula>NOT(ISERROR(SEARCH(("Medium"),(M289))))</formula>
    </cfRule>
  </conditionalFormatting>
  <conditionalFormatting sqref="M289">
    <cfRule type="containsText" dxfId="2" priority="249" operator="containsText" text="Easy">
      <formula>NOT(ISERROR(SEARCH(("Easy"),(M289))))</formula>
    </cfRule>
  </conditionalFormatting>
  <conditionalFormatting sqref="G301">
    <cfRule type="containsText" dxfId="6" priority="250" operator="containsText" text="Hard">
      <formula>NOT(ISERROR(SEARCH(("Hard"),(G301))))</formula>
    </cfRule>
  </conditionalFormatting>
  <conditionalFormatting sqref="G301">
    <cfRule type="containsText" dxfId="1" priority="251" operator="containsText" text="Medium">
      <formula>NOT(ISERROR(SEARCH(("Medium"),(G301))))</formula>
    </cfRule>
  </conditionalFormatting>
  <conditionalFormatting sqref="G301">
    <cfRule type="containsText" dxfId="2" priority="252" operator="containsText" text="Easy">
      <formula>NOT(ISERROR(SEARCH(("Easy"),(G301))))</formula>
    </cfRule>
  </conditionalFormatting>
  <conditionalFormatting sqref="G302:G304">
    <cfRule type="containsText" dxfId="6" priority="253" operator="containsText" text="Hard">
      <formula>NOT(ISERROR(SEARCH(("Hard"),(G302))))</formula>
    </cfRule>
  </conditionalFormatting>
  <conditionalFormatting sqref="G302:G304">
    <cfRule type="containsText" dxfId="1" priority="254" operator="containsText" text="Medium">
      <formula>NOT(ISERROR(SEARCH(("Medium"),(G302))))</formula>
    </cfRule>
  </conditionalFormatting>
  <conditionalFormatting sqref="G302:G304">
    <cfRule type="containsText" dxfId="2" priority="255" operator="containsText" text="Easy">
      <formula>NOT(ISERROR(SEARCH(("Easy"),(G302))))</formula>
    </cfRule>
  </conditionalFormatting>
  <conditionalFormatting sqref="L307">
    <cfRule type="cellIs" dxfId="6" priority="256" operator="between">
      <formula>0.8</formula>
      <formula>1</formula>
    </cfRule>
  </conditionalFormatting>
  <conditionalFormatting sqref="L307">
    <cfRule type="cellIs" dxfId="1" priority="257" operator="between">
      <formula>0.4</formula>
      <formula>0.8</formula>
    </cfRule>
  </conditionalFormatting>
  <conditionalFormatting sqref="L307">
    <cfRule type="cellIs" dxfId="2" priority="258" operator="between">
      <formula>0</formula>
      <formula>0.4</formula>
    </cfRule>
  </conditionalFormatting>
  <conditionalFormatting sqref="G312:G323">
    <cfRule type="containsText" dxfId="6" priority="259" operator="containsText" text="Hard">
      <formula>NOT(ISERROR(SEARCH(("Hard"),(G312))))</formula>
    </cfRule>
  </conditionalFormatting>
  <conditionalFormatting sqref="G312:G323">
    <cfRule type="containsText" dxfId="1" priority="260" operator="containsText" text="Medium">
      <formula>NOT(ISERROR(SEARCH(("Medium"),(G312))))</formula>
    </cfRule>
  </conditionalFormatting>
  <conditionalFormatting sqref="G312:G323">
    <cfRule type="containsText" dxfId="2" priority="261" operator="containsText" text="Easy">
      <formula>NOT(ISERROR(SEARCH(("Easy"),(G312))))</formula>
    </cfRule>
  </conditionalFormatting>
  <conditionalFormatting sqref="G324:G328">
    <cfRule type="containsText" dxfId="6" priority="262" operator="containsText" text="Hard">
      <formula>NOT(ISERROR(SEARCH(("Hard"),(G324))))</formula>
    </cfRule>
  </conditionalFormatting>
  <conditionalFormatting sqref="G324:G328">
    <cfRule type="containsText" dxfId="1" priority="263" operator="containsText" text="Medium">
      <formula>NOT(ISERROR(SEARCH(("Medium"),(G324))))</formula>
    </cfRule>
  </conditionalFormatting>
  <conditionalFormatting sqref="G324:G328">
    <cfRule type="containsText" dxfId="2" priority="264" operator="containsText" text="Easy">
      <formula>NOT(ISERROR(SEARCH(("Easy"),(G324))))</formula>
    </cfRule>
  </conditionalFormatting>
  <conditionalFormatting sqref="G333">
    <cfRule type="containsText" dxfId="6" priority="265" operator="containsText" text="Hard">
      <formula>NOT(ISERROR(SEARCH(("Hard"),(G333))))</formula>
    </cfRule>
  </conditionalFormatting>
  <conditionalFormatting sqref="G333">
    <cfRule type="containsText" dxfId="1" priority="266" operator="containsText" text="Medium">
      <formula>NOT(ISERROR(SEARCH(("Medium"),(G333))))</formula>
    </cfRule>
  </conditionalFormatting>
  <conditionalFormatting sqref="G333">
    <cfRule type="containsText" dxfId="2" priority="267" operator="containsText" text="Easy">
      <formula>NOT(ISERROR(SEARCH(("Easy"),(G333))))</formula>
    </cfRule>
  </conditionalFormatting>
  <conditionalFormatting sqref="G334">
    <cfRule type="containsText" dxfId="6" priority="268" operator="containsText" text="Hard">
      <formula>NOT(ISERROR(SEARCH(("Hard"),(G334))))</formula>
    </cfRule>
  </conditionalFormatting>
  <conditionalFormatting sqref="G334">
    <cfRule type="containsText" dxfId="1" priority="269" operator="containsText" text="Medium">
      <formula>NOT(ISERROR(SEARCH(("Medium"),(G334))))</formula>
    </cfRule>
  </conditionalFormatting>
  <conditionalFormatting sqref="G334">
    <cfRule type="containsText" dxfId="2" priority="270" operator="containsText" text="Easy">
      <formula>NOT(ISERROR(SEARCH(("Easy"),(G334))))</formula>
    </cfRule>
  </conditionalFormatting>
  <conditionalFormatting sqref="M317">
    <cfRule type="containsText" dxfId="6" priority="271" operator="containsText" text="Hard">
      <formula>NOT(ISERROR(SEARCH(("Hard"),(M317))))</formula>
    </cfRule>
  </conditionalFormatting>
  <conditionalFormatting sqref="M317">
    <cfRule type="containsText" dxfId="1" priority="272" operator="containsText" text="Medium">
      <formula>NOT(ISERROR(SEARCH(("Medium"),(M317))))</formula>
    </cfRule>
  </conditionalFormatting>
  <conditionalFormatting sqref="M317">
    <cfRule type="containsText" dxfId="2" priority="273" operator="containsText" text="Easy">
      <formula>NOT(ISERROR(SEARCH(("Easy"),(M317))))</formula>
    </cfRule>
  </conditionalFormatting>
  <conditionalFormatting sqref="G329">
    <cfRule type="containsText" dxfId="6" priority="274" operator="containsText" text="Hard">
      <formula>NOT(ISERROR(SEARCH(("Hard"),(G329))))</formula>
    </cfRule>
  </conditionalFormatting>
  <conditionalFormatting sqref="G329">
    <cfRule type="containsText" dxfId="1" priority="275" operator="containsText" text="Medium">
      <formula>NOT(ISERROR(SEARCH(("Medium"),(G329))))</formula>
    </cfRule>
  </conditionalFormatting>
  <conditionalFormatting sqref="G329">
    <cfRule type="containsText" dxfId="2" priority="276" operator="containsText" text="Easy">
      <formula>NOT(ISERROR(SEARCH(("Easy"),(G329))))</formula>
    </cfRule>
  </conditionalFormatting>
  <conditionalFormatting sqref="G330:G332">
    <cfRule type="containsText" dxfId="6" priority="277" operator="containsText" text="Hard">
      <formula>NOT(ISERROR(SEARCH(("Hard"),(G330))))</formula>
    </cfRule>
  </conditionalFormatting>
  <conditionalFormatting sqref="G330:G332">
    <cfRule type="containsText" dxfId="1" priority="278" operator="containsText" text="Medium">
      <formula>NOT(ISERROR(SEARCH(("Medium"),(G330))))</formula>
    </cfRule>
  </conditionalFormatting>
  <conditionalFormatting sqref="G330:G332">
    <cfRule type="containsText" dxfId="2" priority="279" operator="containsText" text="Easy">
      <formula>NOT(ISERROR(SEARCH(("Easy"),(G330))))</formula>
    </cfRule>
  </conditionalFormatting>
  <conditionalFormatting sqref="L335">
    <cfRule type="cellIs" dxfId="6" priority="280" operator="between">
      <formula>0.8</formula>
      <formula>1</formula>
    </cfRule>
  </conditionalFormatting>
  <conditionalFormatting sqref="L335">
    <cfRule type="cellIs" dxfId="1" priority="281" operator="between">
      <formula>0.4</formula>
      <formula>0.8</formula>
    </cfRule>
  </conditionalFormatting>
  <conditionalFormatting sqref="L335">
    <cfRule type="cellIs" dxfId="2" priority="282" operator="between">
      <formula>0</formula>
      <formula>0.4</formula>
    </cfRule>
  </conditionalFormatting>
  <dataValidations>
    <dataValidation type="list" allowBlank="1" sqref="G13 G41 G69 G97 G125 G153 G181 G209 G237 G265 G293 G321">
      <formula1>"N/A,Easy,Hard"</formula1>
    </dataValidation>
    <dataValidation type="list" allowBlank="1" sqref="G17:G18 G45:G46 G73:G74 G101:G102 G129:G130 G157:G158 G185:G186 G213:G214 G241:G242 G269:G270 G297:G298 G325:G326">
      <formula1>"Medium,Hard"</formula1>
    </dataValidation>
    <dataValidation type="list" allowBlank="1" sqref="G25:G26 G81:G82 G109:G110 G137:G138 G165:G166 G193:G194 G221:G222 G249:G250 G277:G278 G305:G306 G333:G334">
      <formula1>"Easy,Hard"</formula1>
    </dataValidation>
    <dataValidation type="list" allowBlank="1" sqref="G21:G24 G49:G54 G77:G80 G105:G108 G133:G136 G161:G164 G189:G192 G217:G220 G245:G248 G273:G276 G301:G304 G329:G332">
      <formula1>"Easy,Medium"</formula1>
    </dataValidation>
    <dataValidation type="list" allowBlank="1" showErrorMessage="1" sqref="F4:F26 F32:F54 F60:F82 F88:F110 F116:F138 F144:F166 F172:F194 F200:F222 F228:F250 F256:F278 F284:F306 F312:F334">
      <formula1>"1,2,3,4,5"</formula1>
    </dataValidation>
    <dataValidation type="list" allowBlank="1" sqref="G6:G7 G9:G12 G14 G16 G19 G34:G35 G37:G40 G42 G44 G47 G62:G63 G65:G68 G70 G72 G75 G90:G91 G93:G96 G98 G100 G103 G118:G119 G121:G124 G126 G128 G131 G146:G147 G149:G152 G154 G156 G159 G174:G175 G177:G180 G182 G184 G187 G202:G203 G205:G208 G210 G212 G215 G230:G231 G233:G236 G238 G240 G243 G258:G259 G261:G264 G266 G268 G271 G286:G287 G289:G292 G294 G296 G299 G314:G315 G317:G320 G322 G324 G327">
      <formula1>"N/A,Easy,Medium,Hard"</formula1>
    </dataValidation>
    <dataValidation type="list" allowBlank="1" showErrorMessage="1" sqref="L4:L8 L32:L36 L60:L64 L88:L92 L116:L120 L144:L148 L172:L176 L200:L204 L228:L232 L256:L260 L284:L288 L312:L316">
      <formula1>"0,2,4,6,8"</formula1>
    </dataValidation>
    <dataValidation type="list" allowBlank="1" sqref="G8 G20 G36 G48 G64 G76 G92 G104 G120 G132 G148 G160 G176 G188 G204 G216 G232 G244 G260 G272 G288 G300 G316 G328">
      <formula1>"N/A,Easy,Medium"</formula1>
    </dataValidation>
    <dataValidation type="list" allowBlank="1" sqref="G4:G5 G15 G32:G33 G43 G60:G61 G71 G88:G89 G99 G116:G117 G127 G144:G145 G155 G172:G173 G183 G200:G201 G211 G228:G229 G239 G256:G257 G267 G284:G285 G295 G312:G313 G323">
      <formula1>"Easy,Medium,Hard"</formula1>
    </dataValidation>
  </dataValidations>
  <printOptions/>
  <pageMargins bottom="0.75" footer="0.0" header="0.0" left="0.7" right="0.7" top="0.75"/>
  <pageSetup paperSize="9" orientation="portrait"/>
  <headerFooter>
    <oddHeader>&amp;CEEDC00RMIT Classification: Trusted#</oddHead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2020-12-01T03:16:06Z</dcterms:created>
  <dc:creator>Steven Lam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0x010100093AAD1990AE384398123919F46730E2</vt:lpwstr>
  </property>
  <property fmtid="{D5CDD505-2E9C-101B-9397-08002B2CF9AE}" pid="3" name="MSIP_Label_8c3d088b-6243-4963-a2e2-8b321ab7f8fc_Enabled">
    <vt:lpwstr>true</vt:lpwstr>
  </property>
  <property fmtid="{D5CDD505-2E9C-101B-9397-08002B2CF9AE}" pid="4" name="MSIP_Label_8c3d088b-6243-4963-a2e2-8b321ab7f8fc_SetDate">
    <vt:lpwstr>2021-04-20T00:16:26Z</vt:lpwstr>
  </property>
  <property fmtid="{D5CDD505-2E9C-101B-9397-08002B2CF9AE}" pid="5" name="MSIP_Label_8c3d088b-6243-4963-a2e2-8b321ab7f8fc_Method">
    <vt:lpwstr>Standard</vt:lpwstr>
  </property>
  <property fmtid="{D5CDD505-2E9C-101B-9397-08002B2CF9AE}" pid="6" name="MSIP_Label_8c3d088b-6243-4963-a2e2-8b321ab7f8fc_Name">
    <vt:lpwstr>Trusted</vt:lpwstr>
  </property>
  <property fmtid="{D5CDD505-2E9C-101B-9397-08002B2CF9AE}" pid="7" name="MSIP_Label_8c3d088b-6243-4963-a2e2-8b321ab7f8fc_SiteId">
    <vt:lpwstr>d1323671-cdbe-4417-b4d4-bdb24b51316b</vt:lpwstr>
  </property>
  <property fmtid="{D5CDD505-2E9C-101B-9397-08002B2CF9AE}" pid="8" name="MSIP_Label_8c3d088b-6243-4963-a2e2-8b321ab7f8fc_ActionId">
    <vt:lpwstr>fb2ced3c-c02a-4277-80eb-19b3be3d94b1</vt:lpwstr>
  </property>
  <property fmtid="{D5CDD505-2E9C-101B-9397-08002B2CF9AE}" pid="9" name="MSIP_Label_8c3d088b-6243-4963-a2e2-8b321ab7f8fc_ContentBits">
    <vt:lpwstr>1</vt:lpwstr>
  </property>
  <property fmtid="{D5CDD505-2E9C-101B-9397-08002B2CF9AE}" pid="10" name="MediaServiceImageTags">
    <vt:lpwstr/>
  </property>
</Properties>
</file>