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 Davison\Documents\"/>
    </mc:Choice>
  </mc:AlternateContent>
  <xr:revisionPtr revIDLastSave="0" documentId="13_ncr:1_{2B34700C-4618-40C9-AB3A-E889ECDCF65C}" xr6:coauthVersionLast="47" xr6:coauthVersionMax="47" xr10:uidLastSave="{00000000-0000-0000-0000-000000000000}"/>
  <bookViews>
    <workbookView xWindow="-16320" yWindow="-11970" windowWidth="16440" windowHeight="284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F15" i="2"/>
  <c r="C15" i="2"/>
  <c r="C25" i="2" s="1"/>
  <c r="B42" i="1"/>
  <c r="B61" i="1"/>
  <c r="B56" i="1"/>
  <c r="B50" i="1"/>
  <c r="B38" i="1"/>
  <c r="B32" i="1"/>
  <c r="B28" i="1" l="1"/>
  <c r="B24" i="1"/>
  <c r="B19" i="1" s="1"/>
  <c r="B15" i="1" l="1"/>
  <c r="B60" i="1" s="1"/>
  <c r="B65" i="1" s="1"/>
</calcChain>
</file>

<file path=xl/sharedStrings.xml><?xml version="1.0" encoding="utf-8"?>
<sst xmlns="http://schemas.openxmlformats.org/spreadsheetml/2006/main" count="131" uniqueCount="122">
  <si>
    <t>PLEASE GIVE CITATIONS (e.g., WEB LINKS) AND EXPLANATIONS IN THE COLUMNS TO THE RIGHT OF THE DOLLAR AMOUNTS.  YOU MAY ALSO ATTACH DOCUMENTATION AS NEEDED.</t>
  </si>
  <si>
    <t>Background Information</t>
  </si>
  <si>
    <t xml:space="preserve">Project location: </t>
  </si>
  <si>
    <t>Currency (international travel only):</t>
  </si>
  <si>
    <t>Exchange rate: foreign currency to $US (e.g., 1 THB = .03 USD)</t>
  </si>
  <si>
    <t>Source for exchange rate:</t>
  </si>
  <si>
    <t xml:space="preserve">Project dates: </t>
  </si>
  <si>
    <t>Vendor Fees Total:</t>
  </si>
  <si>
    <t>Application fees</t>
  </si>
  <si>
    <t>Program fees</t>
  </si>
  <si>
    <t>Transportation Expenses Total:</t>
  </si>
  <si>
    <t>Airfare</t>
  </si>
  <si>
    <t xml:space="preserve">a.   List departure and destination cities </t>
  </si>
  <si>
    <t>Baggage fees</t>
  </si>
  <si>
    <t>Non-rental car mileage reimbursement</t>
  </si>
  <si>
    <t>Commute, if applicable (repeated in-town driving with your car)</t>
  </si>
  <si>
    <t>Length of round trip (miles)</t>
  </si>
  <si>
    <t>Frequency of trip (days/week)</t>
  </si>
  <si>
    <t>Number of weeks commuting</t>
  </si>
  <si>
    <t>Total commute miles</t>
  </si>
  <si>
    <t>Other driving, if applicable (long trips driving your car)</t>
  </si>
  <si>
    <t>Length of trip (miles)</t>
  </si>
  <si>
    <t>Total other driving miles</t>
  </si>
  <si>
    <t>Bus, subway, taxi expenses, airport shuttles</t>
  </si>
  <si>
    <t>Parking</t>
  </si>
  <si>
    <t>Travel-Related Documents Total:</t>
  </si>
  <si>
    <t>Passport fees</t>
  </si>
  <si>
    <t>Visa fees</t>
  </si>
  <si>
    <t>CISI Travel Insurance (required for UofL students)</t>
  </si>
  <si>
    <t>Additional health or travel insurance purchased for the activity</t>
  </si>
  <si>
    <t>Health Preparation Total:</t>
  </si>
  <si>
    <t>Travel immunizations</t>
  </si>
  <si>
    <t>Prescriptions/medications for destination</t>
  </si>
  <si>
    <t>Room and Board Total:</t>
  </si>
  <si>
    <t>Housing</t>
  </si>
  <si>
    <t>a.       Indicate housing type and cost (e.g., apartment: $300/month)</t>
  </si>
  <si>
    <t xml:space="preserve">*Note that you may be asked to pay a refundable deposit </t>
  </si>
  <si>
    <t xml:space="preserve">Food expenses </t>
  </si>
  <si>
    <t>b.      Include weekly food budget and source of your information</t>
  </si>
  <si>
    <t>Please show how you calculated your projected food costs.</t>
  </si>
  <si>
    <t>Project-Related Supplies Total:</t>
  </si>
  <si>
    <t>Specialized gear or equipment for activity</t>
  </si>
  <si>
    <t>Required textbooks</t>
  </si>
  <si>
    <t>Lab supplies</t>
  </si>
  <si>
    <t>Miscellaneous Total:</t>
  </si>
  <si>
    <t>Up to $50/wk unspecified</t>
  </si>
  <si>
    <t>Other, identified expenses not fitting other categories</t>
  </si>
  <si>
    <t>TOTAL AMOUNT NEEDED FOR PROJECT:</t>
  </si>
  <si>
    <t>This is the amount that should appear on the first page of your proposal form.</t>
  </si>
  <si>
    <t>OUTSIDE COMPENSATION TOTAL:</t>
  </si>
  <si>
    <t>Internship stipend</t>
  </si>
  <si>
    <t>Wages</t>
  </si>
  <si>
    <t>Scholarships</t>
  </si>
  <si>
    <t>GRAND TOTAL TO BE FUNDED BY JGBF:</t>
  </si>
  <si>
    <t>This amount must be equal to or less than $6,000 for enrichment projects and $1,500 for conferences.</t>
  </si>
  <si>
    <t>Trip Itinerary:</t>
  </si>
  <si>
    <t xml:space="preserve">Start </t>
  </si>
  <si>
    <t>Miles</t>
  </si>
  <si>
    <t>Time</t>
  </si>
  <si>
    <t>Morehead, KY</t>
  </si>
  <si>
    <t>Stay Duration</t>
  </si>
  <si>
    <t>1 night</t>
  </si>
  <si>
    <t>Chattahoochee National Forest (Georgia)</t>
  </si>
  <si>
    <t>Great Smoky Mountains National Park (Tennesse)</t>
  </si>
  <si>
    <t>2 nights</t>
  </si>
  <si>
    <t>Mount Rogers National Recreation Area (Virginia)</t>
  </si>
  <si>
    <t>Shenandoah National Park (Virginia)</t>
  </si>
  <si>
    <t>Dates</t>
  </si>
  <si>
    <t>May 22 - 23</t>
  </si>
  <si>
    <t>May 23 -25</t>
  </si>
  <si>
    <t>May 25 - 26</t>
  </si>
  <si>
    <t>Morehead, KY (My Hometown)</t>
  </si>
  <si>
    <t>Cunningham Falls State Park (Maryland)</t>
  </si>
  <si>
    <t>Destination</t>
  </si>
  <si>
    <t>May 26 -28</t>
  </si>
  <si>
    <t>May 28 - 29</t>
  </si>
  <si>
    <t>Beartown State Forest (Massachusets)</t>
  </si>
  <si>
    <t>Cost of Campsite (not including fees or taxes)</t>
  </si>
  <si>
    <t>May 29 - 30</t>
  </si>
  <si>
    <t>May 30 - 31</t>
  </si>
  <si>
    <t>Green Mountain National Forest (Vermont)</t>
  </si>
  <si>
    <t>May 31 - June 1</t>
  </si>
  <si>
    <t>White Mountain National Forest (New Hampshire)</t>
  </si>
  <si>
    <t>Acadia National Park (Maine)</t>
  </si>
  <si>
    <t>3 nights</t>
  </si>
  <si>
    <t>June 1 - 4</t>
  </si>
  <si>
    <t>Rockport, ME</t>
  </si>
  <si>
    <t>Woodworking:</t>
  </si>
  <si>
    <t>Cost of Housing</t>
  </si>
  <si>
    <t>June 5 - 16</t>
  </si>
  <si>
    <t>Return Trip</t>
  </si>
  <si>
    <t>Totals:</t>
  </si>
  <si>
    <t>Overall Totals:</t>
  </si>
  <si>
    <t>13 nights</t>
  </si>
  <si>
    <t>See Sheet2</t>
  </si>
  <si>
    <t>East Coast of the United States (See Sheet2)</t>
  </si>
  <si>
    <t>See Sheet2, this comes from using campgrounds on the road trip and provided housing at the woodworking studio</t>
  </si>
  <si>
    <t>11 nights</t>
  </si>
  <si>
    <t>24 nights</t>
  </si>
  <si>
    <t>Per Diem Rates | GSA</t>
  </si>
  <si>
    <t xml:space="preserve">4 weeks * $50 </t>
  </si>
  <si>
    <t>Workshop fee at  the Center for Furniture Craftsmanship</t>
  </si>
  <si>
    <t>Application fee for the workshop</t>
  </si>
  <si>
    <t>Chattahoochee NF, GA</t>
  </si>
  <si>
    <t>Great Smoky Mountains NP, TN</t>
  </si>
  <si>
    <t>Mount Rogers NRA, VA</t>
  </si>
  <si>
    <t>Shenandoah NP, VA</t>
  </si>
  <si>
    <t>Cunningham Falls SP, MD</t>
  </si>
  <si>
    <t>Beartown SF, MA</t>
  </si>
  <si>
    <t>Green Mountain NF, VT</t>
  </si>
  <si>
    <t>White Mountain NF, NH</t>
  </si>
  <si>
    <t>Acadia NP, ME</t>
  </si>
  <si>
    <t>Quotes with Tax, Fees, Detours, Tolls, etc.</t>
  </si>
  <si>
    <t>May 22 - June 17</t>
  </si>
  <si>
    <t>Planning for $20 a day, for the 25 days on the road. This is around a third of the per diem recommended by the federal government for Rockport, Maine, which is the place that I am staying in the longest.</t>
  </si>
  <si>
    <t xml:space="preserve">Annual Admission Pass to National Parks </t>
  </si>
  <si>
    <t>Readings for Road Trips/American Nationalism as Religion</t>
  </si>
  <si>
    <t>Registration Information - Center for Furniture Craftsmanship (woodschool.org)</t>
  </si>
  <si>
    <t>Morehead, KY 40351 to Acadia National Park Pond, Bar Harbor, ME - Google Maps</t>
  </si>
  <si>
    <t>Acadia National Park Pond to Rockport, ME - Google Maps</t>
  </si>
  <si>
    <t>Rockport, ME to Morehead, KY - Google Maps</t>
  </si>
  <si>
    <t>Entrance Passes (U.S. National Park Service) (nps.gov)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</si>
</sst>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/>
    <xf numFmtId="4" fontId="0" fillId="0" borderId="0" xfId="0" applyNumberFormat="1"/>
    <xf numFmtId="164" fontId="2" fillId="0" borderId="0" xfId="0" applyNumberFormat="1" applyFont="1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6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ps.gov/planyourvisit/passes.htm" TargetMode="External"/><Relationship Id="rId2" Type="http://schemas.openxmlformats.org/officeDocument/2006/relationships/hyperlink" Target="https://woodschool.org/wood-school-registration/" TargetMode="External"/><Relationship Id="rId1" Type="http://schemas.openxmlformats.org/officeDocument/2006/relationships/hyperlink" Target="https://www.gsa.gov/travel/plan-book/per-diem-rates/per-diem-rates-results/?fiscal_year=2023&amp;state=ME&amp;perdiemSearchVO_city=&amp;action=perdiems_report&amp;zip=&amp;op=Find+Rates&amp;form_build_id=form-RJnMxjMg-9rGiIZ5DZgyKRpSRLzhPrg0oZ1d7Eqn6f8&amp;form_id=perdiem_for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dir/Rockport,+ME/Morehead,+KY/@41.1049852,-80.7696846,6z/data=!3m1!4b1!4m14!4m13!1m5!1m1!1s0x4cadd095509ff003:0x561d7d4ac312ed04!2m2!1d-69.079469!2d44.1910592!1m5!1m1!1s0x88440d7468c48f21:0xf4773daaf82990e0!2m2!1d-83.4326841!2d38.1839705!3e0" TargetMode="External"/><Relationship Id="rId2" Type="http://schemas.openxmlformats.org/officeDocument/2006/relationships/hyperlink" Target="https://www.google.com/maps/dir/Acadia+National+Park+Pond,+Bar+Harbor,+ME+04609/Rockport,+ME/@44.4901045,-68.9453637,10z/data=!3m1!4b1!4m14!4m13!1m5!1m1!1s0x4caebfbebe3482a1:0xfeb2b70c758b6ece!2m2!1d-68.2502444!2d44.3781849!1m5!1m1!1s0x4cadd095509ff003:0x561d7d4ac312ed04!2m2!1d-69.079469!2d44.1910592!3e0" TargetMode="External"/><Relationship Id="rId1" Type="http://schemas.openxmlformats.org/officeDocument/2006/relationships/hyperlink" Target="https://www.google.com/maps/dir/Morehead,+KY+40351/Chattahoochee+National+Forest,+Georgia/Great+Smoky+Mountains+National+Park/Mount+Rogers,+Virginia/Shenandoah+National+Park,+Virginia/Cunningham+Falls+State+Park+-+Manor+Area+Visitor+Center,+Catoctin+Hollow+Road,+Thurmont,+MD/Beartown+State+Forest,+Great+Barrington,+MA/Green+Mountain+National+Forest,+Rutland,+VT/White+Mountain+National+Forest,+Livermore,+NH/Acadia+National+Park+Pond,+Bar+Harbor,+ME/@43.8035241,-76.2388519,6z/data=!4m62!4m61!1m5!1m1!1s0x88440d7468c48f21:0xf4773daaf82990e0!2m2!1d-83.4326841!2d38.1839705!1m5!1m1!1s0x885f13eb5aca3a5b:0x62395a4850bb50b7!2m2!1d-84.0332468!2d34.7834215!1m5!1m1!1s0x885e986b88fb1815:0x3c926fc1a7752461!2m2!1d-83.5531537!2d35.6130503!1m5!1m1!1s0x8850356412b4d3ef:0x59a3df712679c667!2m2!1d-81.5445575!2d36.6598406!1m5!1m1!1s0x89b461178afc2611:0xe6177964658c8831!2m2!1d-78.4534573!2d38.4754706!1m5!1m1!1s0x89c9c71cd4cc011b:0xeb27d610892ba1a9!2m2!1d-77.4359377!2d39.5872954!1m5!1m1!1s0x89e7680a38f2726d:0xbd37a55ea74d69ca!2m2!1d-73.2745524!2d42.2334216!1m5!1m1!1s0x89e03f233080ae9d:0xd7d7af3973f1357f!2m2!1d-72.9996256!2d43.0547606!1m5!1m1!1s0x4cb383609f22954b:0x579e0cb7d53d5264!2m2!1d-71.3828532!2d44.1334005!1m5!1m1!1s0x4caebfbebe3482a1:0xfeb2b70c758b6ece!2m2!1d-68.2502444!2d44.3781849!3e0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zoomScaleNormal="100" workbookViewId="0">
      <selection activeCell="E21" sqref="E21"/>
    </sheetView>
  </sheetViews>
  <sheetFormatPr defaultColWidth="8.85546875" defaultRowHeight="15" x14ac:dyDescent="0.25"/>
  <cols>
    <col min="1" max="1" width="66.7109375" bestFit="1" customWidth="1"/>
    <col min="2" max="2" width="10.28515625" bestFit="1" customWidth="1"/>
  </cols>
  <sheetData>
    <row r="1" spans="1:6" x14ac:dyDescent="0.25">
      <c r="B1" s="1" t="s">
        <v>0</v>
      </c>
    </row>
    <row r="4" spans="1:6" x14ac:dyDescent="0.25">
      <c r="A4" s="2" t="s">
        <v>1</v>
      </c>
    </row>
    <row r="5" spans="1:6" x14ac:dyDescent="0.25">
      <c r="A5" t="s">
        <v>2</v>
      </c>
      <c r="B5" t="s">
        <v>95</v>
      </c>
    </row>
    <row r="6" spans="1:6" x14ac:dyDescent="0.25">
      <c r="A6" t="s">
        <v>3</v>
      </c>
    </row>
    <row r="7" spans="1:6" x14ac:dyDescent="0.25">
      <c r="A7" t="s">
        <v>4</v>
      </c>
    </row>
    <row r="8" spans="1:6" x14ac:dyDescent="0.25">
      <c r="A8" t="s">
        <v>5</v>
      </c>
    </row>
    <row r="9" spans="1:6" x14ac:dyDescent="0.25">
      <c r="A9" t="s">
        <v>6</v>
      </c>
      <c r="B9" t="s">
        <v>113</v>
      </c>
    </row>
    <row r="11" spans="1:6" x14ac:dyDescent="0.25">
      <c r="A11" s="1" t="s">
        <v>7</v>
      </c>
      <c r="B11" s="7">
        <f>B12+B13</f>
        <v>1890</v>
      </c>
      <c r="C11" s="17" t="s">
        <v>117</v>
      </c>
    </row>
    <row r="12" spans="1:6" x14ac:dyDescent="0.25">
      <c r="A12" t="s">
        <v>8</v>
      </c>
      <c r="B12" s="3">
        <v>90</v>
      </c>
      <c r="C12" t="s">
        <v>102</v>
      </c>
    </row>
    <row r="13" spans="1:6" x14ac:dyDescent="0.25">
      <c r="A13" t="s">
        <v>9</v>
      </c>
      <c r="B13" s="3">
        <v>1800</v>
      </c>
      <c r="C13" t="s">
        <v>101</v>
      </c>
    </row>
    <row r="14" spans="1:6" x14ac:dyDescent="0.25">
      <c r="B14" s="3"/>
    </row>
    <row r="15" spans="1:6" x14ac:dyDescent="0.25">
      <c r="A15" s="1" t="s">
        <v>10</v>
      </c>
      <c r="B15" s="7">
        <f>B16+B18+B19+B29+B30</f>
        <v>1738.75</v>
      </c>
    </row>
    <row r="16" spans="1:6" x14ac:dyDescent="0.25">
      <c r="A16" t="s">
        <v>11</v>
      </c>
      <c r="B16" s="3">
        <v>0</v>
      </c>
      <c r="F16" s="3"/>
    </row>
    <row r="17" spans="1:3" x14ac:dyDescent="0.25">
      <c r="A17" t="s">
        <v>12</v>
      </c>
      <c r="B17" t="s">
        <v>94</v>
      </c>
    </row>
    <row r="18" spans="1:3" x14ac:dyDescent="0.25">
      <c r="A18" t="s">
        <v>13</v>
      </c>
      <c r="B18" s="3">
        <v>0</v>
      </c>
    </row>
    <row r="19" spans="1:3" x14ac:dyDescent="0.25">
      <c r="A19" t="s">
        <v>14</v>
      </c>
      <c r="B19" s="7">
        <f>(B24+B28)*0.535</f>
        <v>1738.75</v>
      </c>
    </row>
    <row r="20" spans="1:3" x14ac:dyDescent="0.25">
      <c r="A20" s="5" t="s">
        <v>15</v>
      </c>
    </row>
    <row r="21" spans="1:3" x14ac:dyDescent="0.25">
      <c r="A21" t="s">
        <v>16</v>
      </c>
      <c r="B21">
        <v>0</v>
      </c>
    </row>
    <row r="22" spans="1:3" x14ac:dyDescent="0.25">
      <c r="A22" t="s">
        <v>17</v>
      </c>
      <c r="B22">
        <v>0</v>
      </c>
    </row>
    <row r="23" spans="1:3" x14ac:dyDescent="0.25">
      <c r="A23" t="s">
        <v>18</v>
      </c>
      <c r="B23">
        <v>0</v>
      </c>
    </row>
    <row r="24" spans="1:3" x14ac:dyDescent="0.25">
      <c r="A24" s="4" t="s">
        <v>19</v>
      </c>
      <c r="B24" s="1">
        <f>(B21*B22*B23)</f>
        <v>0</v>
      </c>
    </row>
    <row r="25" spans="1:3" x14ac:dyDescent="0.25">
      <c r="A25" s="5" t="s">
        <v>20</v>
      </c>
    </row>
    <row r="26" spans="1:3" x14ac:dyDescent="0.25">
      <c r="A26" s="6" t="s">
        <v>21</v>
      </c>
      <c r="B26">
        <v>3250</v>
      </c>
      <c r="C26" t="s">
        <v>94</v>
      </c>
    </row>
    <row r="27" spans="1:3" x14ac:dyDescent="0.25">
      <c r="A27" s="6" t="s">
        <v>21</v>
      </c>
      <c r="B27">
        <v>0</v>
      </c>
    </row>
    <row r="28" spans="1:3" x14ac:dyDescent="0.25">
      <c r="A28" s="4" t="s">
        <v>22</v>
      </c>
      <c r="B28" s="1">
        <f>SUM(B26+B27)</f>
        <v>3250</v>
      </c>
    </row>
    <row r="29" spans="1:3" x14ac:dyDescent="0.25">
      <c r="A29" t="s">
        <v>23</v>
      </c>
      <c r="B29" s="3">
        <v>0</v>
      </c>
    </row>
    <row r="30" spans="1:3" x14ac:dyDescent="0.25">
      <c r="A30" t="s">
        <v>24</v>
      </c>
      <c r="B30" s="3">
        <v>0</v>
      </c>
    </row>
    <row r="32" spans="1:3" x14ac:dyDescent="0.25">
      <c r="A32" s="1" t="s">
        <v>25</v>
      </c>
      <c r="B32" s="7">
        <f>SUM(B33:B36)</f>
        <v>0</v>
      </c>
    </row>
    <row r="33" spans="1:3" x14ac:dyDescent="0.25">
      <c r="A33" t="s">
        <v>26</v>
      </c>
      <c r="B33" s="3">
        <v>0</v>
      </c>
    </row>
    <row r="34" spans="1:3" x14ac:dyDescent="0.25">
      <c r="A34" t="s">
        <v>27</v>
      </c>
      <c r="B34" s="3">
        <v>0</v>
      </c>
    </row>
    <row r="35" spans="1:3" x14ac:dyDescent="0.25">
      <c r="A35" t="s">
        <v>28</v>
      </c>
      <c r="B35" s="3">
        <v>0</v>
      </c>
    </row>
    <row r="36" spans="1:3" x14ac:dyDescent="0.25">
      <c r="A36" t="s">
        <v>29</v>
      </c>
      <c r="B36" s="3">
        <v>0</v>
      </c>
    </row>
    <row r="38" spans="1:3" x14ac:dyDescent="0.25">
      <c r="A38" s="1" t="s">
        <v>30</v>
      </c>
      <c r="B38" s="7">
        <f>SUM(B39:B40)</f>
        <v>0</v>
      </c>
    </row>
    <row r="39" spans="1:3" x14ac:dyDescent="0.25">
      <c r="A39" t="s">
        <v>31</v>
      </c>
      <c r="B39" s="8">
        <v>0</v>
      </c>
    </row>
    <row r="40" spans="1:3" x14ac:dyDescent="0.25">
      <c r="A40" t="s">
        <v>32</v>
      </c>
      <c r="B40" s="8">
        <v>0</v>
      </c>
    </row>
    <row r="42" spans="1:3" x14ac:dyDescent="0.25">
      <c r="A42" s="1" t="s">
        <v>33</v>
      </c>
      <c r="B42" s="7">
        <f>B43+B46</f>
        <v>1800</v>
      </c>
    </row>
    <row r="43" spans="1:3" x14ac:dyDescent="0.25">
      <c r="A43" t="s">
        <v>34</v>
      </c>
      <c r="B43" s="3">
        <v>1300</v>
      </c>
      <c r="C43" t="s">
        <v>96</v>
      </c>
    </row>
    <row r="44" spans="1:3" x14ac:dyDescent="0.25">
      <c r="A44" t="s">
        <v>35</v>
      </c>
      <c r="B44">
        <v>0</v>
      </c>
    </row>
    <row r="45" spans="1:3" x14ac:dyDescent="0.25">
      <c r="A45" t="s">
        <v>36</v>
      </c>
    </row>
    <row r="46" spans="1:3" x14ac:dyDescent="0.25">
      <c r="A46" t="s">
        <v>37</v>
      </c>
      <c r="B46" s="10">
        <v>500</v>
      </c>
    </row>
    <row r="47" spans="1:3" x14ac:dyDescent="0.25">
      <c r="A47" t="s">
        <v>38</v>
      </c>
      <c r="B47" s="17" t="s">
        <v>99</v>
      </c>
    </row>
    <row r="48" spans="1:3" x14ac:dyDescent="0.25">
      <c r="A48" t="s">
        <v>39</v>
      </c>
      <c r="B48" t="s">
        <v>114</v>
      </c>
    </row>
    <row r="50" spans="1:9" x14ac:dyDescent="0.25">
      <c r="A50" s="1" t="s">
        <v>40</v>
      </c>
      <c r="B50" s="7">
        <f>SUM(B51:B54)</f>
        <v>150</v>
      </c>
    </row>
    <row r="51" spans="1:9" x14ac:dyDescent="0.25">
      <c r="A51" t="s">
        <v>41</v>
      </c>
      <c r="B51" s="3">
        <v>80</v>
      </c>
      <c r="C51" t="s">
        <v>115</v>
      </c>
      <c r="I51" s="17" t="s">
        <v>121</v>
      </c>
    </row>
    <row r="52" spans="1:9" x14ac:dyDescent="0.25">
      <c r="B52" s="3">
        <v>70</v>
      </c>
      <c r="C52" t="s">
        <v>116</v>
      </c>
    </row>
    <row r="53" spans="1:9" x14ac:dyDescent="0.25">
      <c r="A53" t="s">
        <v>42</v>
      </c>
      <c r="B53" s="3">
        <v>0</v>
      </c>
    </row>
    <row r="54" spans="1:9" x14ac:dyDescent="0.25">
      <c r="A54" t="s">
        <v>43</v>
      </c>
      <c r="B54" s="3">
        <v>0</v>
      </c>
    </row>
    <row r="56" spans="1:9" x14ac:dyDescent="0.25">
      <c r="A56" s="1" t="s">
        <v>44</v>
      </c>
      <c r="B56" s="7">
        <f>B57+B58</f>
        <v>200</v>
      </c>
    </row>
    <row r="57" spans="1:9" x14ac:dyDescent="0.25">
      <c r="A57" t="s">
        <v>45</v>
      </c>
      <c r="B57" s="3">
        <v>200</v>
      </c>
      <c r="C57" t="s">
        <v>100</v>
      </c>
    </row>
    <row r="58" spans="1:9" x14ac:dyDescent="0.25">
      <c r="A58" t="s">
        <v>46</v>
      </c>
      <c r="B58" s="3">
        <v>0</v>
      </c>
    </row>
    <row r="60" spans="1:9" x14ac:dyDescent="0.25">
      <c r="A60" s="1" t="s">
        <v>47</v>
      </c>
      <c r="B60" s="7">
        <f>(B11+B15+B32+B38+B42+B50+B56)</f>
        <v>5778.75</v>
      </c>
      <c r="C60" t="s">
        <v>48</v>
      </c>
    </row>
    <row r="61" spans="1:9" x14ac:dyDescent="0.25">
      <c r="A61" s="1" t="s">
        <v>49</v>
      </c>
      <c r="B61" s="7">
        <f>SUM(B62:B64)</f>
        <v>0</v>
      </c>
    </row>
    <row r="62" spans="1:9" x14ac:dyDescent="0.25">
      <c r="A62" t="s">
        <v>50</v>
      </c>
      <c r="B62" s="3">
        <v>0</v>
      </c>
    </row>
    <row r="63" spans="1:9" x14ac:dyDescent="0.25">
      <c r="A63" t="s">
        <v>51</v>
      </c>
      <c r="B63" s="3">
        <v>0</v>
      </c>
    </row>
    <row r="64" spans="1:9" x14ac:dyDescent="0.25">
      <c r="A64" t="s">
        <v>52</v>
      </c>
      <c r="B64" s="3">
        <v>0</v>
      </c>
    </row>
    <row r="65" spans="1:3" x14ac:dyDescent="0.25">
      <c r="A65" s="2" t="s">
        <v>53</v>
      </c>
      <c r="B65" s="9">
        <f>B60-B61</f>
        <v>5778.75</v>
      </c>
      <c r="C65" t="s">
        <v>54</v>
      </c>
    </row>
  </sheetData>
  <hyperlinks>
    <hyperlink ref="B47" r:id="rId1" display="https://www.gsa.gov/travel/plan-book/per-diem-rates/per-diem-rates-results/?fiscal_year=2023&amp;state=ME&amp;perdiemSearchVO_city=&amp;action=perdiems_report&amp;zip=&amp;op=Find+Rates&amp;form_build_id=form-RJnMxjMg-9rGiIZ5DZgyKRpSRLzhPrg0oZ1d7Eqn6f8&amp;form_id=perdiem_form" xr:uid="{34DD2F27-423F-4802-8746-A273321E6A0D}"/>
    <hyperlink ref="C11" r:id="rId2" display="https://woodschool.org/wood-school-registration/" xr:uid="{56A47B7A-E59B-4BF9-A76E-698587323982}"/>
    <hyperlink ref="I51" r:id="rId3" display="https://www.nps.gov/planyourvisit/passes.htm" xr:uid="{BEA766DD-20DC-4947-B9C8-08881D4F2ED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6"/>
  <sheetViews>
    <sheetView workbookViewId="0">
      <selection activeCell="B28" sqref="B28"/>
    </sheetView>
  </sheetViews>
  <sheetFormatPr defaultColWidth="8.85546875" defaultRowHeight="15" x14ac:dyDescent="0.25"/>
  <cols>
    <col min="1" max="1" width="35.140625" bestFit="1" customWidth="1"/>
    <col min="2" max="2" width="45.7109375" bestFit="1" customWidth="1"/>
    <col min="4" max="4" width="12.7109375" bestFit="1" customWidth="1"/>
    <col min="5" max="5" width="12.85546875" bestFit="1" customWidth="1"/>
    <col min="6" max="6" width="42.140625" bestFit="1" customWidth="1"/>
    <col min="7" max="7" width="14.42578125" bestFit="1" customWidth="1"/>
  </cols>
  <sheetData>
    <row r="2" spans="1:7" x14ac:dyDescent="0.25">
      <c r="A2" t="s">
        <v>55</v>
      </c>
    </row>
    <row r="4" spans="1:7" x14ac:dyDescent="0.25">
      <c r="A4" s="17" t="s">
        <v>118</v>
      </c>
    </row>
    <row r="5" spans="1:7" x14ac:dyDescent="0.25">
      <c r="A5" s="13" t="s">
        <v>56</v>
      </c>
      <c r="B5" s="13" t="s">
        <v>73</v>
      </c>
      <c r="C5" s="13" t="s">
        <v>57</v>
      </c>
      <c r="D5" s="13" t="s">
        <v>58</v>
      </c>
      <c r="E5" s="13" t="s">
        <v>60</v>
      </c>
      <c r="F5" s="13" t="s">
        <v>77</v>
      </c>
      <c r="G5" s="15" t="s">
        <v>67</v>
      </c>
    </row>
    <row r="6" spans="1:7" x14ac:dyDescent="0.25">
      <c r="A6" t="s">
        <v>71</v>
      </c>
      <c r="B6" t="s">
        <v>62</v>
      </c>
      <c r="C6">
        <v>355</v>
      </c>
      <c r="D6" s="11">
        <v>0.26041666666666669</v>
      </c>
      <c r="E6" t="s">
        <v>61</v>
      </c>
      <c r="F6" s="12">
        <v>16</v>
      </c>
      <c r="G6" t="s">
        <v>68</v>
      </c>
    </row>
    <row r="7" spans="1:7" x14ac:dyDescent="0.25">
      <c r="A7" t="s">
        <v>103</v>
      </c>
      <c r="B7" t="s">
        <v>63</v>
      </c>
      <c r="C7">
        <v>147</v>
      </c>
      <c r="D7" s="11">
        <v>0.13541666666666666</v>
      </c>
      <c r="E7" t="s">
        <v>64</v>
      </c>
      <c r="F7" s="12">
        <v>60</v>
      </c>
      <c r="G7" t="s">
        <v>69</v>
      </c>
    </row>
    <row r="8" spans="1:7" x14ac:dyDescent="0.25">
      <c r="A8" t="s">
        <v>104</v>
      </c>
      <c r="B8" t="s">
        <v>65</v>
      </c>
      <c r="C8">
        <v>190</v>
      </c>
      <c r="D8" s="11">
        <v>0.14583333333333334</v>
      </c>
      <c r="E8" t="s">
        <v>61</v>
      </c>
      <c r="F8" s="12">
        <v>24</v>
      </c>
      <c r="G8" t="s">
        <v>70</v>
      </c>
    </row>
    <row r="9" spans="1:7" x14ac:dyDescent="0.25">
      <c r="A9" t="s">
        <v>105</v>
      </c>
      <c r="B9" t="s">
        <v>66</v>
      </c>
      <c r="C9">
        <v>258</v>
      </c>
      <c r="D9" s="11">
        <v>0.1875</v>
      </c>
      <c r="E9" t="s">
        <v>64</v>
      </c>
      <c r="F9" s="12">
        <v>60</v>
      </c>
      <c r="G9" t="s">
        <v>74</v>
      </c>
    </row>
    <row r="10" spans="1:7" x14ac:dyDescent="0.25">
      <c r="A10" t="s">
        <v>106</v>
      </c>
      <c r="B10" t="s">
        <v>72</v>
      </c>
      <c r="C10">
        <v>136</v>
      </c>
      <c r="D10" s="11">
        <v>0.10416666666666667</v>
      </c>
      <c r="E10" t="s">
        <v>61</v>
      </c>
      <c r="F10" s="12">
        <v>30</v>
      </c>
      <c r="G10" t="s">
        <v>75</v>
      </c>
    </row>
    <row r="11" spans="1:7" x14ac:dyDescent="0.25">
      <c r="A11" t="s">
        <v>107</v>
      </c>
      <c r="B11" t="s">
        <v>76</v>
      </c>
      <c r="C11">
        <v>389</v>
      </c>
      <c r="D11" s="11">
        <v>0.27083333333333331</v>
      </c>
      <c r="E11" t="s">
        <v>61</v>
      </c>
      <c r="F11" s="12">
        <v>14</v>
      </c>
      <c r="G11" t="s">
        <v>78</v>
      </c>
    </row>
    <row r="12" spans="1:7" x14ac:dyDescent="0.25">
      <c r="A12" t="s">
        <v>108</v>
      </c>
      <c r="B12" t="s">
        <v>80</v>
      </c>
      <c r="C12">
        <v>104</v>
      </c>
      <c r="D12" s="11">
        <v>8.3333333333333329E-2</v>
      </c>
      <c r="E12" t="s">
        <v>61</v>
      </c>
      <c r="F12" s="12">
        <v>24</v>
      </c>
      <c r="G12" t="s">
        <v>79</v>
      </c>
    </row>
    <row r="13" spans="1:7" x14ac:dyDescent="0.25">
      <c r="A13" t="s">
        <v>109</v>
      </c>
      <c r="B13" t="s">
        <v>82</v>
      </c>
      <c r="C13">
        <v>176</v>
      </c>
      <c r="D13" s="11">
        <v>0.14583333333333334</v>
      </c>
      <c r="E13" t="s">
        <v>61</v>
      </c>
      <c r="F13" s="12">
        <v>27</v>
      </c>
      <c r="G13" t="s">
        <v>81</v>
      </c>
    </row>
    <row r="14" spans="1:7" x14ac:dyDescent="0.25">
      <c r="A14" t="s">
        <v>110</v>
      </c>
      <c r="B14" t="s">
        <v>83</v>
      </c>
      <c r="C14">
        <v>213</v>
      </c>
      <c r="D14" s="11">
        <v>0.16666666666666666</v>
      </c>
      <c r="E14" t="s">
        <v>84</v>
      </c>
      <c r="F14" s="12">
        <v>90</v>
      </c>
      <c r="G14" t="s">
        <v>85</v>
      </c>
    </row>
    <row r="15" spans="1:7" x14ac:dyDescent="0.25">
      <c r="B15" s="1" t="s">
        <v>91</v>
      </c>
      <c r="C15" s="1">
        <f>SUM(C6:C14)</f>
        <v>1968</v>
      </c>
      <c r="D15" s="11"/>
      <c r="E15" s="1" t="s">
        <v>93</v>
      </c>
      <c r="F15" s="16">
        <f>SUM(F6:F14)</f>
        <v>345</v>
      </c>
    </row>
    <row r="17" spans="1:7" x14ac:dyDescent="0.25">
      <c r="A17" s="17" t="s">
        <v>119</v>
      </c>
    </row>
    <row r="18" spans="1:7" x14ac:dyDescent="0.25">
      <c r="A18" s="13" t="s">
        <v>87</v>
      </c>
      <c r="B18" s="13"/>
      <c r="C18" s="13"/>
      <c r="D18" s="13"/>
      <c r="E18" s="13"/>
      <c r="F18" s="13" t="s">
        <v>88</v>
      </c>
      <c r="G18" s="13"/>
    </row>
    <row r="19" spans="1:7" x14ac:dyDescent="0.25">
      <c r="A19" t="s">
        <v>111</v>
      </c>
      <c r="B19" t="s">
        <v>86</v>
      </c>
      <c r="C19">
        <v>85</v>
      </c>
      <c r="D19" s="11">
        <v>8.3333333333333329E-2</v>
      </c>
      <c r="E19" t="s">
        <v>97</v>
      </c>
      <c r="F19" s="12">
        <v>770</v>
      </c>
      <c r="G19" s="14" t="s">
        <v>89</v>
      </c>
    </row>
    <row r="21" spans="1:7" x14ac:dyDescent="0.25">
      <c r="A21" s="17" t="s">
        <v>120</v>
      </c>
    </row>
    <row r="22" spans="1:7" x14ac:dyDescent="0.25">
      <c r="A22" s="13" t="s">
        <v>90</v>
      </c>
      <c r="B22" s="13"/>
      <c r="C22" s="13"/>
      <c r="D22" s="13"/>
      <c r="E22" s="13"/>
      <c r="F22" s="13"/>
      <c r="G22" s="13"/>
    </row>
    <row r="23" spans="1:7" x14ac:dyDescent="0.25">
      <c r="A23" t="s">
        <v>86</v>
      </c>
      <c r="B23" t="s">
        <v>59</v>
      </c>
      <c r="C23">
        <v>1050</v>
      </c>
      <c r="D23" s="11">
        <v>0.66666666666666663</v>
      </c>
    </row>
    <row r="25" spans="1:7" x14ac:dyDescent="0.25">
      <c r="B25" s="1" t="s">
        <v>92</v>
      </c>
      <c r="C25" s="1">
        <f>SUM(C15:C23)</f>
        <v>3103</v>
      </c>
      <c r="E25" s="1" t="s">
        <v>98</v>
      </c>
      <c r="F25" s="16">
        <v>1115</v>
      </c>
    </row>
    <row r="26" spans="1:7" x14ac:dyDescent="0.25">
      <c r="B26" s="1" t="s">
        <v>112</v>
      </c>
      <c r="C26" s="1">
        <v>3250</v>
      </c>
      <c r="F26" s="16">
        <v>1300</v>
      </c>
    </row>
  </sheetData>
  <hyperlinks>
    <hyperlink ref="A4" r:id="rId1" display="https://www.google.com/maps/dir/Morehead,+KY+40351/Chattahoochee+National+Forest,+Georgia/Great+Smoky+Mountains+National+Park/Mount+Rogers,+Virginia/Shenandoah+National+Park,+Virginia/Cunningham+Falls+State+Park+-+Manor+Area+Visitor+Center,+Catoctin+Hollow+Road,+Thurmont,+MD/Beartown+State+Forest,+Great+Barrington,+MA/Green+Mountain+National+Forest,+Rutland,+VT/White+Mountain+National+Forest,+Livermore,+NH/Acadia+National+Park+Pond,+Bar+Harbor,+ME/@43.8035241,-76.2388519,6z/data=!4m62!4m61!1m5!1m1!1s0x88440d7468c48f21:0xf4773daaf82990e0!2m2!1d-83.4326841!2d38.1839705!1m5!1m1!1s0x885f13eb5aca3a5b:0x62395a4850bb50b7!2m2!1d-84.0332468!2d34.7834215!1m5!1m1!1s0x885e986b88fb1815:0x3c926fc1a7752461!2m2!1d-83.5531537!2d35.6130503!1m5!1m1!1s0x8850356412b4d3ef:0x59a3df712679c667!2m2!1d-81.5445575!2d36.6598406!1m5!1m1!1s0x89b461178afc2611:0xe6177964658c8831!2m2!1d-78.4534573!2d38.4754706!1m5!1m1!1s0x89c9c71cd4cc011b:0xeb27d610892ba1a9!2m2!1d-77.4359377!2d39.5872954!1m5!1m1!1s0x89e7680a38f2726d:0xbd37a55ea74d69ca!2m2!1d-73.2745524!2d42.2334216!1m5!1m1!1s0x89e03f233080ae9d:0xd7d7af3973f1357f!2m2!1d-72.9996256!2d43.0547606!1m5!1m1!1s0x4cb383609f22954b:0x579e0cb7d53d5264!2m2!1d-71.3828532!2d44.1334005!1m5!1m1!1s0x4caebfbebe3482a1:0xfeb2b70c758b6ece!2m2!1d-68.2502444!2d44.3781849!3e0" xr:uid="{531FBDD3-0811-431C-B35A-B49598DC3085}"/>
    <hyperlink ref="A17" r:id="rId2" display="https://www.google.com/maps/dir/Acadia+National+Park+Pond,+Bar+Harbor,+ME+04609/Rockport,+ME/@44.4901045,-68.9453637,10z/data=!3m1!4b1!4m14!4m13!1m5!1m1!1s0x4caebfbebe3482a1:0xfeb2b70c758b6ece!2m2!1d-68.2502444!2d44.3781849!1m5!1m1!1s0x4cadd095509ff003:0x561d7d4ac312ed04!2m2!1d-69.079469!2d44.1910592!3e0" xr:uid="{AD9DBDEA-6F52-4EA6-B6DC-CA8148C1DC82}"/>
    <hyperlink ref="A21" r:id="rId3" display="https://www.google.com/maps/dir/Rockport,+ME/Morehead,+KY/@41.1049852,-80.7696846,6z/data=!3m1!4b1!4m14!4m13!1m5!1m1!1s0x4cadd095509ff003:0x561d7d4ac312ed04!2m2!1d-69.079469!2d44.1910592!1m5!1m1!1s0x88440d7468c48f21:0xf4773daaf82990e0!2m2!1d-83.4326841!2d38.1839705!3e0" xr:uid="{B1472223-F211-4B0E-B566-F85A1FFA9BA3}"/>
  </hyperlinks>
  <pageMargins left="0.7" right="0.7" top="0.75" bottom="0.75" header="0.3" footer="0.3"/>
  <pageSetup orientation="portrait" r:id="rId4"/>
  <ignoredErrors>
    <ignoredError sqref="G7 G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University of Louisville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abgrub02</dc:creator>
  <cp:keywords/>
  <dc:description/>
  <cp:lastModifiedBy>Andrew Davison</cp:lastModifiedBy>
  <cp:revision/>
  <dcterms:created xsi:type="dcterms:W3CDTF">2013-09-06T17:27:20Z</dcterms:created>
  <dcterms:modified xsi:type="dcterms:W3CDTF">2023-03-29T05:41:11Z</dcterms:modified>
  <cp:category/>
  <cp:contentStatus/>
</cp:coreProperties>
</file>