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750" yWindow="345" windowWidth="15810" windowHeight="12825" tabRatio="621" activeTab="7"/>
  </bookViews>
  <sheets>
    <sheet name="EXP" sheetId="2" r:id="rId1"/>
    <sheet name="Resists" sheetId="10" r:id="rId2"/>
    <sheet name="Resets" sheetId="12" r:id="rId3"/>
    <sheet name="Weapons" sheetId="1" r:id="rId4"/>
    <sheet name="Armour" sheetId="5" r:id="rId5"/>
    <sheet name="Shields" sheetId="3" r:id="rId6"/>
    <sheet name="Miscellaneous" sheetId="11" r:id="rId7"/>
    <sheet name="Enemies" sheetId="6" r:id="rId8"/>
    <sheet name="Skills" sheetId="15" r:id="rId9"/>
    <sheet name="Mercenaries" sheetId="8" r:id="rId10"/>
    <sheet name="Compatibility Report" sheetId="9" state="hidden" r:id="rId11"/>
    <sheet name="Coliseum" sheetId="14" r:id="rId12"/>
    <sheet name="Coliseum Text" sheetId="16" r:id="rId13"/>
  </sheets>
  <calcPr calcId="145621"/>
</workbook>
</file>

<file path=xl/calcChain.xml><?xml version="1.0" encoding="utf-8"?>
<calcChain xmlns="http://schemas.openxmlformats.org/spreadsheetml/2006/main">
  <c r="T204" i="6" l="1"/>
  <c r="B2" i="10" l="1"/>
  <c r="B2" i="12"/>
  <c r="C2" i="12" s="1"/>
  <c r="D2" i="12"/>
  <c r="D3" i="12" s="1"/>
  <c r="F2" i="12"/>
  <c r="G2" i="12" s="1"/>
  <c r="H2" i="12"/>
  <c r="H3" i="12" s="1"/>
  <c r="J2" i="12"/>
  <c r="K2" i="12" s="1"/>
  <c r="B3" i="12"/>
  <c r="B4" i="12" s="1"/>
  <c r="F3" i="12"/>
  <c r="F4" i="12" s="1"/>
  <c r="J3" i="12"/>
  <c r="J4" i="12" s="1"/>
  <c r="J5" i="12" l="1"/>
  <c r="K5" i="12" s="1"/>
  <c r="H4" i="12"/>
  <c r="F5" i="12"/>
  <c r="G5" i="12" s="1"/>
  <c r="B5" i="12"/>
  <c r="C5" i="12" s="1"/>
  <c r="D4" i="12"/>
  <c r="K3" i="12"/>
  <c r="G3" i="12"/>
  <c r="C3" i="12"/>
  <c r="I2" i="12"/>
  <c r="E2" i="12"/>
  <c r="K4" i="12"/>
  <c r="G4" i="12"/>
  <c r="C4" i="12"/>
  <c r="I3" i="12"/>
  <c r="E3" i="12"/>
  <c r="F6" i="12" l="1"/>
  <c r="E4" i="12"/>
  <c r="I4" i="12"/>
  <c r="J6" i="12"/>
  <c r="D5" i="12"/>
  <c r="B6" i="12"/>
  <c r="H5" i="12"/>
  <c r="J7" i="12" l="1"/>
  <c r="K6" i="12"/>
  <c r="F7" i="12"/>
  <c r="G6" i="12"/>
  <c r="H6" i="12"/>
  <c r="H7" i="12" s="1"/>
  <c r="H8" i="12" s="1"/>
  <c r="H9" i="12" s="1"/>
  <c r="H10" i="12" s="1"/>
  <c r="H11" i="12" s="1"/>
  <c r="H12" i="12" s="1"/>
  <c r="H13" i="12" s="1"/>
  <c r="H14" i="12" s="1"/>
  <c r="H15" i="12" s="1"/>
  <c r="H16" i="12" s="1"/>
  <c r="H17" i="12" s="1"/>
  <c r="H18" i="12" s="1"/>
  <c r="H19" i="12" s="1"/>
  <c r="H20" i="12" s="1"/>
  <c r="H21" i="12" s="1"/>
  <c r="H22" i="12" s="1"/>
  <c r="H23" i="12" s="1"/>
  <c r="H24" i="12" s="1"/>
  <c r="H25" i="12" s="1"/>
  <c r="H26" i="12" s="1"/>
  <c r="H27" i="12" s="1"/>
  <c r="H28" i="12" s="1"/>
  <c r="H29" i="12" s="1"/>
  <c r="H30" i="12" s="1"/>
  <c r="I5" i="12"/>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E5" i="12"/>
  <c r="B7" i="12"/>
  <c r="C6" i="12"/>
  <c r="I6" i="12" l="1"/>
  <c r="I8" i="12"/>
  <c r="I12" i="12"/>
  <c r="E15" i="12"/>
  <c r="E9" i="12"/>
  <c r="I15" i="12"/>
  <c r="I14" i="12"/>
  <c r="E10" i="12"/>
  <c r="E12" i="12"/>
  <c r="E16" i="12"/>
  <c r="E22" i="12"/>
  <c r="E8" i="12"/>
  <c r="I17" i="12"/>
  <c r="I7" i="12"/>
  <c r="E11" i="12"/>
  <c r="I19" i="12"/>
  <c r="E6" i="12"/>
  <c r="E19" i="12"/>
  <c r="I28" i="12"/>
  <c r="E17" i="12"/>
  <c r="F8" i="12"/>
  <c r="G8" i="12" s="1"/>
  <c r="I23" i="12"/>
  <c r="I26" i="12"/>
  <c r="E13" i="12"/>
  <c r="E24" i="12"/>
  <c r="E21" i="12"/>
  <c r="C7" i="12"/>
  <c r="I30" i="12"/>
  <c r="I25" i="12"/>
  <c r="E20" i="12"/>
  <c r="E25" i="12"/>
  <c r="E29" i="12"/>
  <c r="I24" i="12"/>
  <c r="I27" i="12"/>
  <c r="I18" i="12"/>
  <c r="G7" i="12"/>
  <c r="I9" i="12"/>
  <c r="I20" i="12"/>
  <c r="J8" i="12"/>
  <c r="I11" i="12"/>
  <c r="B8" i="12"/>
  <c r="E30" i="12"/>
  <c r="I29" i="12"/>
  <c r="I22" i="12"/>
  <c r="E28" i="12"/>
  <c r="I13" i="12"/>
  <c r="E14" i="12"/>
  <c r="E7" i="12"/>
  <c r="E18" i="12"/>
  <c r="I21" i="12"/>
  <c r="I10" i="12"/>
  <c r="E23" i="12"/>
  <c r="K7" i="12"/>
  <c r="E27" i="12"/>
  <c r="E26" i="12"/>
  <c r="I16" i="12"/>
  <c r="A3" i="10"/>
  <c r="B3" i="10" s="1"/>
  <c r="A4" i="10" l="1"/>
  <c r="C8" i="12"/>
  <c r="J9" i="12"/>
  <c r="K9" i="12" s="1"/>
  <c r="K8" i="12"/>
  <c r="F9" i="12"/>
  <c r="B9" i="12"/>
  <c r="D2" i="2"/>
  <c r="C2" i="2"/>
  <c r="C3" i="2" s="1"/>
  <c r="B3" i="2"/>
  <c r="B4" i="2"/>
  <c r="B5" i="2"/>
  <c r="B6" i="2"/>
  <c r="B7" i="2"/>
  <c r="B8" i="2"/>
  <c r="B9" i="2"/>
  <c r="B10" i="2"/>
  <c r="B11" i="2"/>
  <c r="B12" i="2"/>
  <c r="B13" i="2"/>
  <c r="B14" i="2"/>
  <c r="B15" i="2"/>
  <c r="B16" i="2"/>
  <c r="B17" i="2"/>
  <c r="B18" i="2"/>
  <c r="B19" i="2"/>
  <c r="B20" i="2"/>
  <c r="B2"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A5" i="10" l="1"/>
  <c r="B4" i="10"/>
  <c r="F10" i="12"/>
  <c r="G10" i="12" s="1"/>
  <c r="G9" i="12"/>
  <c r="J10" i="12"/>
  <c r="B10" i="12"/>
  <c r="C9" i="12"/>
  <c r="C4" i="2"/>
  <c r="D3" i="2"/>
  <c r="D4" i="2" l="1"/>
  <c r="B5" i="10"/>
  <c r="A6" i="10"/>
  <c r="B11" i="12"/>
  <c r="C11" i="12" s="1"/>
  <c r="C10" i="12"/>
  <c r="J11" i="12"/>
  <c r="K10" i="12"/>
  <c r="F11" i="12"/>
  <c r="C5" i="2"/>
  <c r="C6" i="2" s="1"/>
  <c r="C7" i="2" s="1"/>
  <c r="B6" i="10" l="1"/>
  <c r="A7" i="10"/>
  <c r="C8" i="2"/>
  <c r="C9" i="2" s="1"/>
  <c r="C10" i="2" s="1"/>
  <c r="C11" i="2" s="1"/>
  <c r="C12" i="2" s="1"/>
  <c r="C13" i="2" s="1"/>
  <c r="C14" i="2" s="1"/>
  <c r="C15" i="2" s="1"/>
  <c r="C16" i="2" s="1"/>
  <c r="C17" i="2" s="1"/>
  <c r="D4" i="8"/>
  <c r="F12" i="12"/>
  <c r="F13" i="12" s="1"/>
  <c r="G11" i="12"/>
  <c r="J12" i="12"/>
  <c r="K11" i="12"/>
  <c r="B12" i="12"/>
  <c r="D5" i="2"/>
  <c r="D6" i="2" s="1"/>
  <c r="D7" i="2" s="1"/>
  <c r="D8" i="2" l="1"/>
  <c r="D9" i="2"/>
  <c r="D10" i="2" s="1"/>
  <c r="D11" i="2" s="1"/>
  <c r="D12" i="2" s="1"/>
  <c r="D13" i="2" s="1"/>
  <c r="D14" i="2" s="1"/>
  <c r="D15" i="2" s="1"/>
  <c r="D16" i="2" s="1"/>
  <c r="D17" i="2" s="1"/>
  <c r="G12" i="12"/>
  <c r="C18" i="2"/>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D5" i="8"/>
  <c r="D6" i="8" s="1"/>
  <c r="B7" i="10"/>
  <c r="A8" i="10"/>
  <c r="J13" i="12"/>
  <c r="K12" i="12"/>
  <c r="F14" i="12"/>
  <c r="G13" i="12"/>
  <c r="B13" i="12"/>
  <c r="C12" i="12"/>
  <c r="D18" i="2" l="1"/>
  <c r="D19" i="2" s="1"/>
  <c r="D20" i="2" s="1"/>
  <c r="D21" i="2" s="1"/>
  <c r="D22" i="2" s="1"/>
  <c r="D23" i="2" s="1"/>
  <c r="D24" i="2" s="1"/>
  <c r="D25" i="2" s="1"/>
  <c r="D26" i="2" s="1"/>
  <c r="D27" i="2" s="1"/>
  <c r="D28" i="2" s="1"/>
  <c r="D29" i="2" s="1"/>
  <c r="D30" i="2" s="1"/>
  <c r="D31" i="2" s="1"/>
  <c r="D32" i="2" s="1"/>
  <c r="D33" i="2" s="1"/>
  <c r="D34" i="2" s="1"/>
  <c r="D35" i="2" s="1"/>
  <c r="D36" i="2" s="1"/>
  <c r="D37" i="2" s="1"/>
  <c r="D38" i="2" s="1"/>
  <c r="D39" i="2" s="1"/>
  <c r="D40" i="2" s="1"/>
  <c r="D41" i="2" s="1"/>
  <c r="D42" i="2" s="1"/>
  <c r="D43" i="2" s="1"/>
  <c r="D44" i="2" s="1"/>
  <c r="D45" i="2" s="1"/>
  <c r="D46" i="2" s="1"/>
  <c r="D47" i="2" s="1"/>
  <c r="D48" i="2" s="1"/>
  <c r="D49" i="2" s="1"/>
  <c r="D50" i="2" s="1"/>
  <c r="D51" i="2" s="1"/>
  <c r="B8" i="10"/>
  <c r="A9" i="10"/>
  <c r="J14" i="12"/>
  <c r="F15" i="12"/>
  <c r="G14" i="12"/>
  <c r="K13" i="12"/>
  <c r="B14" i="12"/>
  <c r="C13" i="12"/>
  <c r="B9" i="10" l="1"/>
  <c r="A10" i="10"/>
  <c r="F16" i="12"/>
  <c r="G15" i="12"/>
  <c r="B15" i="12"/>
  <c r="C14" i="12"/>
  <c r="J15" i="12"/>
  <c r="K14" i="12"/>
  <c r="B10" i="10" l="1"/>
  <c r="A11" i="10"/>
  <c r="B16" i="12"/>
  <c r="C15" i="12"/>
  <c r="J16" i="12"/>
  <c r="K15" i="12"/>
  <c r="F17" i="12"/>
  <c r="G16" i="12"/>
  <c r="B11" i="10" l="1"/>
  <c r="A12" i="10"/>
  <c r="J17" i="12"/>
  <c r="K16" i="12"/>
  <c r="F18" i="12"/>
  <c r="G17" i="12"/>
  <c r="B17" i="12"/>
  <c r="C16" i="12"/>
  <c r="B12" i="10" l="1"/>
  <c r="A13" i="10"/>
  <c r="F19" i="12"/>
  <c r="G18" i="12"/>
  <c r="B18" i="12"/>
  <c r="C17" i="12"/>
  <c r="J18" i="12"/>
  <c r="K17" i="12"/>
  <c r="B13" i="10" l="1"/>
  <c r="A14" i="10"/>
  <c r="B19" i="12"/>
  <c r="C18" i="12"/>
  <c r="J19" i="12"/>
  <c r="K18" i="12"/>
  <c r="F20" i="12"/>
  <c r="G19" i="12"/>
  <c r="B14" i="10" l="1"/>
  <c r="A15" i="10"/>
  <c r="J20" i="12"/>
  <c r="K19" i="12"/>
  <c r="F21" i="12"/>
  <c r="G20" i="12"/>
  <c r="B20" i="12"/>
  <c r="C19" i="12"/>
  <c r="B15" i="10" l="1"/>
  <c r="A16" i="10"/>
  <c r="F22" i="12"/>
  <c r="G21" i="12"/>
  <c r="B21" i="12"/>
  <c r="C20" i="12"/>
  <c r="J21" i="12"/>
  <c r="K20" i="12"/>
  <c r="B16" i="10" l="1"/>
  <c r="A17" i="10"/>
  <c r="B22" i="12"/>
  <c r="C21" i="12"/>
  <c r="J22" i="12"/>
  <c r="K21" i="12"/>
  <c r="F23" i="12"/>
  <c r="G22" i="12"/>
  <c r="B17" i="10" l="1"/>
  <c r="A18" i="10"/>
  <c r="J23" i="12"/>
  <c r="K22" i="12"/>
  <c r="F24" i="12"/>
  <c r="G23" i="12"/>
  <c r="B23" i="12"/>
  <c r="C22" i="12"/>
  <c r="B18" i="10" l="1"/>
  <c r="A19" i="10"/>
  <c r="F25" i="12"/>
  <c r="G24" i="12"/>
  <c r="B24" i="12"/>
  <c r="C23" i="12"/>
  <c r="J24" i="12"/>
  <c r="K23" i="12"/>
  <c r="B19" i="10" l="1"/>
  <c r="A20" i="10"/>
  <c r="B25" i="12"/>
  <c r="C24" i="12"/>
  <c r="J25" i="12"/>
  <c r="K24" i="12"/>
  <c r="F26" i="12"/>
  <c r="G25" i="12"/>
  <c r="B20" i="10" l="1"/>
  <c r="A21" i="10"/>
  <c r="J26" i="12"/>
  <c r="K25" i="12"/>
  <c r="F27" i="12"/>
  <c r="G26" i="12"/>
  <c r="B26" i="12"/>
  <c r="C25" i="12"/>
  <c r="B21" i="10" l="1"/>
  <c r="A22" i="10"/>
  <c r="F28" i="12"/>
  <c r="G27" i="12"/>
  <c r="B27" i="12"/>
  <c r="C26" i="12"/>
  <c r="J27" i="12"/>
  <c r="K26" i="12"/>
  <c r="B22" i="10" l="1"/>
  <c r="A23" i="10"/>
  <c r="B28" i="12"/>
  <c r="C27" i="12"/>
  <c r="J28" i="12"/>
  <c r="K27" i="12"/>
  <c r="F29" i="12"/>
  <c r="G28" i="12"/>
  <c r="B23" i="10" l="1"/>
  <c r="A24" i="10"/>
  <c r="J29" i="12"/>
  <c r="K28" i="12"/>
  <c r="F30" i="12"/>
  <c r="G30" i="12" s="1"/>
  <c r="G29" i="12"/>
  <c r="B29" i="12"/>
  <c r="C28" i="12"/>
  <c r="B24" i="10" l="1"/>
  <c r="A25" i="10"/>
  <c r="B30" i="12"/>
  <c r="C30" i="12" s="1"/>
  <c r="C29" i="12"/>
  <c r="J30" i="12"/>
  <c r="K29" i="12"/>
  <c r="B25" i="10" l="1"/>
  <c r="A26" i="10"/>
  <c r="J31" i="12"/>
  <c r="K30" i="12"/>
  <c r="B26" i="10" l="1"/>
  <c r="A27" i="10"/>
  <c r="J32" i="12"/>
  <c r="K31" i="12"/>
  <c r="B27" i="10" l="1"/>
  <c r="A28" i="10"/>
  <c r="J33" i="12"/>
  <c r="K32" i="12"/>
  <c r="B28" i="10" l="1"/>
  <c r="A29" i="10"/>
  <c r="J34" i="12"/>
  <c r="K33" i="12"/>
  <c r="B29" i="10" l="1"/>
  <c r="A30" i="10"/>
  <c r="J35" i="12"/>
  <c r="K34" i="12"/>
  <c r="B30" i="10" l="1"/>
  <c r="A31" i="10"/>
  <c r="J36" i="12"/>
  <c r="K35" i="12"/>
  <c r="B31" i="10" l="1"/>
  <c r="A32" i="10"/>
  <c r="J37" i="12"/>
  <c r="K36" i="12"/>
  <c r="B32" i="10" l="1"/>
  <c r="A33" i="10"/>
  <c r="J38" i="12"/>
  <c r="K37" i="12"/>
  <c r="B33" i="10" l="1"/>
  <c r="A34" i="10"/>
  <c r="J39" i="12"/>
  <c r="K38" i="12"/>
  <c r="B34" i="10" l="1"/>
  <c r="A35" i="10"/>
  <c r="J40" i="12"/>
  <c r="K39" i="12"/>
  <c r="B35" i="10" l="1"/>
  <c r="A36" i="10"/>
  <c r="J41" i="12"/>
  <c r="K40" i="12"/>
  <c r="B36" i="10" l="1"/>
  <c r="A37" i="10"/>
  <c r="J42" i="12"/>
  <c r="K41" i="12"/>
  <c r="B37" i="10" l="1"/>
  <c r="A38" i="10"/>
  <c r="J43" i="12"/>
  <c r="K42" i="12"/>
  <c r="B38" i="10" l="1"/>
  <c r="A39" i="10"/>
  <c r="J44" i="12"/>
  <c r="K43" i="12"/>
  <c r="B39" i="10" l="1"/>
  <c r="A40" i="10"/>
  <c r="J45" i="12"/>
  <c r="K44" i="12"/>
  <c r="B40" i="10" l="1"/>
  <c r="A41" i="10"/>
  <c r="J46" i="12"/>
  <c r="K45" i="12"/>
  <c r="B41" i="10" l="1"/>
  <c r="A42" i="10"/>
  <c r="J47" i="12"/>
  <c r="K46" i="12"/>
  <c r="B42" i="10" l="1"/>
  <c r="A43" i="10"/>
  <c r="J48" i="12"/>
  <c r="K47" i="12"/>
  <c r="B43" i="10" l="1"/>
  <c r="A44" i="10"/>
  <c r="J49" i="12"/>
  <c r="K48" i="12"/>
  <c r="B44" i="10" l="1"/>
  <c r="A45" i="10"/>
  <c r="J50" i="12"/>
  <c r="K49" i="12"/>
  <c r="B45" i="10" l="1"/>
  <c r="A46" i="10"/>
  <c r="J51" i="12"/>
  <c r="K50" i="12"/>
  <c r="B46" i="10" l="1"/>
  <c r="A47" i="10"/>
  <c r="J52" i="12"/>
  <c r="K51" i="12"/>
  <c r="B47" i="10" l="1"/>
  <c r="A48" i="10"/>
  <c r="J53" i="12"/>
  <c r="K52" i="12"/>
  <c r="B48" i="10" l="1"/>
  <c r="A49" i="10"/>
  <c r="J54" i="12"/>
  <c r="K53" i="12"/>
  <c r="B49" i="10" l="1"/>
  <c r="A50" i="10"/>
  <c r="J55" i="12"/>
  <c r="K54" i="12"/>
  <c r="B50" i="10" l="1"/>
  <c r="A51" i="10"/>
  <c r="J56" i="12"/>
  <c r="K55" i="12"/>
  <c r="B51" i="10" l="1"/>
  <c r="A52" i="10"/>
  <c r="J57" i="12"/>
  <c r="K56" i="12"/>
  <c r="B52" i="10" l="1"/>
  <c r="A53" i="10"/>
  <c r="J58" i="12"/>
  <c r="K57" i="12"/>
  <c r="B53" i="10" l="1"/>
  <c r="A54" i="10"/>
  <c r="J59" i="12"/>
  <c r="K58" i="12"/>
  <c r="B54" i="10" l="1"/>
  <c r="A55" i="10"/>
  <c r="J60" i="12"/>
  <c r="K59" i="12"/>
  <c r="B55" i="10" l="1"/>
  <c r="A56" i="10"/>
  <c r="J61" i="12"/>
  <c r="K60" i="12"/>
  <c r="B56" i="10" l="1"/>
  <c r="A57" i="10"/>
  <c r="J62" i="12"/>
  <c r="K61" i="12"/>
  <c r="B57" i="10" l="1"/>
  <c r="A58" i="10"/>
  <c r="J63" i="12"/>
  <c r="K62" i="12"/>
  <c r="B58" i="10" l="1"/>
  <c r="A59" i="10"/>
  <c r="J64" i="12"/>
  <c r="K63" i="12"/>
  <c r="B59" i="10" l="1"/>
  <c r="A60" i="10"/>
  <c r="J65" i="12"/>
  <c r="K64" i="12"/>
  <c r="B60" i="10" l="1"/>
  <c r="A61" i="10"/>
  <c r="J66" i="12"/>
  <c r="K65" i="12"/>
  <c r="B61" i="10" l="1"/>
  <c r="A62" i="10"/>
  <c r="J67" i="12"/>
  <c r="K66" i="12"/>
  <c r="B62" i="10" l="1"/>
  <c r="A63" i="10"/>
  <c r="J68" i="12"/>
  <c r="K67" i="12"/>
  <c r="B63" i="10" l="1"/>
  <c r="A64" i="10"/>
  <c r="J69" i="12"/>
  <c r="K68" i="12"/>
  <c r="B64" i="10" l="1"/>
  <c r="A65" i="10"/>
  <c r="J70" i="12"/>
  <c r="K69" i="12"/>
  <c r="B65" i="10" l="1"/>
  <c r="A66" i="10"/>
  <c r="J71" i="12"/>
  <c r="K70" i="12"/>
  <c r="B66" i="10" l="1"/>
  <c r="A67" i="10"/>
  <c r="J72" i="12"/>
  <c r="K71" i="12"/>
  <c r="B67" i="10" l="1"/>
  <c r="A68" i="10"/>
  <c r="J73" i="12"/>
  <c r="K72" i="12"/>
  <c r="B68" i="10" l="1"/>
  <c r="A69" i="10"/>
  <c r="J74" i="12"/>
  <c r="K73" i="12"/>
  <c r="B69" i="10" l="1"/>
  <c r="A70" i="10"/>
  <c r="J75" i="12"/>
  <c r="K74" i="12"/>
  <c r="B70" i="10" l="1"/>
  <c r="A71" i="10"/>
  <c r="J76" i="12"/>
  <c r="K75" i="12"/>
  <c r="B71" i="10" l="1"/>
  <c r="A72" i="10"/>
  <c r="J77" i="12"/>
  <c r="K76" i="12"/>
  <c r="B72" i="10" l="1"/>
  <c r="A73" i="10"/>
  <c r="J78" i="12"/>
  <c r="K77" i="12"/>
  <c r="B73" i="10" l="1"/>
  <c r="A74" i="10"/>
  <c r="J79" i="12"/>
  <c r="K78" i="12"/>
  <c r="B74" i="10" l="1"/>
  <c r="A75" i="10"/>
  <c r="J80" i="12"/>
  <c r="K79" i="12"/>
  <c r="B75" i="10" l="1"/>
  <c r="A76" i="10"/>
  <c r="J81" i="12"/>
  <c r="K80" i="12"/>
  <c r="B76" i="10" l="1"/>
  <c r="A77" i="10"/>
  <c r="J82" i="12"/>
  <c r="K81" i="12"/>
  <c r="B77" i="10" l="1"/>
  <c r="A78" i="10"/>
  <c r="J83" i="12"/>
  <c r="K82" i="12"/>
  <c r="B78" i="10" l="1"/>
  <c r="A79" i="10"/>
  <c r="J84" i="12"/>
  <c r="K83" i="12"/>
  <c r="B79" i="10" l="1"/>
  <c r="A80" i="10"/>
  <c r="J85" i="12"/>
  <c r="K84" i="12"/>
  <c r="B80" i="10" l="1"/>
  <c r="A81" i="10"/>
  <c r="J86" i="12"/>
  <c r="K85" i="12"/>
  <c r="B81" i="10" l="1"/>
  <c r="A82" i="10"/>
  <c r="J87" i="12"/>
  <c r="K86" i="12"/>
  <c r="B82" i="10" l="1"/>
  <c r="A83" i="10"/>
  <c r="J88" i="12"/>
  <c r="K87" i="12"/>
  <c r="B83" i="10" l="1"/>
  <c r="A84" i="10"/>
  <c r="J89" i="12"/>
  <c r="K88" i="12"/>
  <c r="B84" i="10" l="1"/>
  <c r="A85" i="10"/>
  <c r="J90" i="12"/>
  <c r="K89" i="12"/>
  <c r="B85" i="10" l="1"/>
  <c r="A86" i="10"/>
  <c r="J91" i="12"/>
  <c r="K90" i="12"/>
  <c r="B86" i="10" l="1"/>
  <c r="A87" i="10"/>
  <c r="J92" i="12"/>
  <c r="K91" i="12"/>
  <c r="B87" i="10" l="1"/>
  <c r="A88" i="10"/>
  <c r="J93" i="12"/>
  <c r="K92" i="12"/>
  <c r="B88" i="10" l="1"/>
  <c r="A89" i="10"/>
  <c r="J94" i="12"/>
  <c r="K93" i="12"/>
  <c r="B89" i="10" l="1"/>
  <c r="A90" i="10"/>
  <c r="J95" i="12"/>
  <c r="K94" i="12"/>
  <c r="B90" i="10" l="1"/>
  <c r="A91" i="10"/>
  <c r="J96" i="12"/>
  <c r="K95" i="12"/>
  <c r="B91" i="10" l="1"/>
  <c r="A92" i="10"/>
  <c r="J97" i="12"/>
  <c r="K96" i="12"/>
  <c r="B92" i="10" l="1"/>
  <c r="A93" i="10"/>
  <c r="J98" i="12"/>
  <c r="K97" i="12"/>
  <c r="B93" i="10" l="1"/>
  <c r="A94" i="10"/>
  <c r="J99" i="12"/>
  <c r="K98" i="12"/>
  <c r="B94" i="10" l="1"/>
  <c r="A95" i="10"/>
  <c r="J100" i="12"/>
  <c r="K100" i="12" s="1"/>
  <c r="K99" i="12"/>
  <c r="B95" i="10" l="1"/>
  <c r="A96" i="10"/>
  <c r="B96" i="10" l="1"/>
  <c r="A97" i="10"/>
  <c r="B97" i="10" l="1"/>
  <c r="A98" i="10"/>
  <c r="B98" i="10" l="1"/>
  <c r="A99" i="10"/>
  <c r="B99" i="10" l="1"/>
  <c r="A100" i="10"/>
  <c r="B100" i="10" l="1"/>
  <c r="A101" i="10"/>
  <c r="B101" i="10" s="1"/>
</calcChain>
</file>

<file path=xl/sharedStrings.xml><?xml version="1.0" encoding="utf-8"?>
<sst xmlns="http://schemas.openxmlformats.org/spreadsheetml/2006/main" count="3382" uniqueCount="1362">
  <si>
    <t>Club</t>
  </si>
  <si>
    <t>Stick</t>
  </si>
  <si>
    <t>Small Dagger</t>
  </si>
  <si>
    <t>Sword</t>
  </si>
  <si>
    <t>Rapier</t>
  </si>
  <si>
    <t>Cleaver</t>
  </si>
  <si>
    <t>Axe</t>
  </si>
  <si>
    <t>Cudgel</t>
  </si>
  <si>
    <t>Battle Axe</t>
  </si>
  <si>
    <t>Mace</t>
  </si>
  <si>
    <t>Earth</t>
  </si>
  <si>
    <t>Pine Bow</t>
  </si>
  <si>
    <t>Bow</t>
  </si>
  <si>
    <t>Double Axe</t>
  </si>
  <si>
    <t>Flail</t>
  </si>
  <si>
    <t>Long Sword</t>
  </si>
  <si>
    <t>Javelin</t>
  </si>
  <si>
    <t>Spear</t>
  </si>
  <si>
    <t>Alder Bow</t>
  </si>
  <si>
    <t>Espadon</t>
  </si>
  <si>
    <t>Flanged Mace</t>
  </si>
  <si>
    <t>Yew Wand</t>
  </si>
  <si>
    <t>Wand</t>
  </si>
  <si>
    <t>Great Axe</t>
  </si>
  <si>
    <t>Birch Bow</t>
  </si>
  <si>
    <t>Dark Dagger</t>
  </si>
  <si>
    <t>Wand of Kosovo</t>
  </si>
  <si>
    <t>Heavy Mace</t>
  </si>
  <si>
    <t>Fire Wand</t>
  </si>
  <si>
    <t>Fire</t>
  </si>
  <si>
    <t>Sacred Tomahawk</t>
  </si>
  <si>
    <t>Pike</t>
  </si>
  <si>
    <t>Oak Bow</t>
  </si>
  <si>
    <t>Bloodmoon Sword</t>
  </si>
  <si>
    <t>Shooting Star</t>
  </si>
  <si>
    <t>Macedonian Mace</t>
  </si>
  <si>
    <t>Partisan</t>
  </si>
  <si>
    <t>Merciless Dagger</t>
  </si>
  <si>
    <t>Misty Axe</t>
  </si>
  <si>
    <t>Water</t>
  </si>
  <si>
    <t>Ash Bow</t>
  </si>
  <si>
    <t>Silver Blade</t>
  </si>
  <si>
    <t>Morning Star</t>
  </si>
  <si>
    <t>Bardiche</t>
  </si>
  <si>
    <t>Giant Axe</t>
  </si>
  <si>
    <t>Flametongue</t>
  </si>
  <si>
    <t>Eucalyptus Bow</t>
  </si>
  <si>
    <t>Dagger of the River</t>
  </si>
  <si>
    <t>Ornate Halberd</t>
  </si>
  <si>
    <t>Helm Splitter</t>
  </si>
  <si>
    <t>Gyroscopic Flange</t>
  </si>
  <si>
    <t>Golden Sun</t>
  </si>
  <si>
    <t>Buckler</t>
  </si>
  <si>
    <t>Earthen Buckler</t>
  </si>
  <si>
    <t>Waterproof Buckler</t>
  </si>
  <si>
    <t>Defender</t>
  </si>
  <si>
    <t>Enchanted Gauntlets</t>
  </si>
  <si>
    <t>Tower Shield</t>
  </si>
  <si>
    <t>Kite Shield</t>
  </si>
  <si>
    <t>Power Gauntlets</t>
  </si>
  <si>
    <t>Rock Shield</t>
  </si>
  <si>
    <t>Sponge Shield</t>
  </si>
  <si>
    <t>Force Gauntlets</t>
  </si>
  <si>
    <t>Firebreath Shield</t>
  </si>
  <si>
    <t>Embossed Tower Shield</t>
  </si>
  <si>
    <t>Quake Defender</t>
  </si>
  <si>
    <t>Tidal Tower Shield</t>
  </si>
  <si>
    <t>Flame Guard</t>
  </si>
  <si>
    <t>Magical Barrier</t>
  </si>
  <si>
    <t>Radiant Barrier</t>
  </si>
  <si>
    <t>Glowing Barrier</t>
  </si>
  <si>
    <t>Luminescent Barrier</t>
  </si>
  <si>
    <t>Gold Shield</t>
  </si>
  <si>
    <t>Titanium Shield</t>
  </si>
  <si>
    <t>Jade Ward</t>
  </si>
  <si>
    <t>Aquamarine Ward</t>
  </si>
  <si>
    <t>Garnet Ward</t>
  </si>
  <si>
    <t>Cassock</t>
  </si>
  <si>
    <t>Wool Gambeson</t>
  </si>
  <si>
    <t>Wool Doublet</t>
  </si>
  <si>
    <t>Leather Gambeson</t>
  </si>
  <si>
    <t>Leather Doublet</t>
  </si>
  <si>
    <t>Tunic</t>
  </si>
  <si>
    <t>Canvas Gambeson</t>
  </si>
  <si>
    <t>Canvas Doublet</t>
  </si>
  <si>
    <t>Magerobe</t>
  </si>
  <si>
    <t>Velvet Doublet</t>
  </si>
  <si>
    <t>Woodland Tunic</t>
  </si>
  <si>
    <t>Embroidered Cloths</t>
  </si>
  <si>
    <t>Wizardmist Cloak</t>
  </si>
  <si>
    <t>Eucalyptic Tunic</t>
  </si>
  <si>
    <t>Sacredvine Cloak</t>
  </si>
  <si>
    <t>Elven Tunic</t>
  </si>
  <si>
    <t>Iron Cuirass</t>
  </si>
  <si>
    <t>Bloodfire Cloak</t>
  </si>
  <si>
    <t>Iron Hauberk</t>
  </si>
  <si>
    <t>Steel Cuirass</t>
  </si>
  <si>
    <t>Steel Hauberk</t>
  </si>
  <si>
    <t>Gold Cuirass</t>
  </si>
  <si>
    <t>Shadow Mail</t>
  </si>
  <si>
    <t>Gold Hauberk</t>
  </si>
  <si>
    <t>Glowing Mail</t>
  </si>
  <si>
    <t>Sentinel Plate</t>
  </si>
  <si>
    <t>Gaia Suit</t>
  </si>
  <si>
    <t>Dragon Skin</t>
  </si>
  <si>
    <t>Guardian Plate</t>
  </si>
  <si>
    <t>Moon Armour</t>
  </si>
  <si>
    <t>NAME</t>
  </si>
  <si>
    <t>PRICE</t>
  </si>
  <si>
    <t>REQUIREMENT_TYPE</t>
  </si>
  <si>
    <t>REQUIREMENT_VALUE</t>
  </si>
  <si>
    <t>ELEMENT</t>
  </si>
  <si>
    <t>POWER</t>
  </si>
  <si>
    <t>DEFENCE</t>
  </si>
  <si>
    <t>Gold Ore</t>
  </si>
  <si>
    <t>Gold Bar</t>
  </si>
  <si>
    <t>Aquamarine Shard</t>
  </si>
  <si>
    <t>Diamond Ward</t>
  </si>
  <si>
    <t>Elemental</t>
  </si>
  <si>
    <t>REDUCTION</t>
  </si>
  <si>
    <t>B_RATE</t>
  </si>
  <si>
    <t>CATEGORY</t>
  </si>
  <si>
    <t>C_RATE</t>
  </si>
  <si>
    <t>C_DAMAGE</t>
  </si>
  <si>
    <t>Physical</t>
  </si>
  <si>
    <t>Strength</t>
  </si>
  <si>
    <t>Dexterity</t>
  </si>
  <si>
    <t>Wisdom</t>
  </si>
  <si>
    <t>Emerald Dagger</t>
  </si>
  <si>
    <t>LEVEL</t>
  </si>
  <si>
    <t>SKILLS</t>
  </si>
  <si>
    <t>maxHp</t>
  </si>
  <si>
    <t>hp</t>
  </si>
  <si>
    <t>damage</t>
  </si>
  <si>
    <t>ITEMS</t>
  </si>
  <si>
    <t>XP</t>
  </si>
  <si>
    <t>accuracy</t>
  </si>
  <si>
    <t>cRate</t>
  </si>
  <si>
    <t>cDamage</t>
  </si>
  <si>
    <t>bRate</t>
  </si>
  <si>
    <t>defence</t>
  </si>
  <si>
    <t>earthReduction</t>
  </si>
  <si>
    <t>waterReduction</t>
  </si>
  <si>
    <t>fireReduction</t>
  </si>
  <si>
    <t>physicalReduction</t>
  </si>
  <si>
    <t>IDENTIFIER</t>
  </si>
  <si>
    <t>{}</t>
  </si>
  <si>
    <t>EUROS</t>
  </si>
  <si>
    <t>PERMITTED_WEAPONS</t>
  </si>
  <si>
    <t>EP_USED</t>
  </si>
  <si>
    <t>MULTIPLIER</t>
  </si>
  <si>
    <t>USER_EFFECTS</t>
  </si>
  <si>
    <t>TARGET_EFFECTS</t>
  </si>
  <si>
    <t>TEXT</t>
  </si>
  <si>
    <t>FLAG</t>
  </si>
  <si>
    <t>None</t>
  </si>
  <si>
    <t>Attack</t>
  </si>
  <si>
    <t>Damage</t>
  </si>
  <si>
    <t>attacks</t>
  </si>
  <si>
    <t>{"All"}</t>
  </si>
  <si>
    <t>Defend</t>
  </si>
  <si>
    <t>Deep Thrust</t>
  </si>
  <si>
    <t>{"Melee"}</t>
  </si>
  <si>
    <t>Helix Swing</t>
  </si>
  <si>
    <t>{'hp': -20}</t>
  </si>
  <si>
    <t>Steadfast Slash</t>
  </si>
  <si>
    <t>{"Sword", "Axe"}</t>
  </si>
  <si>
    <t>Accurate Damage</t>
  </si>
  <si>
    <t>Carnivorous Blow</t>
  </si>
  <si>
    <t>Life Steal Damage</t>
  </si>
  <si>
    <t>Steel Twister</t>
  </si>
  <si>
    <t>Multi-Hit Damage</t>
  </si>
  <si>
    <t>Bloodrush Crush</t>
  </si>
  <si>
    <t>Critical Damage</t>
  </si>
  <si>
    <t>{"Club"}</t>
  </si>
  <si>
    <t>Aerial Assault</t>
  </si>
  <si>
    <t>Reduced Accuracy Damage</t>
  </si>
  <si>
    <t>Expunging Lunge</t>
  </si>
  <si>
    <t>{"Spear", "Sword"}</t>
  </si>
  <si>
    <t>No Defence Damage</t>
  </si>
  <si>
    <t>Bladedriver's Barbarity</t>
  </si>
  <si>
    <t>{"Sword"}</t>
  </si>
  <si>
    <t>Pummeler's Precision</t>
  </si>
  <si>
    <t>Gashmaster's Grace</t>
  </si>
  <si>
    <t>{"Axe"}</t>
  </si>
  <si>
    <t>{'defence': -10}</t>
  </si>
  <si>
    <t>embraces the artfulness of the axe</t>
  </si>
  <si>
    <t>{"Spear"}</t>
  </si>
  <si>
    <t>{'cDamage': 10}</t>
  </si>
  <si>
    <t>Battery Cage</t>
  </si>
  <si>
    <t>Recovering</t>
  </si>
  <si>
    <t>Power Lob</t>
  </si>
  <si>
    <t>{"Bow"}</t>
  </si>
  <si>
    <t>Rock Shot</t>
  </si>
  <si>
    <t>Flaming Arrow</t>
  </si>
  <si>
    <t>Bullseye Bolt</t>
  </si>
  <si>
    <t>{'defence': -1}</t>
  </si>
  <si>
    <t>Freezing Arrow</t>
  </si>
  <si>
    <t>Ice</t>
  </si>
  <si>
    <t>Death Dart</t>
  </si>
  <si>
    <t>Rapid Burst</t>
  </si>
  <si>
    <t>Venom Arrow</t>
  </si>
  <si>
    <t>Poison</t>
  </si>
  <si>
    <t>Fireball</t>
  </si>
  <si>
    <t>{"Wand"}</t>
  </si>
  <si>
    <t>Mudslide</t>
  </si>
  <si>
    <t>Sap Shot</t>
  </si>
  <si>
    <t>Quicksand</t>
  </si>
  <si>
    <t>Avalanche</t>
  </si>
  <si>
    <t>Whirlpool</t>
  </si>
  <si>
    <t>Hot Coals</t>
  </si>
  <si>
    <t>{'hp': -5}</t>
  </si>
  <si>
    <t>Poison Ivy</t>
  </si>
  <si>
    <t>Floodtide</t>
  </si>
  <si>
    <t>{'hp': -25}</t>
  </si>
  <si>
    <t>Duststorm</t>
  </si>
  <si>
    <t>{'accuracy': -1}</t>
  </si>
  <si>
    <t>Hailstorm</t>
  </si>
  <si>
    <t>Eruption</t>
  </si>
  <si>
    <t>Asteroid</t>
  </si>
  <si>
    <t>Torrent Funnel</t>
  </si>
  <si>
    <t>Immolation</t>
  </si>
  <si>
    <t>Blizzard</t>
  </si>
  <si>
    <t>{'cDamage': -5}</t>
  </si>
  <si>
    <t>Tsunami</t>
  </si>
  <si>
    <t>Recover</t>
  </si>
  <si>
    <t>Percent Heal</t>
  </si>
  <si>
    <t>recovers</t>
  </si>
  <si>
    <t>Restore</t>
  </si>
  <si>
    <t>Reinvigorate</t>
  </si>
  <si>
    <t>Revitalize</t>
  </si>
  <si>
    <t>Healing Glow</t>
  </si>
  <si>
    <t>Magic Heal</t>
  </si>
  <si>
    <t>Healing Light</t>
  </si>
  <si>
    <t>Healing Ray</t>
  </si>
  <si>
    <t>focuses deeply</t>
  </si>
  <si>
    <t>{'cDamage': 50}</t>
  </si>
  <si>
    <t>Cosmic Coincidence</t>
  </si>
  <si>
    <t>Mist</t>
  </si>
  <si>
    <t>conjures a veil of mist</t>
  </si>
  <si>
    <t>Burning Mind</t>
  </si>
  <si>
    <t>casts burning mind</t>
  </si>
  <si>
    <t>wields the power of the stratosphere</t>
  </si>
  <si>
    <t>{'defence': 8}</t>
  </si>
  <si>
    <t>Stratosphere</t>
  </si>
  <si>
    <t>Stone Skin</t>
  </si>
  <si>
    <t>{'physicalReduction': 25}</t>
  </si>
  <si>
    <t>casts stone skin</t>
  </si>
  <si>
    <t>Stone Skin3</t>
  </si>
  <si>
    <t>Miscellaneous</t>
  </si>
  <si>
    <t>Venom Strike</t>
  </si>
  <si>
    <t>is reinvigorated after savagely slashing</t>
  </si>
  <si>
    <t>furiously smashes</t>
  </si>
  <si>
    <t>leaps up high before unleashing a deadly strike on</t>
  </si>
  <si>
    <t>batters</t>
  </si>
  <si>
    <t>stiffly shoots</t>
  </si>
  <si>
    <t>shoots a flaming arrow at</t>
  </si>
  <si>
    <t>shoots an essence-sapping arrow at</t>
  </si>
  <si>
    <t>shoots a freezing cold arrow at</t>
  </si>
  <si>
    <t>fires a piercing arrow at</t>
  </si>
  <si>
    <t>fires a poisonous arrow at</t>
  </si>
  <si>
    <t>shoots rapidly at</t>
  </si>
  <si>
    <t>Icicles</t>
  </si>
  <si>
    <t>conjures a cosmic explosion on</t>
  </si>
  <si>
    <t>crushes</t>
  </si>
  <si>
    <t>Crush</t>
  </si>
  <si>
    <t>level</t>
  </si>
  <si>
    <t>xp</t>
  </si>
  <si>
    <t>xpTnl</t>
  </si>
  <si>
    <t>maxEp</t>
  </si>
  <si>
    <t>strength</t>
  </si>
  <si>
    <t>dexterity</t>
  </si>
  <si>
    <t>wisdom</t>
  </si>
  <si>
    <t>skills</t>
  </si>
  <si>
    <t>equippedWeapon</t>
  </si>
  <si>
    <t>equippedArmour</t>
  </si>
  <si>
    <t>equippedShield</t>
  </si>
  <si>
    <t>Heinz</t>
  </si>
  <si>
    <t>unfalteringly slashes</t>
  </si>
  <si>
    <t>Fists</t>
  </si>
  <si>
    <t>Cotton Shirt</t>
  </si>
  <si>
    <t>Nothing</t>
  </si>
  <si>
    <t>Bert</t>
  </si>
  <si>
    <t>FLEEABLE</t>
  </si>
  <si>
    <t>Gilded Robe</t>
  </si>
  <si>
    <t>Water Spider</t>
  </si>
  <si>
    <t>Crab</t>
  </si>
  <si>
    <t>Small Jellyfish</t>
  </si>
  <si>
    <t>{'Zap': 15}</t>
  </si>
  <si>
    <t>Blood Carp</t>
  </si>
  <si>
    <t>{'Bite': 20}</t>
  </si>
  <si>
    <t>Zap</t>
  </si>
  <si>
    <t>zaps</t>
  </si>
  <si>
    <t>Bite</t>
  </si>
  <si>
    <t>bites</t>
  </si>
  <si>
    <t>Sea Goblin</t>
  </si>
  <si>
    <t>Marciano</t>
  </si>
  <si>
    <t>Marciano1</t>
  </si>
  <si>
    <t>DEATH_HP</t>
  </si>
  <si>
    <t>IMAGE</t>
  </si>
  <si>
    <t>Barracuda</t>
  </si>
  <si>
    <t>Electricity</t>
  </si>
  <si>
    <t>Kotor Crab</t>
  </si>
  <si>
    <t>Rumble Strike</t>
  </si>
  <si>
    <t>{'Rumble Strike': 5}</t>
  </si>
  <si>
    <t>Mountain Goblin</t>
  </si>
  <si>
    <t>Moghi</t>
  </si>
  <si>
    <t>Divelk</t>
  </si>
  <si>
    <t>Golem</t>
  </si>
  <si>
    <t>conjures a boulder to fall on</t>
  </si>
  <si>
    <t>Tempered Buckler</t>
  </si>
  <si>
    <t>Reinforced Buckler</t>
  </si>
  <si>
    <t>Goblin</t>
  </si>
  <si>
    <t>Sean</t>
  </si>
  <si>
    <t>Catch Breath</t>
  </si>
  <si>
    <t>takes a time-out to catch his breath</t>
  </si>
  <si>
    <t>Rumadan Man</t>
  </si>
  <si>
    <t>{'Wool Gambeson': 8}</t>
  </si>
  <si>
    <t>Ent</t>
  </si>
  <si>
    <t>Thorns</t>
  </si>
  <si>
    <t>summons thorns to attack</t>
  </si>
  <si>
    <t>{'Thorns': 15, 'Poison Ivy': 2}</t>
  </si>
  <si>
    <t>Rumadan Warrior</t>
  </si>
  <si>
    <t>{'Deep Thrust': 10}</t>
  </si>
  <si>
    <t>Dr. Grabh</t>
  </si>
  <si>
    <t>Dr Grabh</t>
  </si>
  <si>
    <t>{'Javelin': 50, 'Velvet Doublet': 50}</t>
  </si>
  <si>
    <t>Brigandine</t>
  </si>
  <si>
    <t>Leather Brigandine</t>
  </si>
  <si>
    <t>Bone Vest</t>
  </si>
  <si>
    <t>Jade Crystal</t>
  </si>
  <si>
    <t>lunges into</t>
  </si>
  <si>
    <t>cuts through the armour of</t>
  </si>
  <si>
    <t>spins wildly into</t>
  </si>
  <si>
    <t>fires a steady shot at</t>
  </si>
  <si>
    <t>shoots a deadly projectile at</t>
  </si>
  <si>
    <t>fires a rock at</t>
  </si>
  <si>
    <t>{'accuracy': 4, 'cRate': 2, 'cDamage': 20}</t>
  </si>
  <si>
    <t>launches an arrow, landing on</t>
  </si>
  <si>
    <t>Venomblast</t>
  </si>
  <si>
    <t>Scorch</t>
  </si>
  <si>
    <t>scorches</t>
  </si>
  <si>
    <t>Vampire Bat</t>
  </si>
  <si>
    <t>{'Bite': 50}</t>
  </si>
  <si>
    <t>Skeleton</t>
  </si>
  <si>
    <t>Skeleton Mage1</t>
  </si>
  <si>
    <t>Skeleton Mage</t>
  </si>
  <si>
    <t>Poison Cloud</t>
  </si>
  <si>
    <t>Skeleton Mage2</t>
  </si>
  <si>
    <t>Cave Orc</t>
  </si>
  <si>
    <t>{'Rumble Strike': 5, 'Helix Swing': 10}</t>
  </si>
  <si>
    <t>{'Rumble Strike': 25, 'Crush': 25}</t>
  </si>
  <si>
    <t>{'Rock Shield': 4}</t>
  </si>
  <si>
    <t>summons poison ivy</t>
  </si>
  <si>
    <t>{'Deep Thrust': 15, 'Steel Twister': 1}</t>
  </si>
  <si>
    <t>Jellyfish</t>
  </si>
  <si>
    <t>Re-energize</t>
  </si>
  <si>
    <t>begins to re-energize</t>
  </si>
  <si>
    <t>Re-energizing</t>
  </si>
  <si>
    <t>{'Crush': 5, 'Catch Breath': 20}</t>
  </si>
  <si>
    <t>{'Dark Dagger': 5, 'Bone Vest': 2}</t>
  </si>
  <si>
    <t>{'Wizardmist Cloak': 10}</t>
  </si>
  <si>
    <t>{'Poison Cloud': 25}</t>
  </si>
  <si>
    <t>{'Icicles': 25}</t>
  </si>
  <si>
    <t>{'Venom Strike': 30, 'Crush': 20}</t>
  </si>
  <si>
    <t>Goblin Ranger</t>
  </si>
  <si>
    <t>{'Power Lob': 10}</t>
  </si>
  <si>
    <t>Orc</t>
  </si>
  <si>
    <t>{'Bloodrush Crush': 5}</t>
  </si>
  <si>
    <t>{'Mace': 5, 'Buckler': 10}</t>
  </si>
  <si>
    <t>{'Avalanche': 5, 'Rock Shot': 10}</t>
  </si>
  <si>
    <t>Venomvice the Blind</t>
  </si>
  <si>
    <t>Fall Down</t>
  </si>
  <si>
    <t>fall down</t>
  </si>
  <si>
    <t>{'defence': 10}</t>
  </si>
  <si>
    <t>{'Fall Down': 100}</t>
  </si>
  <si>
    <t>Gigantic Crayons</t>
  </si>
  <si>
    <t>Giant Water Spider2</t>
  </si>
  <si>
    <t>Giant Seal</t>
  </si>
  <si>
    <t>Giant Seal2</t>
  </si>
  <si>
    <t>Giant Seal1</t>
  </si>
  <si>
    <t>Salamander Sever</t>
  </si>
  <si>
    <t>Salamander Slice</t>
  </si>
  <si>
    <t>Salamander Stab</t>
  </si>
  <si>
    <t>Seal Sever</t>
  </si>
  <si>
    <t>Seal Slice</t>
  </si>
  <si>
    <t>Seal Stab</t>
  </si>
  <si>
    <t>Shark Sever</t>
  </si>
  <si>
    <t>Shark Slice</t>
  </si>
  <si>
    <t>Shark Stab</t>
  </si>
  <si>
    <t>Scorpion Sever</t>
  </si>
  <si>
    <t>Scorpion Slice</t>
  </si>
  <si>
    <t>Scorpion Stab</t>
  </si>
  <si>
    <t>Scarab Sever</t>
  </si>
  <si>
    <t>Scarab Slice</t>
  </si>
  <si>
    <t>Scarab Stab</t>
  </si>
  <si>
    <t>Salamander Smash</t>
  </si>
  <si>
    <t>Seal Smash</t>
  </si>
  <si>
    <t>Scorpion Smash</t>
  </si>
  <si>
    <t>Shark Smash</t>
  </si>
  <si>
    <t>Scarab Smash</t>
  </si>
  <si>
    <t>smashes</t>
  </si>
  <si>
    <t>severs</t>
  </si>
  <si>
    <t>slices</t>
  </si>
  <si>
    <t>stabs</t>
  </si>
  <si>
    <t>Stiff Shot</t>
  </si>
  <si>
    <t>{'defence': -5}</t>
  </si>
  <si>
    <t>Impaler's Impulse</t>
  </si>
  <si>
    <t>unleashes the savagery of the sword</t>
  </si>
  <si>
    <t>channels the mastery of the mace</t>
  </si>
  <si>
    <t>harnesses the swiftness of the spear</t>
  </si>
  <si>
    <t>Dragan</t>
  </si>
  <si>
    <t>{'Steadfast Slash': 5}</t>
  </si>
  <si>
    <t>Pot Apparition</t>
  </si>
  <si>
    <t>Fire Sorceress</t>
  </si>
  <si>
    <t>Flaming Skeleton</t>
  </si>
  <si>
    <t>Fire Enchantress</t>
  </si>
  <si>
    <t>Swash Buckler</t>
  </si>
  <si>
    <t>Gryphon Kite</t>
  </si>
  <si>
    <t>Skeleton Shield</t>
  </si>
  <si>
    <t>{'Fireball': 45, 'Quicksand': 15}</t>
  </si>
  <si>
    <t>{'waterReduction': -20, 'accuracy': -5}</t>
  </si>
  <si>
    <t>{'earthReduction': -30}</t>
  </si>
  <si>
    <t>{'fireReduction': -20}</t>
  </si>
  <si>
    <t>{'cRate': 2, 'defence': -5}</t>
  </si>
  <si>
    <t>{'earthReduction': -5, 'waterReduction': -5, 'fireReduction': -5}</t>
  </si>
  <si>
    <t>Melting Touch</t>
  </si>
  <si>
    <t>{'Scorch': 10}</t>
  </si>
  <si>
    <t>is defending against the next attack</t>
  </si>
  <si>
    <t>Pespozeor</t>
  </si>
  <si>
    <t>Fire Claw</t>
  </si>
  <si>
    <t>Maximilian</t>
  </si>
  <si>
    <t>{'Firebreath Shield': 50, 'Fire Wand': 50}</t>
  </si>
  <si>
    <t>rakes a flaming claw through</t>
  </si>
  <si>
    <t>{'Bite': 8, 'Crush': 3, 'Fire Claw': 10, 'Scorch': 10, 'Aerial Assault': 10}</t>
  </si>
  <si>
    <t>Ghost of Tomas</t>
  </si>
  <si>
    <t>{'ep': -20}</t>
  </si>
  <si>
    <t>Soul Drain</t>
  </si>
  <si>
    <t>drains the soul of</t>
  </si>
  <si>
    <t>{'Soul Drain': 15, 'Reinvigorate': 15}</t>
  </si>
  <si>
    <t>bashes into</t>
  </si>
  <si>
    <t>{'hp': 20}</t>
  </si>
  <si>
    <t>Marciano2</t>
  </si>
  <si>
    <t>Skeleton Soldier</t>
  </si>
  <si>
    <t>Skeleton Archer</t>
  </si>
  <si>
    <t>{'Deep Thrust': 8, 'Defend': 8}</t>
  </si>
  <si>
    <t>Goblin Thug</t>
  </si>
  <si>
    <t>Earth Mage</t>
  </si>
  <si>
    <t>Rumadan Ruffian</t>
  </si>
  <si>
    <t>conjures a hot coal to burn</t>
  </si>
  <si>
    <t>Giant Water Spider</t>
  </si>
  <si>
    <t>Giant Water Spider1</t>
  </si>
  <si>
    <t>Skitter</t>
  </si>
  <si>
    <t>skitters across the water</t>
  </si>
  <si>
    <t>{'accuracy': -10}</t>
  </si>
  <si>
    <t>{'Skitter': 20, 'Crush': 20}</t>
  </si>
  <si>
    <t>Buccaneer</t>
  </si>
  <si>
    <t>Swashbuckler</t>
  </si>
  <si>
    <t>Diamond Cutter</t>
  </si>
  <si>
    <t>Shield Breaker</t>
  </si>
  <si>
    <t>{'Rumble Strike': 5, 'Helix Swing': 10, 'Shield Breaker': 3}</t>
  </si>
  <si>
    <t>{'Diamond Cutter': 10, 'Deep Thrust': 5, 'Expunging Lunge': 5}</t>
  </si>
  <si>
    <t>Pirate Lady</t>
  </si>
  <si>
    <t>{'Steel Twister': 10}</t>
  </si>
  <si>
    <t>Pirate Kid</t>
  </si>
  <si>
    <t>Pirate Captain</t>
  </si>
  <si>
    <t>Skeleton Mage1 Unfleeable</t>
  </si>
  <si>
    <t>Skeleton Mage2 Unfleeable</t>
  </si>
  <si>
    <t>Skeleton Soldier Unfleeable</t>
  </si>
  <si>
    <t>Skeleton Archer Unfleeable</t>
  </si>
  <si>
    <t>Skeleton Commander</t>
  </si>
  <si>
    <t>{'Duststorm': 5, 'Deep Thrust': 10}</t>
  </si>
  <si>
    <t>{'Poison Cloud': 20, 'Duststorm': 80}</t>
  </si>
  <si>
    <t>Swordfish</t>
  </si>
  <si>
    <t>Giant Shark1</t>
  </si>
  <si>
    <t>Giant Shark2</t>
  </si>
  <si>
    <t>Giant Shark</t>
  </si>
  <si>
    <t>Mighty Flange</t>
  </si>
  <si>
    <t>Sponge</t>
  </si>
  <si>
    <t>{'Sponge Shield': 12}</t>
  </si>
  <si>
    <t>{'Bite': 30}</t>
  </si>
  <si>
    <t>{'Torrent Funnel': 5, 'Whirlpool': 80, 'Poison Cloud': 15}</t>
  </si>
  <si>
    <t>Mystical Octopus</t>
  </si>
  <si>
    <t>Wounded Swordfish</t>
  </si>
  <si>
    <t>{'Bite': 40}</t>
  </si>
  <si>
    <t>{'Espadon': 2}</t>
  </si>
  <si>
    <t>{'Bite': 40, 'Floodtide': 5}</t>
  </si>
  <si>
    <t>{'Bloodrush Crush': 4, 'Rumble Strike': 12}</t>
  </si>
  <si>
    <t>{'Shield Breaker': 12, 'Bloodrush Crush': 5}</t>
  </si>
  <si>
    <t>{'Icicles': 60, 'Hailstorm': 40}</t>
  </si>
  <si>
    <t>Light Gryphon</t>
  </si>
  <si>
    <t>Swoop</t>
  </si>
  <si>
    <t>{'accuracy': -15}</t>
  </si>
  <si>
    <t>swoops down to strike</t>
  </si>
  <si>
    <t>Dark Gryphon</t>
  </si>
  <si>
    <t>Mixed Gryphon</t>
  </si>
  <si>
    <t>Magical Gryphon</t>
  </si>
  <si>
    <t>{'Quicksand': 20, 'Fireball': 50, 'Swoop': 20, 'Hailstorm': 10}</t>
  </si>
  <si>
    <t>{'Floodtide': 3, 'Steadfast Slash': 5, 'Expunging Lunge': 5}</t>
  </si>
  <si>
    <t>Phoenix</t>
  </si>
  <si>
    <t>Rumadan Assassin</t>
  </si>
  <si>
    <t>Rapid Stab</t>
  </si>
  <si>
    <t>Deadly Stab</t>
  </si>
  <si>
    <t>rapidly stabs</t>
  </si>
  <si>
    <t>precisely stabs</t>
  </si>
  <si>
    <t>{'Merciless Dagger': 5}</t>
  </si>
  <si>
    <t>{'Wool Doublet': 8, 'Long Sword': 3}</t>
  </si>
  <si>
    <t>{'Rapid Stab': 25, 'Deadly Stab': 10, 'Deep Thrust': 10}</t>
  </si>
  <si>
    <t>{'Zap': 15, 'Poison Cloud': 5}</t>
  </si>
  <si>
    <t>Toxic Jellyfish</t>
  </si>
  <si>
    <t>Smoke Bomb</t>
  </si>
  <si>
    <t>throws a smoke bomb</t>
  </si>
  <si>
    <t>Unholy Crow</t>
  </si>
  <si>
    <t>Gemmed Habiliment</t>
  </si>
  <si>
    <t>Arcane Vestment</t>
  </si>
  <si>
    <t>{'cDamage': 10, 'accuracy': 2}</t>
  </si>
  <si>
    <t>Mad Scientist</t>
  </si>
  <si>
    <t>{'Magical Barrier': 5}</t>
  </si>
  <si>
    <t>shoots an ice ray at</t>
  </si>
  <si>
    <t>shoots a fire ray at</t>
  </si>
  <si>
    <t>Ice Ray</t>
  </si>
  <si>
    <t>Fire Ray</t>
  </si>
  <si>
    <t>{'Smoke Bomb': 10, 'Scorch': 15, 'Zap': 15, 'Poison Cloud': 10, 'Fire Ray': 25, 'Ice Ray': 25}</t>
  </si>
  <si>
    <t>Nameless Beast</t>
  </si>
  <si>
    <t>{'Rumble Strike': 15, 'Crush': 30, 'Shield Breaker': 3}</t>
  </si>
  <si>
    <t>Steel Defender</t>
  </si>
  <si>
    <t>Fortified Kite Shield</t>
  </si>
  <si>
    <t>Qendresa</t>
  </si>
  <si>
    <t>Oseku Shield</t>
  </si>
  <si>
    <t>Syvre Leaf</t>
  </si>
  <si>
    <t>The Key to Macedonia</t>
  </si>
  <si>
    <t>Frostflipper the Fierce</t>
  </si>
  <si>
    <t>Tidetooth the Tough</t>
  </si>
  <si>
    <t>{'defence': 2}</t>
  </si>
  <si>
    <t>{'cDamage': 5}</t>
  </si>
  <si>
    <t>{'cRate': 1}</t>
  </si>
  <si>
    <t>{'maxHp': 10}</t>
  </si>
  <si>
    <t>{'earthReduction': 3, 'waterReduction': 3, 'fireReduction': 3}</t>
  </si>
  <si>
    <t>Rumadan Horseman</t>
  </si>
  <si>
    <t>Charge</t>
  </si>
  <si>
    <t>charges at</t>
  </si>
  <si>
    <t>{'Charge': 20}</t>
  </si>
  <si>
    <t>Sand Digger</t>
  </si>
  <si>
    <t>Warlock</t>
  </si>
  <si>
    <t>Adurbid</t>
  </si>
  <si>
    <t>{'Soul Drain': 5, 'Fireball': 25, 'Mudslide': 25, 'Icicles': 25, 'Poison Cloud': 5, 'Quicksand': 15}</t>
  </si>
  <si>
    <t>Compatibility Report for Data Spreadsheet.xls</t>
  </si>
  <si>
    <t>Run on 17/03/2014 15:07</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</si>
  <si>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</si>
  <si>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</si>
  <si>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</si>
  <si>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</si>
  <si>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</si>
  <si>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</si>
  <si>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Dark Robe</t>
  </si>
  <si>
    <t>{'Gilded Robe': 5}</t>
  </si>
  <si>
    <t>Arcane Asp</t>
  </si>
  <si>
    <t>Gold Golem</t>
  </si>
  <si>
    <t>{'Rumble Strike': 10, 'Duststorm': 5, 'Quicksand': 10}</t>
  </si>
  <si>
    <t>{'Defend': 7}</t>
  </si>
  <si>
    <t>{'Burning Mind': 10, 'Fireball': 5, 'Deep Thrust': 10}</t>
  </si>
  <si>
    <t>{'Pike': 4}</t>
  </si>
  <si>
    <t>{'Cudgel': 7}</t>
  </si>
  <si>
    <t>Gritty Assailant</t>
  </si>
  <si>
    <t>{'Rapid Stab': 20, 'Aerial Assault': 5, 'Smoke Bomb': 20}</t>
  </si>
  <si>
    <t>Shadow Sniper</t>
  </si>
  <si>
    <t>Shadow Hunter</t>
  </si>
  <si>
    <t>{'Shadow Mail': 4, 'Ash Bow': 6}</t>
  </si>
  <si>
    <t>Giant Scorpion1</t>
  </si>
  <si>
    <t>Giant Scorpion</t>
  </si>
  <si>
    <t>Hide</t>
  </si>
  <si>
    <t>hides in the shadows</t>
  </si>
  <si>
    <t>{'Venom Arrow': 7, 'Bullseye Bolt': 10, 'Death Dart': 3, 'Hide': 10}</t>
  </si>
  <si>
    <t>{'Deadly Stab': 10, 'Steadfast Slash': 10, 'Diamond Cutter': 10, 'Hide': 10, 'Expunging Lunge': 10}</t>
  </si>
  <si>
    <t>Manticore</t>
  </si>
  <si>
    <t>recklessly demolishes</t>
  </si>
  <si>
    <t>{'Deep Thrust': 30, 'Rumble Strike': 40, 'Reckless Rack': 3, 'Helix Swing': 20}</t>
  </si>
  <si>
    <t>Albanian Gladiator</t>
  </si>
  <si>
    <t>Dust Dweller</t>
  </si>
  <si>
    <t>{'Great Axe': 5, 'Cudgel': 5}</t>
  </si>
  <si>
    <t>{'Great Axe': 5, 'Bone Vest': 5}</t>
  </si>
  <si>
    <t>{'Bone Vest': 7}</t>
  </si>
  <si>
    <t>{'Bloodfire Cloak': 7}</t>
  </si>
  <si>
    <t>Mad Skeleton Mage</t>
  </si>
  <si>
    <t>Hardbone Soldier</t>
  </si>
  <si>
    <t>Hardbone Archer</t>
  </si>
  <si>
    <t>Dive</t>
  </si>
  <si>
    <t>dives from the sky to strike</t>
  </si>
  <si>
    <t>Sting</t>
  </si>
  <si>
    <t>{'ep': -5}</t>
  </si>
  <si>
    <t>stings</t>
  </si>
  <si>
    <t>{'Sting': 10}</t>
  </si>
  <si>
    <t>White Robe</t>
  </si>
  <si>
    <t>Giant Scorpion2</t>
  </si>
  <si>
    <t>Poisonpinch the Piercing</t>
  </si>
  <si>
    <t>{'Sting': 10, 'Venomblast': 5}</t>
  </si>
  <si>
    <t>{'Icicles': 20}</t>
  </si>
  <si>
    <t>Pestering Imp</t>
  </si>
  <si>
    <t>{'accuracy': -50}</t>
  </si>
  <si>
    <t>uses a piece of glass to reflect blinding sunlight into the eyes of</t>
  </si>
  <si>
    <t>Blind</t>
  </si>
  <si>
    <t>Defending</t>
  </si>
  <si>
    <t>{'physicalReduction': 100}</t>
  </si>
  <si>
    <t>Inner Zen</t>
  </si>
  <si>
    <t>{'Radiant Barrier': 5}</t>
  </si>
  <si>
    <t>Fling Dung</t>
  </si>
  <si>
    <t>Border Guard</t>
  </si>
  <si>
    <t>Duelist</t>
  </si>
  <si>
    <t>{'Bite': 10, 'Shield Breaker': 10}</t>
  </si>
  <si>
    <t>{'Deep Thrust': 10, 'Steadfast Slash': 5, 'Deadly Stab': 5}</t>
  </si>
  <si>
    <t>Black Knight</t>
  </si>
  <si>
    <t>Giant Salamander1</t>
  </si>
  <si>
    <t>Giant Salamander2</t>
  </si>
  <si>
    <t>Giant Salamander</t>
  </si>
  <si>
    <t>Meltmaw the Magical</t>
  </si>
  <si>
    <t>Rebel Archer</t>
  </si>
  <si>
    <t>{'Oak Bow': 7}</t>
  </si>
  <si>
    <t>{'Power Lob': 10, 'Smoke Bomb': 5, 'Stiff Shot': 15, 'Flaming Arrow': 10}</t>
  </si>
  <si>
    <t>White Knight</t>
  </si>
  <si>
    <t>{'Rumble Strike': 20, 'Defend': 5}</t>
  </si>
  <si>
    <t>{'Birch Bow': 6, 'Iron Hauberk': 3}</t>
  </si>
  <si>
    <t>{'Spear': 4, 'Tower Shield': 2, 'Iron Hauberk': 3}</t>
  </si>
  <si>
    <t>{'Iron Cuirass': 10}</t>
  </si>
  <si>
    <t>{'Steel Defender': 4}</t>
  </si>
  <si>
    <t>{'Steel Cuirass': 4}</t>
  </si>
  <si>
    <t>{'Force Gauntlets': 4}</t>
  </si>
  <si>
    <t>{'Carnivorous Blow': 20, 'Charge': 10}</t>
  </si>
  <si>
    <t>{'Scorch': 5}</t>
  </si>
  <si>
    <t>{'Blind': 10, 'Smoke Bomb': 25, 'Aerial Assault': 30, 'Rock Shot': 30, 'Fling Dung': 5}</t>
  </si>
  <si>
    <t>{'Fling Dung': 8}</t>
  </si>
  <si>
    <t>Reckless Rack</t>
  </si>
  <si>
    <t>{'Reckless Rack': 2}</t>
  </si>
  <si>
    <t>{'Gold Ore': 3}</t>
  </si>
  <si>
    <t>{'Jade Crystal': 6}</t>
  </si>
  <si>
    <t>{'Aquamarine Shard': 6}</t>
  </si>
  <si>
    <t>{'White Robe': 12}</t>
  </si>
  <si>
    <t>Heal</t>
  </si>
  <si>
    <t>{'Deep Thrust': 15, 'Recover': 15, 'Steel Twister': 1}</t>
  </si>
  <si>
    <t>Resist %</t>
  </si>
  <si>
    <t>Smoulder</t>
  </si>
  <si>
    <t>{'defence': -3}</t>
  </si>
  <si>
    <t>casts Fireball on</t>
  </si>
  <si>
    <t>casts Mudslide on</t>
  </si>
  <si>
    <t>Derecho</t>
  </si>
  <si>
    <t>casts Quicksand on</t>
  </si>
  <si>
    <t>casts Smoulder on</t>
  </si>
  <si>
    <t>casts Whirlpool on</t>
  </si>
  <si>
    <t>casts Poison Cloud</t>
  </si>
  <si>
    <t>casts Melting Touch on</t>
  </si>
  <si>
    <t>casts Floodtide on</t>
  </si>
  <si>
    <t>casts Eruption on</t>
  </si>
  <si>
    <t>casts Asteroid on</t>
  </si>
  <si>
    <t>casts Torrent Funnel on</t>
  </si>
  <si>
    <t>casts Immolation on</t>
  </si>
  <si>
    <t>casts Venomblast on</t>
  </si>
  <si>
    <t>casts a blast of icy wind at</t>
  </si>
  <si>
    <t>casts a shard of hail at</t>
  </si>
  <si>
    <t>casts a shard of ice at</t>
  </si>
  <si>
    <t>casts Tsunami on</t>
  </si>
  <si>
    <t>Fumarole</t>
  </si>
  <si>
    <t>casts Fumarole on</t>
  </si>
  <si>
    <t>deeply thrusts into</t>
  </si>
  <si>
    <t>strikes</t>
  </si>
  <si>
    <t>swings in a helix at</t>
  </si>
  <si>
    <t>MUSIC</t>
  </si>
  <si>
    <t>Important Battle</t>
  </si>
  <si>
    <t>Rival Battle</t>
  </si>
  <si>
    <t>Guardian Battle</t>
  </si>
  <si>
    <t>Tomas Battle</t>
  </si>
  <si>
    <t>Level</t>
  </si>
  <si>
    <t>XP Tnl</t>
  </si>
  <si>
    <t>Formula 1</t>
  </si>
  <si>
    <t>{'Helix Swing': 10, 'Restore': 20}</t>
  </si>
  <si>
    <t>{'Swoop': 10, 'Death Dart': 10, 'Hot Coals': 20, 'Avalanche': 30}</t>
  </si>
  <si>
    <t>{'cRate': 2, 'accuracy': 3}</t>
  </si>
  <si>
    <t>{'cRate': 2, 'cDamage': 25}</t>
  </si>
  <si>
    <t>{'accuracy': 5, 'cDamage': 25}</t>
  </si>
  <si>
    <t>Obsidian Crusher</t>
  </si>
  <si>
    <t>casts a gust of dust at</t>
  </si>
  <si>
    <t>casts a ball of fire at</t>
  </si>
  <si>
    <t>Firestorm</t>
  </si>
  <si>
    <t>{'Immolation': 40, 'Firestorm': 20, 'Venomblast': 15, 'Dive': 25}</t>
  </si>
  <si>
    <t>Drone Bee</t>
  </si>
  <si>
    <t>Guard Bee</t>
  </si>
  <si>
    <t>Queen Bee</t>
  </si>
  <si>
    <t>{'Sting': 5}</t>
  </si>
  <si>
    <t>{'Sting': 5, 'Defend': 3}</t>
  </si>
  <si>
    <t>{'Syvre Leaf': 20}</t>
  </si>
  <si>
    <t>{'Syvre Leaf': 10}</t>
  </si>
  <si>
    <t>{'Syvre Leaf': 5}</t>
  </si>
  <si>
    <t>INFO</t>
  </si>
  <si>
    <t>This gem harnesses elemental power.</t>
  </si>
  <si>
    <t>It is time to save your homeland.</t>
  </si>
  <si>
    <t>Be re-leafed.</t>
  </si>
  <si>
    <t>This can be refined into a valuable metal.</t>
  </si>
  <si>
    <t>Garnet Fragment</t>
  </si>
  <si>
    <t>{'Garnet Fragment': 6}</t>
  </si>
  <si>
    <t>Key Mold</t>
  </si>
  <si>
    <t>This can be used to smith a key.</t>
  </si>
  <si>
    <t>Mysterious Parchment</t>
  </si>
  <si>
    <t>Presidential Map</t>
  </si>
  <si>
    <t>Letter from the Mayor</t>
  </si>
  <si>
    <t>Lina1</t>
  </si>
  <si>
    <t>Lina</t>
  </si>
  <si>
    <t>{'Bite': 75, 'Charge': 25}</t>
  </si>
  <si>
    <t>Lina2</t>
  </si>
  <si>
    <t>{'Cassock': 25, 'Wool Gambeson': 20, 'Wool Doublet': 15, 'Leather Gambeson': 10, 'Leather Doublet': 8, 'Canvas Gambeson': 6, 'Canvas Doublet': 4, 'Magerobe': 2, 'Velvet Doublet': 1}</t>
  </si>
  <si>
    <t>Barrie</t>
  </si>
  <si>
    <t>Command Fang</t>
  </si>
  <si>
    <t>commands Fang to leap at</t>
  </si>
  <si>
    <t>{'cRate': -2}</t>
  </si>
  <si>
    <t>Ferocious Fang</t>
  </si>
  <si>
    <t>{'Bite': 10, 'Charge': 10, 'Aerial Assault': 5}</t>
  </si>
  <si>
    <t>A letter that bears the signature*of the Herceg Novi mayor.</t>
  </si>
  <si>
    <t>Sunken Writings Opaquely Reveal*Death Fictitious Inside Soulless Hearts.</t>
  </si>
  <si>
    <t>General Octavius</t>
  </si>
  <si>
    <t>{'Silver Blade': 50, 'Sentinel Plate': 50}</t>
  </si>
  <si>
    <t>{'Deep Thrust': 20, 'Reinvigorate': 10, 'Rumble Strike': 5, 'Fireball': 7, 'Icicles': 6}</t>
  </si>
  <si>
    <t>Impwood Wand</t>
  </si>
  <si>
    <t>Psion Sorcerer</t>
  </si>
  <si>
    <t>{'Mudslide': 40, 'Avalanche': 12, 'Fireball': 6, 'Melting Touch': 12, 'Quicksand': 15, 'Reinvigorate': 5}</t>
  </si>
  <si>
    <t>{'Arcane Vestment': 4}</t>
  </si>
  <si>
    <t>Psion Adept</t>
  </si>
  <si>
    <t>conjures a bolt of lightning on</t>
  </si>
  <si>
    <t>{'Derecho': 1, 'Asteroid': 4, 'Avalanche': 20, 'Fireball': 6, 'Melting Touch': 20, 'Inner Zen': 10}</t>
  </si>
  <si>
    <t>Possessed Guard</t>
  </si>
  <si>
    <t>{'Rumble Strike': 20, 'Defend': 5, 'Expunging Lunge': 5}</t>
  </si>
  <si>
    <t>Studded Buckler</t>
  </si>
  <si>
    <t>Niplin's Breastplate</t>
  </si>
  <si>
    <t>Riplin's Breastplate</t>
  </si>
  <si>
    <t>{'Quicksand': 45, 'Smoulder': 45, 'Bite': 10}</t>
  </si>
  <si>
    <t>Mirage</t>
  </si>
  <si>
    <t>{'Drain': 25}</t>
  </si>
  <si>
    <t>Drain</t>
  </si>
  <si>
    <t>drains</t>
  </si>
  <si>
    <t>A lightweight metal with strong*resistive properties.</t>
  </si>
  <si>
    <t>This map leads somewhere good.*That's what you hope.</t>
  </si>
  <si>
    <t>Ancient Goblin</t>
  </si>
  <si>
    <t>Hermit</t>
  </si>
  <si>
    <t>{'Fireball': 30, 'Zap': 20, 'Bolt': 40, 'Healing Ray': 10}</t>
  </si>
  <si>
    <t>Bolt</t>
  </si>
  <si>
    <t>casts Bolt on</t>
  </si>
  <si>
    <t>{'Crush': 5, 'Bite': 10}</t>
  </si>
  <si>
    <t>{'Obsidian Crusher': 8}</t>
  </si>
  <si>
    <t>{'Fireball': 15, 'Icicles': 15, 'Bolt': 15, 'Floodtide': 25, 'Melting Touch': 25, 'Hailstorm': 3, 'Firestorm': 2}</t>
  </si>
  <si>
    <t>{'Gemmed Habiliment': 7}</t>
  </si>
  <si>
    <t>Enraged Hermit</t>
  </si>
  <si>
    <t>{'Impwood Wand': 5}</t>
  </si>
  <si>
    <t>President of Macedonia</t>
  </si>
  <si>
    <t>{'Defend': 100}</t>
  </si>
  <si>
    <t>Greek Guard</t>
  </si>
  <si>
    <t>{'Smoke Bomb': 10, 'Death Dart': 7, 'Steadfast Slash': 7, 'Helix Swing': 7, 'Deep Thrust': 15}</t>
  </si>
  <si>
    <t>Florc</t>
  </si>
  <si>
    <t>Shorc</t>
  </si>
  <si>
    <t>{'Quake Defender': 5}</t>
  </si>
  <si>
    <t>{'Shield Breaker': 10}</t>
  </si>
  <si>
    <t>{'Silver Blade': 2}</t>
  </si>
  <si>
    <t>{'Shadow Mail': 4, 'Silver Blade': 3}</t>
  </si>
  <si>
    <t>{'Misty Axe': 45, 'Fortified Kite Shield': 45, 'Silver Blade': 10}</t>
  </si>
  <si>
    <t>Rogue Guard</t>
  </si>
  <si>
    <t>Marciano3</t>
  </si>
  <si>
    <t>Rumadan Disciple</t>
  </si>
  <si>
    <t>Rumadan Guru</t>
  </si>
  <si>
    <t>{'Arcane Vestment': 5}</t>
  </si>
  <si>
    <t>{'Glowing Barrier': 3}</t>
  </si>
  <si>
    <t>{'Gemmed Habiliment': 3}</t>
  </si>
  <si>
    <t>{'Steel Twister': 15, 'Helix Swing': 20, 'Quicksand': 5}</t>
  </si>
  <si>
    <t>{'Burning Mind': 15, 'Healing Ray': 25, 'Smoulder': 15, 'Duststorm': 15, 'Firestorm': 15, 'Quicksand': 15}</t>
  </si>
  <si>
    <t>Marciano4</t>
  </si>
  <si>
    <t>{'Deep Thrust': 15, 'Restore': 15, 'Bloodrush Crush': 15, 'Steel Twister': 1}</t>
  </si>
  <si>
    <t>{'Deep Thrust': 15, 'Reinvigorate': 15, 'Aerial Assault': 15, 'Steel Twister': 1}</t>
  </si>
  <si>
    <t>{'Fireball': 4, 'Icicles': 2, 'Avalanche': 1, 'Command Fang': 5, 'Healing Light': 7}</t>
  </si>
  <si>
    <t>Jazidhu</t>
  </si>
  <si>
    <t>Rumadan Man Unfleeable</t>
  </si>
  <si>
    <t>Rumadan Warrior Unfleeable</t>
  </si>
  <si>
    <t>Rumadan Assassin Unfleeable</t>
  </si>
  <si>
    <t>Rumadan Ruffian Unfleeable</t>
  </si>
  <si>
    <t>Rumadan Guru Unfleeable</t>
  </si>
  <si>
    <t>Rumadan Disciple Unfleeable</t>
  </si>
  <si>
    <t>Royal Knight</t>
  </si>
  <si>
    <t>Royal Sentinel</t>
  </si>
  <si>
    <t>Royal Pyromancer</t>
  </si>
  <si>
    <t>Royal Cryomancer</t>
  </si>
  <si>
    <t>Flame Templar</t>
  </si>
  <si>
    <t>Lesser Dragon</t>
  </si>
  <si>
    <t>Silvio Berlusconi2</t>
  </si>
  <si>
    <t>Silvio Berlusconi1</t>
  </si>
  <si>
    <t>{'Steel Hauberk': 8, 'Silver Blade': 3}</t>
  </si>
  <si>
    <t>Silvio Berlusconi3</t>
  </si>
  <si>
    <t>Silvio Berlusconi</t>
  </si>
  <si>
    <t>{'Tidal Tower Shield': 5, 'Force Gauntlets': 5}</t>
  </si>
  <si>
    <t>{'Flame Guard': 5, 'Force Gauntlets': 5}</t>
  </si>
  <si>
    <t>{'Shadow Mail': 6, 'Bardiche': 3}</t>
  </si>
  <si>
    <t>{'Sacredvine Cloak': 12}</t>
  </si>
  <si>
    <t>{'Pike': 7, 'Partisan': 6, 'Shadow Mail': 3, 'Embossed Tower Shield': 7}</t>
  </si>
  <si>
    <t>{'Partisan': 10, 'Sentinel Plate': 5}</t>
  </si>
  <si>
    <t>{'Icicles': 30, 'Hailstorm': 15}</t>
  </si>
  <si>
    <t>{'Melting Touch': 30, 'Smoulder': 15}</t>
  </si>
  <si>
    <t>{'Deep Thrust': 12, 'Steadfast Slash': 6, 'Diamond Cutter': 8}</t>
  </si>
  <si>
    <t>{'Fireball': 15, 'Smoulder': 10, 'Expunging Lunge': 15}</t>
  </si>
  <si>
    <t>{'Deep Thrust': 20, 'Rumble Strike': 10}</t>
  </si>
  <si>
    <t>{'Fireball': 40, 'Fire Claw': 30, 'Firestorm': 20, 'Immolation': 10}</t>
  </si>
  <si>
    <t>Greek Wall Blueprint</t>
  </si>
  <si>
    <t>These drawings depict the layout*of the wall of Greece.</t>
  </si>
  <si>
    <t>J Bow</t>
  </si>
  <si>
    <t>{'bRate': -3}</t>
  </si>
  <si>
    <t>{'Dragon Skin': 15}</t>
  </si>
  <si>
    <t>Turbid Adurbid</t>
  </si>
  <si>
    <t>Dark Asp</t>
  </si>
  <si>
    <t>{'Fireball': 35, 'Firestorm': 10, 'Quicksand': 15, 'Poison Cloud': 5, 'Venomblast': 10}</t>
  </si>
  <si>
    <t>Skeleton Arcanist</t>
  </si>
  <si>
    <t>Ninja</t>
  </si>
  <si>
    <t>{'Burning Mind': 10, 'Fireball': 5, 'Deep Thrust': 10, 'Venomblast': 10}</t>
  </si>
  <si>
    <t>{'Glowing Mail': 4}</t>
  </si>
  <si>
    <t>{'Shooting Star': 3}</t>
  </si>
  <si>
    <t>{'defence': -15}</t>
  </si>
  <si>
    <t>{'Smoke Bomb': 25, 'Rapid Stab': 10, 'Aerial Assault': 5, 'Hide': 5, 'Salamander Slice': 2, 'Salamander Stab': 1, 'Scorpion Slice': 1, 'Scorpion Stab': 2, 'Scarab Slice': 1, 'Scarab Stab': 1}</t>
  </si>
  <si>
    <t>{'Dagger of the River': 3}</t>
  </si>
  <si>
    <t>{'Icicles': 20, 'Poison Cloud': 20, 'Duststorm': 10, 'Hailstorm': 10, 'Firestorm': 10, 'Healing Ray': 20, 'Asteroid': 10}</t>
  </si>
  <si>
    <t>Psilos</t>
  </si>
  <si>
    <t>Ekdromos</t>
  </si>
  <si>
    <t>Hoplite</t>
  </si>
  <si>
    <t>Greek Footman</t>
  </si>
  <si>
    <t>Greek Mage</t>
  </si>
  <si>
    <t>Delicious Mushroom</t>
  </si>
  <si>
    <t>Big Mushroom</t>
  </si>
  <si>
    <t>Jagged Mushroom</t>
  </si>
  <si>
    <t>Thick Mushroom</t>
  </si>
  <si>
    <t>Magical Mushroom</t>
  </si>
  <si>
    <t>Restores all EP.*Consumed when HP is below 50%.</t>
  </si>
  <si>
    <t>Multiplies damage by 2.*Consumed when HP is below 50%.</t>
  </si>
  <si>
    <t>Increases crit chance by 25%.*Consumed when HP is below 50%.</t>
  </si>
  <si>
    <t>Multiplies defence by 2.*Consumed when HP is below 50%.</t>
  </si>
  <si>
    <t>Increases all reductions by 15%.*Consumed when HP is below 50%.</t>
  </si>
  <si>
    <t>Formula 3</t>
  </si>
  <si>
    <t>UNIQUE</t>
  </si>
  <si>
    <t>Crayon Battle</t>
  </si>
  <si>
    <t>Restores all HP.*Consumed when HP is below 50%.</t>
  </si>
  <si>
    <t>Nutritious Mushroom</t>
  </si>
  <si>
    <t>Hiding</t>
  </si>
  <si>
    <t>Thessalonian Ekdromos</t>
  </si>
  <si>
    <t>Thessalonian Psilos</t>
  </si>
  <si>
    <t>Thessalonian Hoplite</t>
  </si>
  <si>
    <t>Giant Scarab1</t>
  </si>
  <si>
    <t>Giant Scarab</t>
  </si>
  <si>
    <t>{'Deep Thrust': 20, 'Expunging Lunge': 8}</t>
  </si>
  <si>
    <t>{'Deep Thrust': 30, 'Helix Swing': 15, 'Shield Breaker': 10}</t>
  </si>
  <si>
    <t>{'Charge': 15}</t>
  </si>
  <si>
    <t>{'Fortified Kite Shield': 6, 'Bardiche': 8}</t>
  </si>
  <si>
    <t>{'Fortified Kite Shield': 4, 'Glowing Mail': 4}</t>
  </si>
  <si>
    <t>{'Fortified Kite Shield': 2, 'Ash Bow': 8}</t>
  </si>
  <si>
    <t>{'Greek Armour': 100}</t>
  </si>
  <si>
    <t>{'Greek Robe': 100}</t>
  </si>
  <si>
    <t>Greek Armour</t>
  </si>
  <si>
    <t>Greek Robe</t>
  </si>
  <si>
    <t>{'Deep Thrust': 20, 'Carnivorous Blow': 20}</t>
  </si>
  <si>
    <t>{'Icicles': 30, 'Whirlpool': 15, 'Floodtide': 10, 'Mist': 5, 'Fireball': 20, 'Mudslide': 20}</t>
  </si>
  <si>
    <t>{'Aerial Assault': 10, 'Reckless Rack': 10, 'Diamond Cutter': 20}</t>
  </si>
  <si>
    <t>Giant Scarab2</t>
  </si>
  <si>
    <t>Stoneshell the Spirited</t>
  </si>
  <si>
    <t>{'Charge': 15, 'Fumarole': 5}</t>
  </si>
  <si>
    <t>Lina3</t>
  </si>
  <si>
    <t>Fur Apparition</t>
  </si>
  <si>
    <t>Aegeus</t>
  </si>
  <si>
    <t>Agamemnon</t>
  </si>
  <si>
    <t>Cyrus</t>
  </si>
  <si>
    <t>Dionysios</t>
  </si>
  <si>
    <t>Draco</t>
  </si>
  <si>
    <t>Dryas</t>
  </si>
  <si>
    <t>Eustathius</t>
  </si>
  <si>
    <t>Helios</t>
  </si>
  <si>
    <t>Hyginus</t>
  </si>
  <si>
    <t>Hyperion</t>
  </si>
  <si>
    <t>Iason</t>
  </si>
  <si>
    <t>Lysias</t>
  </si>
  <si>
    <t>Odysseus</t>
  </si>
  <si>
    <t>Pantaleon</t>
  </si>
  <si>
    <t>Petros</t>
  </si>
  <si>
    <t>Ptolemy</t>
  </si>
  <si>
    <t>Pyrrhus</t>
  </si>
  <si>
    <t>Sophus</t>
  </si>
  <si>
    <t>Tarasios</t>
  </si>
  <si>
    <t>Theron</t>
  </si>
  <si>
    <t>Tychon</t>
  </si>
  <si>
    <t>Zeno</t>
  </si>
  <si>
    <t>Stats</t>
  </si>
  <si>
    <t>{'accuracy': 2}</t>
  </si>
  <si>
    <t>Aquarius</t>
  </si>
  <si>
    <t>Multiplicative Stats</t>
  </si>
  <si>
    <t>{'damage': 2}</t>
  </si>
  <si>
    <t>Nereus</t>
  </si>
  <si>
    <t>{'cDamage': 3}</t>
  </si>
  <si>
    <t>{'Deep Thrust': 30}</t>
  </si>
  <si>
    <t>Greek Duelist</t>
  </si>
  <si>
    <t>Greek Gladiator</t>
  </si>
  <si>
    <t>Greek Swordsman</t>
  </si>
  <si>
    <t>Greek Fighter</t>
  </si>
  <si>
    <t>Greek Knight</t>
  </si>
  <si>
    <t>{'Deep Thrust': 10, 'Steadfast Slash': 10, 'Steel Twister': 10}</t>
  </si>
  <si>
    <t>{'Rumble Strike': 30, 'Aerial Assault': 10}</t>
  </si>
  <si>
    <t>{'Defend': 20, 'Deep Thrust': 10, 'Steadfast Slash': 10, 'Helix Swing': 10}</t>
  </si>
  <si>
    <t>The Bladedriver</t>
  </si>
  <si>
    <t>The Gashmaster</t>
  </si>
  <si>
    <t>The Impaler</t>
  </si>
  <si>
    <t>The Pummeler</t>
  </si>
  <si>
    <t>{'Bladedriver\'s Barbarity': 5, 'Steadfast Slash': 5, 'Deep Thrust': 5, 'Scarab Slice': 10}</t>
  </si>
  <si>
    <t>{'Gashmaster\'s Grace': 5, 'Shield Breaker': 20, 'Diamond Cutter': 20, 'Seal Sever': 10}</t>
  </si>
  <si>
    <t>{'Pummeler\'s Precision': 5, 'Bloodrush Crush': 10, 'Helix Swing': 10, 'Shark Smash': 10}</t>
  </si>
  <si>
    <t>{'Impaler\'s Impulse': 5, 'Expunging Lunge': 5, 'Deep Thrust': 25, 'Salamander Stab': 10}</t>
  </si>
  <si>
    <t>Mob Battle</t>
  </si>
  <si>
    <t>{'SKILLS': {'Derecho': 4, 'Bolt': 31, 'Attack': 35}}</t>
  </si>
  <si>
    <t>{'SKILLS': {'Eruption': 2, 'Smoulder': 10, 'Fireball': 23, 'Attack': 35}}</t>
  </si>
  <si>
    <t>{'SKILLS': {'Fumarole': 2, 'Quicksand': 10, 'Mudslide': 23, 'Attack': 35}}</t>
  </si>
  <si>
    <t>{'SKILLS': {'Restore': 5, 'Attack': 65}}</t>
  </si>
  <si>
    <t>{'SKILLS': {'Tsunami': 2, 'Floodtide': 5, 'Whirlpool': 28, 'Attack': 35}}</t>
  </si>
  <si>
    <t>{'SKILLS': {'Shield Breaker': 11, 'Diamond Cutter': 11, 'Expunging Lunge': 10, 'Battery Cage': 3, 'Attack': 35}}</t>
  </si>
  <si>
    <t>{'SKILLS': {'Sap Shot': 10, 'Freezing Arrow': 10, 'Flaming Arrow': 10, 'Venom Arrow': 5, 'Attack': 35}}</t>
  </si>
  <si>
    <t>{'cRate': 2, 'SKILLS': {'Stiff Shot': 10, 'Bullseye Bolt': 5, 'Attack': 55}}</t>
  </si>
  <si>
    <t>{'bRate': 4}</t>
  </si>
  <si>
    <t>{'cRate': 3}</t>
  </si>
  <si>
    <t>{'damage': 20, 'cRate': 5, 'cDamage': 100, 'accuracy': -25, 'SKILLS': {'Reckless Rack': 5, 'Attack': 65}}</t>
  </si>
  <si>
    <t>{'damage': 20, 'defence': 150}</t>
  </si>
  <si>
    <t>Greek Hero1</t>
  </si>
  <si>
    <t>Greek Hero2</t>
  </si>
  <si>
    <t>Greek Hero3</t>
  </si>
  <si>
    <t>Greek Hero4</t>
  </si>
  <si>
    <t>Greek Hero5</t>
  </si>
  <si>
    <t>Greek Hero6</t>
  </si>
  <si>
    <t>Greek Hero7</t>
  </si>
  <si>
    <t>Greek Hero8</t>
  </si>
  <si>
    <t>Greek Hero9</t>
  </si>
  <si>
    <t>{'earthReduction': 75, 'waterReduction': 75, 'fireReduction': 75}</t>
  </si>
  <si>
    <t>{'waterReduction': 125}</t>
  </si>
  <si>
    <t>{'fireReduction': 125}</t>
  </si>
  <si>
    <t>{'earthReduction': 125}</t>
  </si>
  <si>
    <t>{'waterReduction': 75, 'SKILLS': {'Torrent Funnel': 10, 'Attack': 60}}</t>
  </si>
  <si>
    <t>{'fireReduction': 75, 'SKILLS': {'Firestorm': 10, 'Attack': 60}}</t>
  </si>
  <si>
    <t>{'earthReduction': 75, 'SKILLS': {'Asteroid': 10, 'Attack': 60}}</t>
  </si>
  <si>
    <t>{'physicalReduction': 75}</t>
  </si>
  <si>
    <t>{'maxHp': 2, 'hp': 2}</t>
  </si>
  <si>
    <t>FOE</t>
  </si>
  <si>
    <t>HERO</t>
  </si>
  <si>
    <t>Feel my wrath!</t>
  </si>
  <si>
    <t>Bring it.</t>
  </si>
  <si>
    <t>Haha! Now it's my turn!</t>
  </si>
  <si>
    <t>Come here!</t>
  </si>
  <si>
    <t>Take a good look--it'll all be over soon!</t>
  </si>
  <si>
    <t>Let me show you what true power is!</t>
  </si>
  <si>
    <t>Do you know the definition of pain?</t>
  </si>
  <si>
    <t>Let the fight begin.</t>
  </si>
  <si>
    <t>I can take you on.</t>
  </si>
  <si>
    <t>Haven't you had enough?</t>
  </si>
  <si>
    <t>Taste this!</t>
  </si>
  <si>
    <t>This is the end of your crusade!</t>
  </si>
  <si>
    <t>Don't you know who I am?</t>
  </si>
  <si>
    <t>Brace yourself.</t>
  </si>
  <si>
    <t>You versus me. One on one.</t>
  </si>
  <si>
    <t>You're just another punk.</t>
  </si>
  <si>
    <t>Do you really think you can take me on?</t>
  </si>
  <si>
    <t>I'll go easy on this young guy.</t>
  </si>
  <si>
    <t>Haaaaaah!</t>
  </si>
  <si>
    <t>*lets out a battle cry.*</t>
  </si>
  <si>
    <t>Your final battle…how does it feel?</t>
  </si>
  <si>
    <t>Prepare for defeat!</t>
  </si>
  <si>
    <t>Fight with all your might. You'll need it!</t>
  </si>
  <si>
    <t>Welcome to your first real duel!</t>
  </si>
  <si>
    <t>Fight me.</t>
  </si>
  <si>
    <t>My blade is sharp.</t>
  </si>
  <si>
    <t>This armour was forged with pride.</t>
  </si>
  <si>
    <t>*swings his weapon above his head.*</t>
  </si>
  <si>
    <t>*holds his weapon to the sky.*</t>
  </si>
  <si>
    <t>*ushers the crowd away from you and gestures for a battle.*</t>
  </si>
  <si>
    <t>*points toward you.*</t>
  </si>
  <si>
    <t>*slams his weapon to the ground, making a deafening sound.*</t>
  </si>
  <si>
    <t>Let's clash.</t>
  </si>
  <si>
    <t>Prepare yourself, warrior.</t>
  </si>
  <si>
    <t>Draw your weapon.</t>
  </si>
  <si>
    <t>Give me your best show.</t>
  </si>
  <si>
    <t>We shall fight until one surrenders.</t>
  </si>
  <si>
    <t>An even match-up.</t>
  </si>
  <si>
    <t>It looks like I'm going to win this one, warrior.</t>
  </si>
  <si>
    <t>A duel for glory.</t>
  </si>
  <si>
    <t>Winner takes all.</t>
  </si>
  <si>
    <t>My fame is on the line.</t>
  </si>
  <si>
    <t>Show me what you're made of.</t>
  </si>
  <si>
    <t>Let me test your mettle.</t>
  </si>
  <si>
    <t>We shall see who is more skilful.</t>
  </si>
  <si>
    <t>Khabir's Shaft</t>
  </si>
  <si>
    <t>Golden Guardian</t>
  </si>
  <si>
    <t>{'bRate': -1}</t>
  </si>
  <si>
    <t>For HP, only set maxHp--main will take care of the rest (since hp cannot exceed maxHp in enemy.py)</t>
  </si>
  <si>
    <t>*stomps on the ground, one foot after the other.*</t>
  </si>
  <si>
    <t>Greek Guardian</t>
  </si>
  <si>
    <t>Greek Champion</t>
  </si>
  <si>
    <t>Loukas</t>
  </si>
  <si>
    <t>{'Pummeler\'s Precision': 5, 'Bloodrush Crush': 5}</t>
  </si>
  <si>
    <t>{'Diamond Cutter': 15, 'Expunging Lunge': 10, 'Deep Thrust': 20}</t>
  </si>
  <si>
    <t>{'Fireball': 20, 'Smoulder': 30, 'Burning Mind': 20, 'Healing Light': 10}</t>
  </si>
  <si>
    <t>{'Fireball': 40, 'Smoulder': 20, 'Burning Mind': 5, 'Healing Glow': 10, 'Fire Claw': 5}</t>
  </si>
  <si>
    <t>{'Mudslide': 30, 'Healing Glow': 15}</t>
  </si>
  <si>
    <t>{'Fireball': 85, 'Healing Glow': 10}</t>
  </si>
  <si>
    <t>{'Mudslide': 35, 'Quicksand': 30, 'Avalanche': 25, 'Healing Glow': 10}</t>
  </si>
  <si>
    <t>{'Hot Coals': 20, 'Melting Touch': 15, 'Burning Mind': 10, 'Healing Glow': 15, 'Fireball': 40}</t>
  </si>
  <si>
    <t>{'Poison Cloud': 5, 'Deadly Stab': 5, 'Healing Light': 20, 'Quicksand': 30, 'Duststorm': 15}</t>
  </si>
  <si>
    <t>casts Healing Glow</t>
  </si>
  <si>
    <t>casts a Healing Light</t>
  </si>
  <si>
    <t>casts a Healing Ray</t>
  </si>
  <si>
    <t>{'Mighty Flange': 15, 'Morning Star': 80}</t>
  </si>
  <si>
    <t>{'Guardian Plate': 1, 'Ornate Halberd': 1, 'Helm Splitter': 1, 'Gyroscopic Flange': 1, 'Khabir\'s Shaft': 1, 'J Bow': 1, 'Golden Sun': 1}</t>
  </si>
  <si>
    <t>{'Healing Ray': 20, 'Reinvigorate': 5, 'Fireball': 5, 'Mudslide': 15, 'Deep Thrust': 15, 'Steadfast Slash': 15}</t>
  </si>
  <si>
    <t>Psionic Beast</t>
  </si>
  <si>
    <t>{'Gaia Suit': 15}</t>
  </si>
  <si>
    <t>{'Fumarole': 7, 'Eruption': 7, 'Healing Ray': 7, 'Reckless Rack': 7, 'Quicksand': 14, 'Melting Touch': 14}</t>
  </si>
  <si>
    <t>Marciano5</t>
  </si>
  <si>
    <t>{'Deep Thrust': 15, 'Revitalize': 15, 'Reckless Rack': 15, 'Steel Twister': 1}</t>
  </si>
  <si>
    <t>Vampire Bat Unfleeable</t>
  </si>
  <si>
    <t>Orc Unfleeable</t>
  </si>
  <si>
    <t>Goblin Unfleeable</t>
  </si>
  <si>
    <t>Moghi Unfleeable</t>
  </si>
  <si>
    <t>Unholy Crow Unfleeable</t>
  </si>
  <si>
    <t>Sand Digger Unfleeable</t>
  </si>
  <si>
    <t>Dust Dweller Unfleeable</t>
  </si>
  <si>
    <t>Manticore Unfleeable</t>
  </si>
  <si>
    <t>Dark Asp Unfleeable</t>
  </si>
  <si>
    <t>Ancient Goblin Unfleeable</t>
  </si>
  <si>
    <t>Skeleton Arcanist Unfleeable</t>
  </si>
  <si>
    <t>Nemean Lion</t>
  </si>
  <si>
    <t>Cychreides</t>
  </si>
  <si>
    <t>Teumessian Fox</t>
  </si>
  <si>
    <t>Pterripus</t>
  </si>
  <si>
    <t>Skolopendra</t>
  </si>
  <si>
    <t>Siren</t>
  </si>
  <si>
    <t>Satyr</t>
  </si>
  <si>
    <t>Hydra</t>
  </si>
  <si>
    <t>Harpy</t>
  </si>
  <si>
    <t>Gorgon</t>
  </si>
  <si>
    <t>Chimera</t>
  </si>
  <si>
    <t>Minotaur</t>
  </si>
  <si>
    <t>Cerberus</t>
  </si>
  <si>
    <t>Centaur</t>
  </si>
  <si>
    <t>Stymphalian Bird</t>
  </si>
  <si>
    <t>Death Commander</t>
  </si>
  <si>
    <t>{'Charge': 20, 'Carnivorous Blow': 10, 'Deep Thrust': 10}</t>
  </si>
  <si>
    <t>Sing</t>
  </si>
  <si>
    <t>sings to</t>
  </si>
  <si>
    <t>Equip Item</t>
  </si>
  <si>
    <t>swaps gear</t>
  </si>
  <si>
    <t>{'damage': -25, 'ep': -50, 'maxHp': -1}</t>
  </si>
  <si>
    <t>{'Soul Drain': 15, 'Whirlpool': 10, 'Sing': 5}</t>
  </si>
  <si>
    <t>Crook Smash</t>
  </si>
  <si>
    <t>{'bRate': -10}</t>
  </si>
  <si>
    <t>smashes his shepherd's crook into</t>
  </si>
  <si>
    <t>{'Charge': 15, 'Steel Twister': 10, 'Crook Smash': 5}</t>
  </si>
  <si>
    <t>{'Charge': 15, 'Flaming Arrow': 10, 'Rage': 5}</t>
  </si>
  <si>
    <t>Rage</t>
  </si>
  <si>
    <t>becomes enraged</t>
  </si>
  <si>
    <t>{'damage': 5, 'cRate': 10, 'cDamage': 25}</t>
  </si>
  <si>
    <t>Strong Attack</t>
  </si>
  <si>
    <t>beats</t>
  </si>
  <si>
    <t>Beat</t>
  </si>
  <si>
    <t>{'Beat': 75, 'Battery Cage': 10, 'Avalanche': 15}</t>
  </si>
  <si>
    <t>Snatch</t>
  </si>
  <si>
    <t>grabs some liver from</t>
  </si>
  <si>
    <t>{'Swoop': 10, 'Healing Glow': 20, 'Steadfast Slash': 20, 'Fireball': 10}</t>
  </si>
  <si>
    <t>{'Swoop': 10, 'Shield Breaker': 20, 'Fireball': 10}</t>
  </si>
  <si>
    <t>{'Swoop': 10, 'Healing Glow': 20, 'Crush': 20, 'Fireball': 10}</t>
  </si>
  <si>
    <t>locks eyes with</t>
  </si>
  <si>
    <t>Lock Eyes</t>
  </si>
  <si>
    <t>Petrification</t>
  </si>
  <si>
    <t>{'Crush': 50, 'Whirlpool': 20, 'Floodtide': 20, 'Torrent Funnel': 10}</t>
  </si>
  <si>
    <t>{'Swoop': 10, 'Bolt': 10, 'Carnivorous Blow': 10, 'Fire Claw': 5, 'Blizzard': 10, 'Duststorm': 10, 'Snatch': 20}</t>
  </si>
  <si>
    <t>{'Fireball': 50, 'Firestorm': 25, 'Reckless Rack': 25}</t>
  </si>
  <si>
    <t>takes an aggressive stance</t>
  </si>
  <si>
    <t>Aggression</t>
  </si>
  <si>
    <t>{'damage': 50}</t>
  </si>
  <si>
    <t>{'Immolation': 30, 'Hailstorm': 20, 'Venomblast': 20, 'Earth Affinity': 10, 'Water Affinity': 10, 'Fire Affinity': 10}</t>
  </si>
  <si>
    <t>casts Earth Affinity</t>
  </si>
  <si>
    <t>casts Fire Affinity</t>
  </si>
  <si>
    <t>casts Water Affinity</t>
  </si>
  <si>
    <t>Earth Affinity</t>
  </si>
  <si>
    <t>Water Affinity</t>
  </si>
  <si>
    <t>Fire Affinity</t>
  </si>
  <si>
    <t>{'earthReduction': 50}</t>
  </si>
  <si>
    <t>{'waterReduction': 50}</t>
  </si>
  <si>
    <t>{'fireReduction': 50}</t>
  </si>
  <si>
    <t>Grow Heads</t>
  </si>
  <si>
    <t>grows two more heads</t>
  </si>
  <si>
    <t>Poisonbreath</t>
  </si>
  <si>
    <t>breathes poisonous gas onto</t>
  </si>
  <si>
    <t>{'Floodtide': 50, 'Torrent Funnel': 20, 'Tsunami': 10, 'Poisonbreath': 15, 'Grow Heads': 5}</t>
  </si>
  <si>
    <t>Homing</t>
  </si>
  <si>
    <t>homes in on</t>
  </si>
  <si>
    <t>flings dung at</t>
  </si>
  <si>
    <t>{'Healing Light': 15, 'Healing Glow': 20, 'Bolt': 30, 'Derecho': 10, 'Charge': 5, 'Dive': 5}</t>
  </si>
  <si>
    <t>Nimble Feet</t>
  </si>
  <si>
    <t>Escaping</t>
  </si>
  <si>
    <t>bolts away</t>
  </si>
  <si>
    <t>Home In</t>
  </si>
  <si>
    <t>{'Fling Dung': 10, 'Bite': 10, 'Deadly Stab': 5, 'Death Dart': 5, 'Dive': 5, 'Swoop': 5, 'Home In': 10}</t>
  </si>
  <si>
    <t>Golden Fur</t>
  </si>
  <si>
    <t>restores</t>
  </si>
  <si>
    <t>reinvigorates</t>
  </si>
  <si>
    <t>revitalizes</t>
  </si>
  <si>
    <t>grows a coat of gold fur</t>
  </si>
  <si>
    <t>{'Fire Claw': 20, 'Bite': 20, 'Charge': 20, 'Golden Fur': 10}</t>
  </si>
  <si>
    <t>Demon Tomas</t>
  </si>
  <si>
    <t>{'Fireball': 25, 'Smoulder': 15, 'Soul Drain': 15, 'Reinvigorate': 15}</t>
  </si>
  <si>
    <t>Stone of Macedonia</t>
  </si>
  <si>
    <t>Soul Siphon</t>
  </si>
  <si>
    <t>siphons energy from</t>
  </si>
  <si>
    <t>{'ep': -300}</t>
  </si>
  <si>
    <t>LIVING</t>
  </si>
  <si>
    <t>Mysterious Summoner1</t>
  </si>
  <si>
    <t>Mysterious Summoner2</t>
  </si>
  <si>
    <t>Summoner Black</t>
  </si>
  <si>
    <t>Summoner White</t>
  </si>
  <si>
    <t>Mysterious Summoner</t>
  </si>
  <si>
    <t>Silvio Berlusconi4</t>
  </si>
  <si>
    <t>Sunder</t>
  </si>
  <si>
    <t>sunders</t>
  </si>
  <si>
    <t>{'Charge': 30, 'Bite': 30, 'Nimble Feet': 10, 'Reinvigorate': 2}</t>
  </si>
  <si>
    <t>{'accuracy': 90, 'cRate': 90}</t>
  </si>
  <si>
    <t>Nero</t>
  </si>
  <si>
    <t>Negletto1</t>
  </si>
  <si>
    <t>Negletto2</t>
  </si>
  <si>
    <t>Negletto3</t>
  </si>
  <si>
    <t>Nefando</t>
  </si>
  <si>
    <t>Nefasto</t>
  </si>
  <si>
    <t>{'damage': -1}</t>
  </si>
  <si>
    <t>{'maxHp': -500}</t>
  </si>
  <si>
    <t>takes his Nero Blade and stabs</t>
  </si>
  <si>
    <t>uses his Negletto Blade to horizontally slash</t>
  </si>
  <si>
    <t>swings his Nefasto Blade at</t>
  </si>
  <si>
    <t>thrusts his Nefando Blade into</t>
  </si>
  <si>
    <t>uses his Negletto Blade to vertically slash</t>
  </si>
  <si>
    <t>uses his Negletto Blade to diagonally slash</t>
  </si>
  <si>
    <t>Pillar</t>
  </si>
  <si>
    <t>Stand Firm</t>
  </si>
  <si>
    <t>Crumble No Damage</t>
  </si>
  <si>
    <t>Crumble Rocks</t>
  </si>
  <si>
    <t>Spire</t>
  </si>
  <si>
    <t>Icicle</t>
  </si>
  <si>
    <t>Molten Rocks</t>
  </si>
  <si>
    <t>stands firm</t>
  </si>
  <si>
    <t>slowly crumbles</t>
  </si>
  <si>
    <t>slowly crumbles, with a bundle of rocks falling on</t>
  </si>
  <si>
    <t>has a spire break off of it that lands on</t>
  </si>
  <si>
    <t>crumbles and a large icicle falls, striking</t>
  </si>
  <si>
    <t>breaks and a molten rock falls on</t>
  </si>
  <si>
    <t>{'hp': -100}</t>
  </si>
  <si>
    <t>{'Steadfast Slash': 3, 'Bloodrush Crush': 3, 'Helix Swing': 6, 'Shield Breaker': 5, 'Diamond Cutter': 5, 'Fireball': 14, 'Mudslide': 14, 'Strong Attack': 50}</t>
  </si>
  <si>
    <t>{'Smoulder': 30, 'Quicksand': 20, 'Avalanche': 15, 'Hot Coals': 10, 'Duststorm': 6, 'Asteroid': 4, 'Eruption': 3, 'Derecho': 2, 'Healing Ray': 10}</t>
  </si>
  <si>
    <t>{'Stand Firm': 30, 'Crumble No Damage': 30, 'Crumble Rocks': 10, 'Spire': 10, 'Icicle': 10, 'Molten Rocks': 10}</t>
  </si>
  <si>
    <t>{'Zap': 10, 'Strong Attack': 10, 'Soul Siphon': 5, 'Healing Ray': 5, 'Fire Ray': 5, 'Ice Ray': 5, 'Mudslide': 3, 'Fireball': 3, 'Icicles': 3, 'Quicksand': 2, 'Whirlpool': 2, 'Smoulder': 2, 'Avalanche': 1, 'Floodtide': 1, 'Scorch': 1, 'Rock Shot': 5, 'Flaming Arrow': 4, 'Freezing Arrow': 3, 'Venom Arrow': 2, 'Rapid Burst': 1, 'Sting': 3, 'Diamond Cutter': 3, 'Firestorm': 3, 'Torrent Funnel': 3, 'Reckless Rack': 3, 'Shark Smash': 3, 'Seal Stab': 3, 'Salamander Slice': 3, 'Scarab Sever': 3}</t>
  </si>
  <si>
    <t>{'maxHp': 20000, 'hp': 20000, 'accuracy': 8}</t>
  </si>
  <si>
    <t>Final Battle</t>
  </si>
  <si>
    <t>Canonical Battle</t>
  </si>
  <si>
    <t>Furious Summoner</t>
  </si>
  <si>
    <t>{'bRate': 75, 'accuracy': 1}</t>
  </si>
  <si>
    <t>{'Power Lob': 20, 'Freezing Arrow': 20, 'Thorns': 15, 'Venom Arrow': 15, 'Lock Eyes': 20}</t>
  </si>
  <si>
    <t>{'Icicles': 15, 'Rumble Strike': 15, 'Crush': 10, 'Charge': 5, 'Expunging Lunge': 5, 'Defend': 10, 'Aggression': 30}</t>
  </si>
  <si>
    <t>Wind Up</t>
  </si>
  <si>
    <t>Winding Up</t>
  </si>
  <si>
    <t>winds up</t>
  </si>
  <si>
    <t>{'defence': -50}</t>
  </si>
  <si>
    <t>Silvio Defend</t>
  </si>
  <si>
    <t>Silvio Defending</t>
  </si>
  <si>
    <t>{'defence': 500}</t>
  </si>
  <si>
    <t>{'Nero': 5, 'Negletto1': 1, 'Negletto2': 1, 'Negletto3': 1, 'Nefando': 5, 'Nefasto': 5, 'Sunder': 10, 'Silvio Defend': 10, 'Battery Cage': 3, 'Smoke Bomb': 2, 'Wind Up': 1}</t>
  </si>
  <si>
    <t>is parrying</t>
  </si>
  <si>
    <t>{'defence': -1200, 'damage': 70, 'cRate': 100}</t>
  </si>
  <si>
    <t>Riplin's Greatvest</t>
  </si>
  <si>
    <t>Riplin's Mageplate</t>
  </si>
  <si>
    <t>Moaning Star</t>
  </si>
  <si>
    <t>Wimpwood Wand</t>
  </si>
  <si>
    <t>Asp Bow</t>
  </si>
  <si>
    <t>Crystal Golem</t>
  </si>
  <si>
    <t>Crystal Golem Red</t>
  </si>
  <si>
    <t>Crystal Golem Green</t>
  </si>
  <si>
    <t>Crystal Golem Blue</t>
  </si>
  <si>
    <t>Wandering Giant</t>
  </si>
  <si>
    <t>Greater Dragon</t>
  </si>
  <si>
    <t>Elder Dragon</t>
  </si>
  <si>
    <t>Hellhound</t>
  </si>
  <si>
    <t>Fire Demon</t>
  </si>
  <si>
    <t>Fire Imp</t>
  </si>
  <si>
    <t>Frost Dragon</t>
  </si>
  <si>
    <t>Horn Dog</t>
  </si>
  <si>
    <t>Horn Beast</t>
  </si>
  <si>
    <t>Eyeless Yeti</t>
  </si>
  <si>
    <t>Angry Eyeless Yeti</t>
  </si>
  <si>
    <t>Crystal Explosion Earth</t>
  </si>
  <si>
    <t>Crystal Explosion Water</t>
  </si>
  <si>
    <t>Crystal Explosion Fire</t>
  </si>
  <si>
    <t>{'Garnet Fragment': 10}</t>
  </si>
  <si>
    <t>{'Jade Crystal': 10}</t>
  </si>
  <si>
    <t>{'Aquamarine Shard': 10}</t>
  </si>
  <si>
    <t>{'physicalReduction': -25}</t>
  </si>
  <si>
    <t>{'Macedonian Mace': 1}</t>
  </si>
  <si>
    <t>{'Macedonian Protector': 100}</t>
  </si>
  <si>
    <t>Macedonian Protector</t>
  </si>
  <si>
    <t>{'Rumble Strike': 25, 'Crush': 25, 'Shield Breaker': 25}</t>
  </si>
  <si>
    <t>Vismurg</t>
  </si>
  <si>
    <t>Aldreed</t>
  </si>
  <si>
    <t>Oukkar</t>
  </si>
  <si>
    <t>{'Dragon Skin': 10}</t>
  </si>
  <si>
    <t>{'Dragon Skin': 30}</t>
  </si>
  <si>
    <t>{'Bloodrush Crush': 5, 'Rage': 10, 'Aggression': 10, 'Reckless Rack': 5}</t>
  </si>
  <si>
    <t>{'Battery Cage': 5, 'Shield Breaker': 5}</t>
  </si>
  <si>
    <t>Frost Dragon Skin</t>
  </si>
  <si>
    <t>{'Frost Dragon Skin': 5}</t>
  </si>
  <si>
    <t>{'Mighty Flange': 10, 'Giant Axe': 10}</t>
  </si>
  <si>
    <t>{'Eucalyptus Bow': 4}</t>
  </si>
  <si>
    <t>{'Glaive': 2}</t>
  </si>
  <si>
    <t>Glaive</t>
  </si>
  <si>
    <t>Phalanx Captain</t>
  </si>
  <si>
    <t>{'Titanium Shield': 1}</t>
  </si>
  <si>
    <t>{'Guardian Plate': 25}</t>
  </si>
  <si>
    <t>{'Deep Thrust': 30, 'Helix Swing': 15, 'Steadfast Slash': 15, 'Restore': 10}</t>
  </si>
  <si>
    <t>{'Charge': 20, 'Bite': 10}</t>
  </si>
  <si>
    <t>{'Charge': 20, 'Soul Drain': 10}</t>
  </si>
  <si>
    <t>{'Glowing Barrier': 5}</t>
  </si>
  <si>
    <t>{'Bite': 30, 'Smoulder': 10, 'Scorch': 10, 'Charge': 10}</t>
  </si>
  <si>
    <t>{'Fireball': 20, 'Fire Claw': 10, 'Firestorm': 40, 'Immolation': 30}</t>
  </si>
  <si>
    <t>{'Fireball': 30, 'Fire Claw': 20, 'Firestorm': 30, 'Immolation': 20}</t>
  </si>
  <si>
    <t>{'Icicles': 40, 'Hailstorm': 30, 'Dive': 20, 'Strong Attack': 10}</t>
  </si>
  <si>
    <t>{'Firestorm': 10, 'Fireball': 30, 'Burning Mind': 10}</t>
  </si>
  <si>
    <t>{'Fireball': 15, 'Scorch': 10, 'Carnivorous Blow': 15, 'Diamond Cutter': 15, 'Burning Mind': 10}</t>
  </si>
  <si>
    <t>Sleeping</t>
  </si>
  <si>
    <t>Sleep</t>
  </si>
  <si>
    <t>{'Crush': 15, 'Avalanche': 10, 'Asteroid': 5, 'Aerial Assault': 3, 'Sleep': 3}</t>
  </si>
  <si>
    <t>casts Crystal Explosion on</t>
  </si>
  <si>
    <t>breathes frost on</t>
  </si>
  <si>
    <t>casts Frostburn on</t>
  </si>
  <si>
    <t>Frostburn</t>
  </si>
  <si>
    <t>Freezing</t>
  </si>
  <si>
    <t>Icebreath</t>
  </si>
  <si>
    <t>Frostfire</t>
  </si>
  <si>
    <t>Hungry Bear</t>
  </si>
  <si>
    <t>Piercing Quad</t>
  </si>
  <si>
    <t>{'Sap Shot': 10, 'Piercing Quad': 15}</t>
  </si>
  <si>
    <t>{'Flaming Arrow': 10, 'Piercing Quad': 10, 'Bullseye Bolt': 8, 'Stiff Shot': 8}</t>
  </si>
  <si>
    <t>Increases block chance while defending.</t>
  </si>
  <si>
    <t>{'Expunging Lunge': 10}</t>
  </si>
  <si>
    <t>Niplin's Greatsword</t>
  </si>
  <si>
    <t>{'Crystal Explosion Fire': 30, 'Rumble Strike': 10, 'Fireball': 15, 'Smoulder': 10, 'Firestorm': 5}</t>
  </si>
  <si>
    <t>{'Crystal Explosion Earth': 30, 'Rumble Strike': 10, 'Mudslide': 15, 'Quicksand': 10, 'Duststorm': 5}</t>
  </si>
  <si>
    <t>{'Crystal Explosion Water': 30, 'Rumble Strike': 10, 'Icicles': 15, 'Whirlpool': 10, 'Hailstorm': 5}</t>
  </si>
  <si>
    <t>falls asleep</t>
  </si>
  <si>
    <t>{'Bolt': 15, 'Dive': 5, 'Derecho': 3, 'Healing Light': 2, 'Eruption': 2, 'Duststorm': 2, 'Fumarole': 1, 'Blizzard': 1, 'Swoop': 1}</t>
  </si>
  <si>
    <t>Prismatic Garb</t>
  </si>
  <si>
    <t>{'Gaia Suit': 75, 'Jade Ward': 25}</t>
  </si>
  <si>
    <t>{'Frost Dragon Skin': 75, 'Aquamarine Ward': 25}</t>
  </si>
  <si>
    <t>{'Prismatic Garb': 75, 'Garnet Ward': 25}</t>
  </si>
  <si>
    <t>Ravenous Bear</t>
  </si>
  <si>
    <t>Galijula Crab</t>
  </si>
  <si>
    <t>Ice Guardian</t>
  </si>
  <si>
    <t>{'Healing Ray': 20, 'Reinvigorate': 5, 'Icicles': 5, 'Whirlpool': 15, 'Deep Thrust': 15, 'Steadfast Slash': 15}</t>
  </si>
  <si>
    <t>{'Cassock': 27, 'Wool Gambeson': 22, 'Wool Doublet': 17, 'Leather Gambeson': 11, 'Leather Doublet': 9, 'Canvas Gambeson': 7, 'Canvas Doublet': 4, 'Magerobe': 2, 'Velvet Doublet': 1}</t>
  </si>
  <si>
    <t>{'Steel Hauberk': 27, 'Steel Cuirass': 22, 'Gemmed Habiliment': 17, 'Shadow Mail': 11, 'Arcane Vestment': 9, 'Glowing Mail': 7, 'Sentinel Plate': 4, 'Guardian Plate': 2, 'Prismatic Garb': 1}</t>
  </si>
  <si>
    <t>{'Fumarole': 5, 'Eruption': 5, 'Quicksand': 20, 'Smoulder': 20, 'Golden Fur': 10, 'Healing Light': 10, 'Soul Siphon': 10, 'Bite': 10}</t>
  </si>
  <si>
    <t>Oracular Orb</t>
  </si>
  <si>
    <t>A magical orb of great energy.</t>
  </si>
  <si>
    <t>Earth Tunic</t>
  </si>
  <si>
    <t>Water Tunic</t>
  </si>
  <si>
    <t>Fire Tunic</t>
  </si>
  <si>
    <t>Avadavra Wand</t>
  </si>
  <si>
    <t>Ice Spawn</t>
  </si>
  <si>
    <t>{'Blizzard': 10, 'Seal Smash': 30, 'Soul Drain': 10}</t>
  </si>
  <si>
    <t>Rusty Tower Shield</t>
  </si>
  <si>
    <t>Rusty Titanium Shield</t>
  </si>
  <si>
    <t>{'Frostburn': 15, 'Hailstorm': 10, 'Icebreath': 5, 'Blizzard': 3, 'Mist': 1, 'Dive': 1}</t>
  </si>
  <si>
    <t>Lava Spirit</t>
  </si>
  <si>
    <t>{'Flame Guard': 10, 'Glowing Barrier': 5, 'Luminescent Barrier': 5}</t>
  </si>
  <si>
    <t>{'Hot Coals': 20, 'Melting Touch': 15, 'Scorch': 40, 'Healing Ray': 15, 'Firestorm': 10}</t>
  </si>
  <si>
    <t>Animated Magma</t>
  </si>
  <si>
    <t>Tectonic Beast</t>
  </si>
  <si>
    <t>{'Molten Rocks': 5, 'Hot Coals': 15, 'Scorch': 10, 'Immolation': 20, 'Strong Attack': 50}</t>
  </si>
  <si>
    <t>{'Rock Shield': 10, 'Glowing Barrier': 5}</t>
  </si>
  <si>
    <t>{'Fireball': 30, 'Avalanche': 14, 'Fumarole': 6, 'Strong Attack': 30, 'Immolation': 20}</t>
  </si>
  <si>
    <t>{'Rock Shield': 5, 'Flame Guard': 35, 'Flametongue': 60}</t>
  </si>
  <si>
    <t>Duner</t>
  </si>
  <si>
    <t>{'Quicksand': 4, 'Duststorm': 2, 'Battery Cage': 6}</t>
  </si>
  <si>
    <t>Game Over Theme</t>
  </si>
  <si>
    <t>{'Beast Hide': 100}</t>
  </si>
  <si>
    <t>Final Pespozeor</t>
  </si>
  <si>
    <t>{'Bite': 8, 'Crush': 3, 'Fire Claw': 10, 'Scorch': 10, 'Firestorm': 5, 'Eruption': 5}</t>
  </si>
  <si>
    <t>Beast Hide</t>
  </si>
  <si>
    <t>Ominous Orb</t>
  </si>
  <si>
    <t>This orb can be fused with its*user to combine potentials.</t>
  </si>
  <si>
    <t>Ugly Disguise</t>
  </si>
  <si>
    <t>Undead Magus</t>
  </si>
  <si>
    <t>Death Magus</t>
  </si>
  <si>
    <t>Time Wizard</t>
  </si>
  <si>
    <t>Henchman</t>
  </si>
  <si>
    <t>Conjurer</t>
  </si>
  <si>
    <t>Death Warrior</t>
  </si>
  <si>
    <t>Fire Zealot</t>
  </si>
  <si>
    <t>Abomination</t>
  </si>
  <si>
    <t>Conjured Demon</t>
  </si>
  <si>
    <t>Wonnen Daztinque</t>
  </si>
  <si>
    <t>Touin DePenk</t>
  </si>
  <si>
    <t>Arcane Sorcerer</t>
  </si>
  <si>
    <t>Magus Wraith</t>
  </si>
  <si>
    <t>Magus Predecessor</t>
  </si>
  <si>
    <t>Masked Magus</t>
  </si>
  <si>
    <t>Corporeal Magus</t>
  </si>
  <si>
    <t>Occult Conjurer</t>
  </si>
  <si>
    <t>Choronzon</t>
  </si>
  <si>
    <t>Magus's Henchman</t>
  </si>
  <si>
    <t>Dougou</t>
  </si>
  <si>
    <t>Niplin</t>
  </si>
  <si>
    <t>Riplin</t>
  </si>
  <si>
    <t>Niplin Battle</t>
  </si>
  <si>
    <t>Gargoyle</t>
  </si>
  <si>
    <t>Aged Gargoyle</t>
  </si>
  <si>
    <t>{'Freezing Arrow': 9, 'Mist': 6, 'Swoop': 7}</t>
  </si>
  <si>
    <t>{'Luminescent Barrier': 1, 'Ash Bow': 4}</t>
  </si>
  <si>
    <t>Pespozeor2</t>
  </si>
  <si>
    <t>Temporal Shift</t>
  </si>
  <si>
    <t>XP Damage</t>
  </si>
  <si>
    <t>casts Temporal Shift on</t>
  </si>
  <si>
    <t>{'Temporal Shift': 20, 'Fireball': 15}</t>
  </si>
  <si>
    <t>{'Flametongue': 7}</t>
  </si>
  <si>
    <t>Horological Wand</t>
  </si>
  <si>
    <t>Dehiscer</t>
  </si>
  <si>
    <t>Stinkblade</t>
  </si>
  <si>
    <t>Skull Shield</t>
  </si>
  <si>
    <t>{'Arcane Vestment': 50, 'Impwood Wand': 50}</t>
  </si>
  <si>
    <t>Shamanic Robes</t>
  </si>
  <si>
    <t>{'Luminescent Barrier': 50, 'Shamanic Robes': 50}</t>
  </si>
  <si>
    <t>{'Shadow Mail': 9}</t>
  </si>
  <si>
    <t>{'Sacredvine Cloak': 1}</t>
  </si>
  <si>
    <t>{'Yew Wand': 1}</t>
  </si>
  <si>
    <t>{'Alder Bow': 8, 'Rapier': 2}</t>
  </si>
  <si>
    <t>{'Mace': 10}</t>
  </si>
  <si>
    <t>{'Magical Barrier': 1}</t>
  </si>
  <si>
    <t>{'Power Gauntlets': 1}</t>
  </si>
  <si>
    <t>{'Gold Ore': 1, 'Garnet Fragment': 1, 'Jade Crystal': 1, 'Aquamarine Shard': 1}</t>
  </si>
  <si>
    <t>{'Leather Brigandine': 1}</t>
  </si>
  <si>
    <t>{'Jagged Mushroom': 1}</t>
  </si>
  <si>
    <t>{'Fortified Kite Shield': 1}</t>
  </si>
  <si>
    <t>{'Guardian Plate': 1}</t>
  </si>
  <si>
    <t>{'Helm Splitter': 1}</t>
  </si>
  <si>
    <t>{'J Bow': 1}</t>
  </si>
  <si>
    <t>{'Ornate Halberd': 1}</t>
  </si>
  <si>
    <t>{'Khabir\'s Shaft': 1}</t>
  </si>
  <si>
    <t>{'Golden Sun': 1}</t>
  </si>
  <si>
    <t>{'Gyroscopic Flange': 1}</t>
  </si>
  <si>
    <t>{'Avadavra Wand': 1}</t>
  </si>
  <si>
    <t>{'Flame Guard': 10}</t>
  </si>
  <si>
    <t>{'Horological Wand': 7}</t>
  </si>
  <si>
    <t>{'Avadavra Wand': 5, 'Glowing Barrier': 8}</t>
  </si>
  <si>
    <t>{'Flametongue': 5, 'Glowing Barrier': 8}</t>
  </si>
  <si>
    <t>{'Niplin\'s Greatsword': 50, 'Niplin\'s Breastplate': 50}</t>
  </si>
  <si>
    <t>{'Bloodfire Cloak': 50, 'Gilded Robe': 50}</t>
  </si>
  <si>
    <t>{'Giant Axe': 12, 'Dehiscer': 6}</t>
  </si>
  <si>
    <t>{'Flametongue': 12, 'Stinkblade': 6}</t>
  </si>
  <si>
    <t>Dark Sorcerer</t>
  </si>
  <si>
    <t>Dark Plate</t>
  </si>
  <si>
    <t>{'Dark Plate': 7}</t>
  </si>
  <si>
    <t>{'Skull Shield': 12}</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</si>
</sst>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theme="1"/>
      <name val="Calibri"/>
      <family val="2"/>
      <scheme val="minor"/>
    </font>
    <font>
      <sz val="8"/>
      <name val="Arial"/>
      <family val="2"/>
    </font>
    <font>
      <b/>
      <sz val="10"/>
      <name val="Arial"/>
      <family val="2"/>
    </font>
    <font>
      <sz val="10"/>
      <name val="Arial"/>
      <family val="2"/>
    </font>
    <font>
      <b/>
      <sz val="10"/>
      <color theme="0"/>
      <name val="Arial"/>
      <family val="2"/>
    </font>
    <font>
      <b/>
      <sz val="11"/>
      <color theme="1"/>
      <name val="Calibri"/>
      <family val="2"/>
      <scheme val="minor"/>
    </font>
    <font>
      <i/>
      <sz val="11"/>
      <color theme="1"/>
      <name val="Calibri"/>
      <family val="2"/>
      <scheme val="minor"/>
    </font>
    <font>
      <sz val="10"/>
      <color theme="0"/>
      <name val="Arial"/>
      <family val="2"/>
    </font>
    <font>
      <sz val="10"/>
      <color rgb="FFFFFFFF"/>
      <name val="Arial"/>
      <family val="2"/>
      <charset val="1"/>
    </font>
    <font>
      <b/>
      <sz val="10"/>
      <color rgb="FFFFFFFF"/>
      <name val="Arial"/>
      <family val="2"/>
    </font>
  </fonts>
  <fills count="63">
    <fill>
      <patternFill patternType="none"/>
    </fill>
    <fill>
      <patternFill patternType="gray125"/>
    </fill>
    <fill>
      <patternFill patternType="solid">
        <fgColor rgb="FF8BD000"/>
        <bgColor indexed="64"/>
      </patternFill>
    </fill>
    <fill>
      <patternFill patternType="solid">
        <fgColor theme="3"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rgb="FFF8E368"/>
        <bgColor indexed="64"/>
      </patternFill>
    </fill>
    <fill>
      <patternFill patternType="solid">
        <fgColor theme="3"/>
        <bgColor indexed="64"/>
      </patternFill>
    </fill>
    <fill>
      <patternFill patternType="solid">
        <fgColor rgb="FFFFE697"/>
        <bgColor indexed="64"/>
      </patternFill>
    </fill>
    <fill>
      <patternFill patternType="solid">
        <fgColor rgb="FFFFFFD1"/>
        <bgColor indexed="64"/>
      </patternFill>
    </fill>
    <fill>
      <patternFill patternType="solid">
        <fgColor rgb="FFEFD2D1"/>
        <bgColor indexed="64"/>
      </patternFill>
    </fill>
    <fill>
      <patternFill patternType="solid">
        <fgColor rgb="FFC7C099"/>
        <bgColor indexed="64"/>
      </patternFill>
    </fill>
    <fill>
      <patternFill patternType="solid">
        <fgColor rgb="FFD60000"/>
        <bgColor indexed="64"/>
      </patternFill>
    </fill>
    <fill>
      <patternFill patternType="solid">
        <fgColor rgb="FF00EA00"/>
        <bgColor indexed="64"/>
      </patternFill>
    </fill>
    <fill>
      <patternFill patternType="solid">
        <fgColor rgb="FFC7FFAB"/>
        <bgColor indexed="64"/>
      </patternFill>
    </fill>
    <fill>
      <patternFill patternType="solid">
        <fgColor rgb="FFFFDC6D"/>
        <bgColor indexed="64"/>
      </patternFill>
    </fill>
    <fill>
      <patternFill patternType="solid">
        <fgColor rgb="FFAAFF8F"/>
        <bgColor indexed="64"/>
      </patternFill>
    </fill>
    <fill>
      <patternFill patternType="solid">
        <fgColor rgb="FFFFD1D1"/>
        <bgColor indexed="64"/>
      </patternFill>
    </fill>
    <fill>
      <patternFill patternType="solid">
        <fgColor rgb="FFDBD2E6"/>
        <bgColor indexed="64"/>
      </patternFill>
    </fill>
    <fill>
      <patternFill patternType="solid">
        <fgColor rgb="FF9B9B9B"/>
        <bgColor indexed="64"/>
      </patternFill>
    </fill>
    <fill>
      <patternFill patternType="solid">
        <fgColor rgb="FFFFFF00"/>
        <bgColor indexed="64"/>
      </patternFill>
    </fill>
    <fill>
      <patternFill patternType="solid">
        <fgColor theme="5"/>
        <bgColor indexed="64"/>
      </patternFill>
    </fill>
    <fill>
      <patternFill patternType="solid">
        <fgColor theme="7" tint="0.5999938962981048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rgb="FF7030A0"/>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1F497D"/>
        <bgColor rgb="FF604A7B"/>
      </patternFill>
    </fill>
    <fill>
      <patternFill patternType="solid">
        <fgColor rgb="FFC7FFAB"/>
        <bgColor rgb="FFAAFF8F"/>
      </patternFill>
    </fill>
    <fill>
      <patternFill patternType="solid">
        <fgColor rgb="FFAAFF8F"/>
        <bgColor rgb="FFC7FFAB"/>
      </patternFill>
    </fill>
    <fill>
      <patternFill patternType="solid">
        <fgColor rgb="FF9B9B9B"/>
        <bgColor rgb="FF878787"/>
      </patternFill>
    </fill>
    <fill>
      <patternFill patternType="solid">
        <fgColor rgb="FFFFFFD1"/>
        <bgColor rgb="FFFFFFFF"/>
      </patternFill>
    </fill>
    <fill>
      <patternFill patternType="solid">
        <fgColor rgb="FFFFE697"/>
        <bgColor rgb="FFFFDC6D"/>
      </patternFill>
    </fill>
    <fill>
      <patternFill patternType="solid">
        <fgColor rgb="FFFFDC6D"/>
        <bgColor rgb="FFF8E368"/>
      </patternFill>
    </fill>
    <fill>
      <patternFill patternType="solid">
        <fgColor rgb="FFEFD2D1"/>
        <bgColor rgb="FFF2DCDB"/>
      </patternFill>
    </fill>
    <fill>
      <patternFill patternType="solid">
        <fgColor rgb="FFC7C099"/>
        <bgColor rgb="FFC4BD97"/>
      </patternFill>
    </fill>
    <fill>
      <patternFill patternType="solid">
        <fgColor rgb="FF8BD000"/>
        <bgColor rgb="FF98B855"/>
      </patternFill>
    </fill>
    <fill>
      <patternFill patternType="solid">
        <fgColor rgb="FF558ED5"/>
        <bgColor rgb="FF4F81BD"/>
      </patternFill>
    </fill>
    <fill>
      <patternFill patternType="solid">
        <fgColor rgb="FFD60000"/>
        <bgColor rgb="FFBE4B48"/>
      </patternFill>
    </fill>
    <fill>
      <patternFill patternType="solid">
        <fgColor rgb="FFBFBFBF"/>
        <bgColor rgb="FFCCC1DA"/>
      </patternFill>
    </fill>
    <fill>
      <patternFill patternType="solid">
        <fgColor rgb="FF93CDDD"/>
        <bgColor rgb="FF8EB4E3"/>
      </patternFill>
    </fill>
    <fill>
      <patternFill patternType="solid">
        <fgColor rgb="FF00EA00"/>
        <bgColor rgb="FF8BD000"/>
      </patternFill>
    </fill>
    <fill>
      <patternFill patternType="solid">
        <fgColor rgb="FFDBD2E6"/>
        <bgColor rgb="FFE6E0EC"/>
      </patternFill>
    </fill>
    <fill>
      <patternFill patternType="solid">
        <fgColor rgb="FFFFD1D1"/>
        <bgColor rgb="FFEFD2D1"/>
      </patternFill>
    </fill>
    <fill>
      <patternFill patternType="solid">
        <fgColor rgb="FFCCC1DA"/>
        <bgColor rgb="FFBFBFBF"/>
      </patternFill>
    </fill>
    <fill>
      <patternFill patternType="solid">
        <fgColor rgb="FF7030A0"/>
        <bgColor rgb="FF604A7B"/>
      </patternFill>
    </fill>
    <fill>
      <patternFill patternType="solid">
        <fgColor theme="8" tint="0.79998168889431442"/>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right/>
      <top/>
      <bottom style="thin">
        <color indexed="64"/>
      </bottom>
      <diagonal/>
    </border>
    <border>
      <left/>
      <right style="thin">
        <color auto="1"/>
      </right>
      <top/>
      <bottom/>
      <diagonal/>
    </border>
  </borders>
  <cellStyleXfs count="2">
    <xf numFmtId="0" fontId="0" fillId="0" borderId="0"/>
    <xf numFmtId="0" fontId="1" fillId="0" borderId="0"/>
  </cellStyleXfs>
  <cellXfs count="98">
    <xf numFmtId="0" fontId="0" fillId="0" borderId="0" xfId="0"/>
    <xf numFmtId="0" fontId="3" fillId="0" borderId="0" xfId="0" applyFont="1"/>
    <xf numFmtId="0" fontId="4" fillId="0" borderId="0" xfId="0" applyFont="1"/>
    <xf numFmtId="0" fontId="0" fillId="3" borderId="0" xfId="0" applyFill="1" applyBorder="1"/>
    <xf numFmtId="0" fontId="3"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3"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applyFill="1"/>
    <xf numFmtId="0" fontId="4" fillId="0" borderId="0" xfId="0" applyFont="1" applyFill="1"/>
    <xf numFmtId="0" fontId="0" fillId="2" borderId="6" xfId="0" applyFill="1" applyBorder="1"/>
    <xf numFmtId="0" fontId="0" fillId="3" borderId="7" xfId="0" applyFill="1" applyBorder="1"/>
    <xf numFmtId="0" fontId="0" fillId="4" borderId="8" xfId="0" applyFill="1" applyBorder="1"/>
    <xf numFmtId="0" fontId="0" fillId="2" borderId="9" xfId="0" applyFill="1" applyBorder="1"/>
    <xf numFmtId="0" fontId="0" fillId="4" borderId="10" xfId="0" applyFill="1" applyBorder="1"/>
    <xf numFmtId="0" fontId="0" fillId="5" borderId="11" xfId="0" applyFill="1" applyBorder="1"/>
    <xf numFmtId="0" fontId="0" fillId="5" borderId="13" xfId="0" applyFill="1" applyBorder="1"/>
    <xf numFmtId="0" fontId="4" fillId="5" borderId="13" xfId="0" applyFont="1" applyFill="1" applyBorder="1"/>
    <xf numFmtId="0" fontId="5" fillId="7" borderId="1" xfId="0" applyFont="1" applyFill="1" applyBorder="1"/>
    <xf numFmtId="0" fontId="5" fillId="7" borderId="2"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7" xfId="0" applyFill="1" applyBorder="1"/>
    <xf numFmtId="0" fontId="0" fillId="12" borderId="0" xfId="0" applyFill="1" applyBorder="1"/>
    <xf numFmtId="0" fontId="0" fillId="13" borderId="12" xfId="0" applyFill="1" applyBorder="1"/>
    <xf numFmtId="0" fontId="0" fillId="13" borderId="14" xfId="0" applyFill="1" applyBorder="1"/>
    <xf numFmtId="0" fontId="4" fillId="13" borderId="14" xfId="0" applyFont="1" applyFill="1" applyBorder="1"/>
    <xf numFmtId="0" fontId="0" fillId="14" borderId="0" xfId="0" applyFill="1"/>
    <xf numFmtId="0" fontId="0" fillId="15" borderId="0" xfId="0" applyFill="1"/>
    <xf numFmtId="0" fontId="0" fillId="16" borderId="0" xfId="0" applyFill="1" applyAlignment="1">
      <alignment horizontal="left"/>
    </xf>
    <xf numFmtId="0" fontId="0" fillId="17" borderId="0" xfId="0" applyFill="1"/>
    <xf numFmtId="0" fontId="4" fillId="17" borderId="0" xfId="0" applyFont="1" applyFill="1"/>
    <xf numFmtId="0" fontId="0" fillId="18" borderId="0" xfId="0" applyFill="1"/>
    <xf numFmtId="0" fontId="4" fillId="18" borderId="0" xfId="0" applyFont="1" applyFill="1"/>
    <xf numFmtId="0" fontId="4" fillId="6" borderId="0" xfId="0" applyFont="1" applyFill="1"/>
    <xf numFmtId="0" fontId="0" fillId="19" borderId="0" xfId="0" applyFill="1"/>
    <xf numFmtId="0" fontId="0" fillId="0" borderId="15" xfId="0" applyBorder="1"/>
    <xf numFmtId="0" fontId="0" fillId="20" borderId="0" xfId="0" applyFill="1"/>
    <xf numFmtId="0" fontId="0" fillId="20" borderId="15" xfId="0" applyFill="1" applyBorder="1"/>
    <xf numFmtId="0" fontId="0" fillId="21" borderId="15" xfId="0" applyFill="1" applyBorder="1"/>
    <xf numFmtId="0" fontId="0" fillId="21" borderId="0" xfId="0" applyFill="1"/>
    <xf numFmtId="0" fontId="0" fillId="22" borderId="0" xfId="0" applyFill="1"/>
    <xf numFmtId="0" fontId="0" fillId="11" borderId="15" xfId="0" applyFill="1" applyBorder="1"/>
    <xf numFmtId="0" fontId="0" fillId="10" borderId="15" xfId="0" applyFill="1" applyBorder="1"/>
    <xf numFmtId="0" fontId="0" fillId="0" borderId="16" xfId="0" applyBorder="1"/>
    <xf numFmtId="0" fontId="0" fillId="23" borderId="0" xfId="0" applyFill="1"/>
    <xf numFmtId="0" fontId="0" fillId="24" borderId="0" xfId="0" applyFill="1"/>
    <xf numFmtId="0" fontId="0" fillId="25" borderId="0" xfId="0" applyFill="1"/>
    <xf numFmtId="0" fontId="1" fillId="0" borderId="0" xfId="1"/>
    <xf numFmtId="0" fontId="6" fillId="0" borderId="0" xfId="1" applyFont="1"/>
    <xf numFmtId="0" fontId="7" fillId="0" borderId="0" xfId="1" applyFont="1"/>
    <xf numFmtId="0" fontId="8" fillId="26" borderId="0" xfId="0" applyFont="1" applyFill="1"/>
    <xf numFmtId="0" fontId="0" fillId="27" borderId="0" xfId="0" applyFill="1"/>
    <xf numFmtId="0" fontId="0" fillId="29" borderId="0" xfId="0" applyFill="1"/>
    <xf numFmtId="0" fontId="8" fillId="28" borderId="0" xfId="0" applyFont="1" applyFill="1"/>
    <xf numFmtId="0" fontId="0" fillId="30" borderId="0" xfId="0" applyFill="1"/>
    <xf numFmtId="0" fontId="0" fillId="31" borderId="0" xfId="0" applyFill="1"/>
    <xf numFmtId="0" fontId="0" fillId="32"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ont="1" applyFill="1"/>
    <xf numFmtId="0" fontId="4" fillId="22" borderId="0" xfId="0" applyFont="1" applyFill="1"/>
    <xf numFmtId="0" fontId="0" fillId="0" borderId="0" xfId="0" applyFont="1"/>
    <xf numFmtId="0" fontId="0" fillId="44" borderId="0" xfId="0" applyFill="1"/>
    <xf numFmtId="0" fontId="0" fillId="45" borderId="0" xfId="0" applyFont="1" applyFill="1" applyAlignment="1">
      <alignment horizontal="left"/>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9" xfId="0" applyFill="1" applyBorder="1"/>
    <xf numFmtId="0" fontId="0" fillId="53" borderId="0" xfId="0" applyFill="1" applyBorder="1"/>
    <xf numFmtId="0" fontId="0" fillId="54" borderId="0" xfId="0" applyFill="1" applyBorder="1"/>
    <xf numFmtId="0" fontId="0" fillId="55" borderId="10" xfId="0" applyFill="1" applyBorder="1"/>
    <xf numFmtId="0" fontId="0" fillId="56" borderId="13" xfId="0" applyFill="1" applyBorder="1"/>
    <xf numFmtId="0" fontId="0" fillId="57" borderId="14" xfId="0" applyFill="1" applyBorder="1"/>
    <xf numFmtId="0" fontId="0" fillId="58" borderId="0" xfId="0" applyFill="1"/>
    <xf numFmtId="0" fontId="0" fillId="59" borderId="0" xfId="0" applyFill="1"/>
    <xf numFmtId="0" fontId="0" fillId="60" borderId="0" xfId="0" applyFill="1"/>
    <xf numFmtId="0" fontId="9" fillId="61" borderId="0" xfId="0" applyFont="1" applyFill="1"/>
    <xf numFmtId="0" fontId="10" fillId="43" borderId="2" xfId="0" applyFont="1" applyFill="1" applyBorder="1"/>
    <xf numFmtId="0" fontId="4" fillId="62" borderId="0" xfId="0" applyFont="1" applyFill="1"/>
    <xf numFmtId="0" fontId="0" fillId="62" borderId="0" xfId="0" applyFill="1"/>
  </cellXfs>
  <cellStyles count="2">
    <cellStyle name="Normal" xfId="0" builtinId="0"/>
    <cellStyle name="Normal 2" xfId="1"/>
  </cellStyles>
  <dxfs count="0"/>
  <tableStyles count="0" defaultTableStyle="TableStyleMedium2" defaultPivotStyle="PivotStyleLight16"/>
  <colors>
    <mruColors>
      <color rgb="FFC7C099"/>
      <color rgb="FFEFD2D1"/>
      <color rgb="FFFFD1D1"/>
      <color rgb="FF8AD7FE"/>
      <color rgb="FF72CFFE"/>
      <color rgb="FF71DAFF"/>
      <color rgb="FF8BE1FF"/>
      <color rgb="FF4FD1FF"/>
      <color rgb="FF9B9B9B"/>
      <color rgb="FFC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Level Up</a:t>
            </a:r>
          </a:p>
        </c:rich>
      </c:tx>
      <c:overlay val="0"/>
    </c:title>
    <c:autoTitleDeleted val="0"/>
    <c:plotArea>
      <c:layout/>
      <c:lineChart>
        <c:grouping val="standard"/>
        <c:varyColors val="0"/>
        <c:ser>
          <c:idx val="2"/>
          <c:order val="0"/>
          <c:tx>
            <c:strRef>
              <c:f>EXP!$B$1</c:f>
              <c:strCache>
                <c:ptCount val="1"/>
                <c:pt idx="0">
                  <c:v>Formula 1</c:v>
                </c:pt>
              </c:strCache>
            </c:strRef>
          </c:tx>
          <c:marker>
            <c:symbol val="none"/>
          </c:marker>
          <c:val>
            <c:numRef>
              <c:f>EXP!$B$2:$B$31</c:f>
              <c:numCache>
                <c:formatCode>General</c:formatCode>
                <c:ptCount val="30"/>
                <c:pt idx="0">
                  <c:v>100</c:v>
                </c:pt>
                <c:pt idx="1">
                  <c:v>140</c:v>
                </c:pt>
                <c:pt idx="2">
                  <c:v>220</c:v>
                </c:pt>
                <c:pt idx="3">
                  <c:v>340</c:v>
                </c:pt>
                <c:pt idx="4">
                  <c:v>500</c:v>
                </c:pt>
                <c:pt idx="5">
                  <c:v>700</c:v>
                </c:pt>
                <c:pt idx="6">
                  <c:v>940</c:v>
                </c:pt>
                <c:pt idx="7">
                  <c:v>1220</c:v>
                </c:pt>
                <c:pt idx="8">
                  <c:v>1540</c:v>
                </c:pt>
                <c:pt idx="9">
                  <c:v>1900</c:v>
                </c:pt>
                <c:pt idx="10">
                  <c:v>2300</c:v>
                </c:pt>
                <c:pt idx="11">
                  <c:v>2740</c:v>
                </c:pt>
                <c:pt idx="12">
                  <c:v>3220</c:v>
                </c:pt>
                <c:pt idx="13">
                  <c:v>3740</c:v>
                </c:pt>
                <c:pt idx="14">
                  <c:v>4300</c:v>
                </c:pt>
                <c:pt idx="15">
                  <c:v>4900</c:v>
                </c:pt>
                <c:pt idx="16">
                  <c:v>5540</c:v>
                </c:pt>
                <c:pt idx="17">
                  <c:v>6220</c:v>
                </c:pt>
                <c:pt idx="18">
                  <c:v>6940</c:v>
                </c:pt>
                <c:pt idx="19">
                  <c:v>7700</c:v>
                </c:pt>
                <c:pt idx="20">
                  <c:v>8500</c:v>
                </c:pt>
                <c:pt idx="21">
                  <c:v>9340</c:v>
                </c:pt>
                <c:pt idx="22">
                  <c:v>10220</c:v>
                </c:pt>
                <c:pt idx="23">
                  <c:v>11140</c:v>
                </c:pt>
                <c:pt idx="24">
                  <c:v>12100</c:v>
                </c:pt>
                <c:pt idx="25">
                  <c:v>13100</c:v>
                </c:pt>
                <c:pt idx="26">
                  <c:v>14140</c:v>
                </c:pt>
                <c:pt idx="27">
                  <c:v>15220</c:v>
                </c:pt>
                <c:pt idx="28">
                  <c:v>16340</c:v>
                </c:pt>
                <c:pt idx="29">
                  <c:v>17500</c:v>
                </c:pt>
              </c:numCache>
            </c:numRef>
          </c:val>
          <c:smooth val="0"/>
        </c:ser>
        <c:ser>
          <c:idx val="3"/>
          <c:order val="1"/>
          <c:tx>
            <c:strRef>
              <c:f>EXP!$C$1</c:f>
              <c:strCache>
                <c:ptCount val="1"/>
                <c:pt idx="0">
                  <c:v>XP Tnl</c:v>
                </c:pt>
              </c:strCache>
            </c:strRef>
          </c:tx>
          <c:marker>
            <c:symbol val="none"/>
          </c:marker>
          <c:val>
            <c:numRef>
              <c:f>EXP!$C$2:$C$31</c:f>
              <c:numCache>
                <c:formatCode>General</c:formatCode>
                <c:ptCount val="30"/>
                <c:pt idx="0">
                  <c:v>100</c:v>
                </c:pt>
                <c:pt idx="1">
                  <c:v>240</c:v>
                </c:pt>
                <c:pt idx="2">
                  <c:v>460</c:v>
                </c:pt>
                <c:pt idx="3">
                  <c:v>800</c:v>
                </c:pt>
                <c:pt idx="4">
                  <c:v>1300</c:v>
                </c:pt>
                <c:pt idx="5">
                  <c:v>2000</c:v>
                </c:pt>
                <c:pt idx="6">
                  <c:v>2940</c:v>
                </c:pt>
                <c:pt idx="7">
                  <c:v>4160</c:v>
                </c:pt>
                <c:pt idx="8">
                  <c:v>5700</c:v>
                </c:pt>
                <c:pt idx="9">
                  <c:v>7600</c:v>
                </c:pt>
                <c:pt idx="10">
                  <c:v>9900</c:v>
                </c:pt>
                <c:pt idx="11">
                  <c:v>12640</c:v>
                </c:pt>
                <c:pt idx="12">
                  <c:v>15860</c:v>
                </c:pt>
                <c:pt idx="13">
                  <c:v>19600</c:v>
                </c:pt>
                <c:pt idx="14">
                  <c:v>23900</c:v>
                </c:pt>
                <c:pt idx="15">
                  <c:v>28800</c:v>
                </c:pt>
                <c:pt idx="16">
                  <c:v>34340</c:v>
                </c:pt>
                <c:pt idx="17">
                  <c:v>40560</c:v>
                </c:pt>
                <c:pt idx="18">
                  <c:v>47500</c:v>
                </c:pt>
                <c:pt idx="19">
                  <c:v>55200</c:v>
                </c:pt>
                <c:pt idx="20">
                  <c:v>63700</c:v>
                </c:pt>
                <c:pt idx="21">
                  <c:v>73040</c:v>
                </c:pt>
                <c:pt idx="22">
                  <c:v>83260</c:v>
                </c:pt>
                <c:pt idx="23">
                  <c:v>94400</c:v>
                </c:pt>
                <c:pt idx="24">
                  <c:v>106500</c:v>
                </c:pt>
                <c:pt idx="25">
                  <c:v>119600</c:v>
                </c:pt>
                <c:pt idx="26">
                  <c:v>133740</c:v>
                </c:pt>
                <c:pt idx="27">
                  <c:v>148960</c:v>
                </c:pt>
                <c:pt idx="28">
                  <c:v>165300</c:v>
                </c:pt>
                <c:pt idx="29">
                  <c:v>182800</c:v>
                </c:pt>
              </c:numCache>
            </c:numRef>
          </c:val>
          <c:smooth val="0"/>
        </c:ser>
        <c:ser>
          <c:idx val="0"/>
          <c:order val="2"/>
          <c:tx>
            <c:strRef>
              <c:f>EXP!$D$1</c:f>
              <c:strCache>
                <c:ptCount val="1"/>
                <c:pt idx="0">
                  <c:v>Formula 3</c:v>
                </c:pt>
              </c:strCache>
            </c:strRef>
          </c:tx>
          <c:marker>
            <c:symbol val="none"/>
          </c:marker>
          <c:val>
            <c:numRef>
              <c:f>EXP!$D$2:$D$31</c:f>
              <c:numCache>
                <c:formatCode>General</c:formatCode>
                <c:ptCount val="30"/>
                <c:pt idx="0">
                  <c:v>100</c:v>
                </c:pt>
                <c:pt idx="1">
                  <c:v>340</c:v>
                </c:pt>
                <c:pt idx="2">
                  <c:v>800</c:v>
                </c:pt>
                <c:pt idx="3">
                  <c:v>1600</c:v>
                </c:pt>
                <c:pt idx="4">
                  <c:v>2900</c:v>
                </c:pt>
                <c:pt idx="5">
                  <c:v>4900</c:v>
                </c:pt>
                <c:pt idx="6">
                  <c:v>7840</c:v>
                </c:pt>
                <c:pt idx="7">
                  <c:v>12000</c:v>
                </c:pt>
                <c:pt idx="8">
                  <c:v>17700</c:v>
                </c:pt>
                <c:pt idx="9">
                  <c:v>25300</c:v>
                </c:pt>
                <c:pt idx="10">
                  <c:v>35200</c:v>
                </c:pt>
                <c:pt idx="11">
                  <c:v>47840</c:v>
                </c:pt>
                <c:pt idx="12">
                  <c:v>63700</c:v>
                </c:pt>
                <c:pt idx="13">
                  <c:v>83300</c:v>
                </c:pt>
                <c:pt idx="14">
                  <c:v>107200</c:v>
                </c:pt>
                <c:pt idx="15">
                  <c:v>136000</c:v>
                </c:pt>
                <c:pt idx="16">
                  <c:v>170340</c:v>
                </c:pt>
                <c:pt idx="17">
                  <c:v>210900</c:v>
                </c:pt>
                <c:pt idx="18">
                  <c:v>258400</c:v>
                </c:pt>
                <c:pt idx="19">
                  <c:v>313600</c:v>
                </c:pt>
                <c:pt idx="20">
                  <c:v>377300</c:v>
                </c:pt>
                <c:pt idx="21">
                  <c:v>450340</c:v>
                </c:pt>
                <c:pt idx="22">
                  <c:v>533600</c:v>
                </c:pt>
                <c:pt idx="23">
                  <c:v>628000</c:v>
                </c:pt>
                <c:pt idx="24">
                  <c:v>734500</c:v>
                </c:pt>
                <c:pt idx="25">
                  <c:v>854100</c:v>
                </c:pt>
                <c:pt idx="26">
                  <c:v>987840</c:v>
                </c:pt>
                <c:pt idx="27">
                  <c:v>1136800</c:v>
                </c:pt>
                <c:pt idx="28">
                  <c:v>1302100</c:v>
                </c:pt>
                <c:pt idx="29">
                  <c:v>1484900</c:v>
                </c:pt>
              </c:numCache>
            </c:numRef>
          </c:val>
          <c:smooth val="0"/>
        </c:ser>
        <c:dLbls>
          <c:showLegendKey val="0"/>
          <c:showVal val="0"/>
          <c:showCatName val="0"/>
          <c:showSerName val="0"/>
          <c:showPercent val="0"/>
          <c:showBubbleSize val="0"/>
        </c:dLbls>
        <c:marker val="1"/>
        <c:smooth val="0"/>
        <c:axId val="138409472"/>
        <c:axId val="138411008"/>
      </c:lineChart>
      <c:catAx>
        <c:axId val="138409472"/>
        <c:scaling>
          <c:orientation val="minMax"/>
        </c:scaling>
        <c:delete val="0"/>
        <c:axPos val="b"/>
        <c:numFmt formatCode="General" sourceLinked="1"/>
        <c:majorTickMark val="out"/>
        <c:minorTickMark val="none"/>
        <c:tickLblPos val="nextTo"/>
        <c:crossAx val="138411008"/>
        <c:crosses val="autoZero"/>
        <c:auto val="1"/>
        <c:lblAlgn val="ctr"/>
        <c:lblOffset val="100"/>
        <c:noMultiLvlLbl val="0"/>
      </c:catAx>
      <c:valAx>
        <c:axId val="138411008"/>
        <c:scaling>
          <c:orientation val="minMax"/>
          <c:max val="250000"/>
        </c:scaling>
        <c:delete val="0"/>
        <c:axPos val="l"/>
        <c:majorGridlines/>
        <c:numFmt formatCode="General" sourceLinked="1"/>
        <c:majorTickMark val="out"/>
        <c:minorTickMark val="none"/>
        <c:tickLblPos val="nextTo"/>
        <c:crossAx val="1384094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strRef>
              <c:f>Resists!$B$1</c:f>
              <c:strCache>
                <c:ptCount val="1"/>
                <c:pt idx="0">
                  <c:v>Resist %</c:v>
                </c:pt>
              </c:strCache>
            </c:strRef>
          </c:tx>
          <c:marker>
            <c:symbol val="none"/>
          </c:marker>
          <c:cat>
            <c:numRef>
              <c:f>Resists!$A$2:$A$101</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Resists!$B$2:$B$101</c:f>
              <c:numCache>
                <c:formatCode>General</c:formatCode>
                <c:ptCount val="100"/>
                <c:pt idx="0">
                  <c:v>3</c:v>
                </c:pt>
                <c:pt idx="1">
                  <c:v>4</c:v>
                </c:pt>
                <c:pt idx="2">
                  <c:v>5</c:v>
                </c:pt>
                <c:pt idx="3">
                  <c:v>6</c:v>
                </c:pt>
                <c:pt idx="4">
                  <c:v>6</c:v>
                </c:pt>
                <c:pt idx="5">
                  <c:v>7</c:v>
                </c:pt>
                <c:pt idx="6">
                  <c:v>7</c:v>
                </c:pt>
                <c:pt idx="7">
                  <c:v>8</c:v>
                </c:pt>
                <c:pt idx="8">
                  <c:v>9</c:v>
                </c:pt>
                <c:pt idx="9">
                  <c:v>9</c:v>
                </c:pt>
                <c:pt idx="10">
                  <c:v>9</c:v>
                </c:pt>
                <c:pt idx="11">
                  <c:v>10</c:v>
                </c:pt>
                <c:pt idx="12">
                  <c:v>10</c:v>
                </c:pt>
                <c:pt idx="13">
                  <c:v>11</c:v>
                </c:pt>
                <c:pt idx="14">
                  <c:v>11</c:v>
                </c:pt>
                <c:pt idx="15">
                  <c:v>12</c:v>
                </c:pt>
                <c:pt idx="16">
                  <c:v>12</c:v>
                </c:pt>
                <c:pt idx="17">
                  <c:v>12</c:v>
                </c:pt>
                <c:pt idx="18">
                  <c:v>13</c:v>
                </c:pt>
                <c:pt idx="19">
                  <c:v>13</c:v>
                </c:pt>
                <c:pt idx="20">
                  <c:v>13</c:v>
                </c:pt>
                <c:pt idx="21">
                  <c:v>14</c:v>
                </c:pt>
                <c:pt idx="22">
                  <c:v>14</c:v>
                </c:pt>
                <c:pt idx="23">
                  <c:v>14</c:v>
                </c:pt>
                <c:pt idx="24">
                  <c:v>15</c:v>
                </c:pt>
                <c:pt idx="25">
                  <c:v>15</c:v>
                </c:pt>
                <c:pt idx="26">
                  <c:v>15</c:v>
                </c:pt>
                <c:pt idx="27">
                  <c:v>15</c:v>
                </c:pt>
                <c:pt idx="28">
                  <c:v>16</c:v>
                </c:pt>
                <c:pt idx="29">
                  <c:v>16</c:v>
                </c:pt>
                <c:pt idx="30">
                  <c:v>16</c:v>
                </c:pt>
                <c:pt idx="31">
                  <c:v>16</c:v>
                </c:pt>
                <c:pt idx="32">
                  <c:v>17</c:v>
                </c:pt>
                <c:pt idx="33">
                  <c:v>17</c:v>
                </c:pt>
                <c:pt idx="34">
                  <c:v>17</c:v>
                </c:pt>
                <c:pt idx="35">
                  <c:v>18</c:v>
                </c:pt>
                <c:pt idx="36">
                  <c:v>18</c:v>
                </c:pt>
                <c:pt idx="37">
                  <c:v>18</c:v>
                </c:pt>
                <c:pt idx="38">
                  <c:v>18</c:v>
                </c:pt>
                <c:pt idx="39">
                  <c:v>18</c:v>
                </c:pt>
                <c:pt idx="40">
                  <c:v>19</c:v>
                </c:pt>
                <c:pt idx="41">
                  <c:v>19</c:v>
                </c:pt>
                <c:pt idx="42">
                  <c:v>19</c:v>
                </c:pt>
                <c:pt idx="43">
                  <c:v>19</c:v>
                </c:pt>
                <c:pt idx="44">
                  <c:v>20</c:v>
                </c:pt>
                <c:pt idx="45">
                  <c:v>20</c:v>
                </c:pt>
                <c:pt idx="46">
                  <c:v>20</c:v>
                </c:pt>
                <c:pt idx="47">
                  <c:v>20</c:v>
                </c:pt>
                <c:pt idx="48">
                  <c:v>21</c:v>
                </c:pt>
                <c:pt idx="49">
                  <c:v>21</c:v>
                </c:pt>
                <c:pt idx="50">
                  <c:v>21</c:v>
                </c:pt>
                <c:pt idx="51">
                  <c:v>21</c:v>
                </c:pt>
                <c:pt idx="52">
                  <c:v>21</c:v>
                </c:pt>
                <c:pt idx="53">
                  <c:v>22</c:v>
                </c:pt>
                <c:pt idx="54">
                  <c:v>22</c:v>
                </c:pt>
                <c:pt idx="55">
                  <c:v>22</c:v>
                </c:pt>
                <c:pt idx="56">
                  <c:v>22</c:v>
                </c:pt>
                <c:pt idx="57">
                  <c:v>22</c:v>
                </c:pt>
                <c:pt idx="58">
                  <c:v>23</c:v>
                </c:pt>
                <c:pt idx="59">
                  <c:v>23</c:v>
                </c:pt>
                <c:pt idx="60">
                  <c:v>23</c:v>
                </c:pt>
                <c:pt idx="61">
                  <c:v>23</c:v>
                </c:pt>
                <c:pt idx="62">
                  <c:v>23</c:v>
                </c:pt>
                <c:pt idx="63">
                  <c:v>24</c:v>
                </c:pt>
                <c:pt idx="64">
                  <c:v>24</c:v>
                </c:pt>
                <c:pt idx="65">
                  <c:v>24</c:v>
                </c:pt>
                <c:pt idx="66">
                  <c:v>24</c:v>
                </c:pt>
                <c:pt idx="67">
                  <c:v>24</c:v>
                </c:pt>
                <c:pt idx="68">
                  <c:v>24</c:v>
                </c:pt>
                <c:pt idx="69">
                  <c:v>25</c:v>
                </c:pt>
                <c:pt idx="70">
                  <c:v>25</c:v>
                </c:pt>
                <c:pt idx="71">
                  <c:v>25</c:v>
                </c:pt>
                <c:pt idx="72">
                  <c:v>25</c:v>
                </c:pt>
                <c:pt idx="73">
                  <c:v>25</c:v>
                </c:pt>
                <c:pt idx="74">
                  <c:v>25</c:v>
                </c:pt>
                <c:pt idx="75">
                  <c:v>26</c:v>
                </c:pt>
                <c:pt idx="76">
                  <c:v>26</c:v>
                </c:pt>
                <c:pt idx="77">
                  <c:v>26</c:v>
                </c:pt>
                <c:pt idx="78">
                  <c:v>26</c:v>
                </c:pt>
                <c:pt idx="79">
                  <c:v>26</c:v>
                </c:pt>
                <c:pt idx="80">
                  <c:v>27</c:v>
                </c:pt>
                <c:pt idx="81">
                  <c:v>27</c:v>
                </c:pt>
                <c:pt idx="82">
                  <c:v>27</c:v>
                </c:pt>
                <c:pt idx="83">
                  <c:v>27</c:v>
                </c:pt>
                <c:pt idx="84">
                  <c:v>27</c:v>
                </c:pt>
                <c:pt idx="85">
                  <c:v>27</c:v>
                </c:pt>
                <c:pt idx="86">
                  <c:v>27</c:v>
                </c:pt>
                <c:pt idx="87">
                  <c:v>28</c:v>
                </c:pt>
                <c:pt idx="88">
                  <c:v>28</c:v>
                </c:pt>
                <c:pt idx="89">
                  <c:v>28</c:v>
                </c:pt>
                <c:pt idx="90">
                  <c:v>28</c:v>
                </c:pt>
                <c:pt idx="91">
                  <c:v>28</c:v>
                </c:pt>
                <c:pt idx="92">
                  <c:v>28</c:v>
                </c:pt>
                <c:pt idx="93">
                  <c:v>29</c:v>
                </c:pt>
                <c:pt idx="94">
                  <c:v>29</c:v>
                </c:pt>
                <c:pt idx="95">
                  <c:v>29</c:v>
                </c:pt>
                <c:pt idx="96">
                  <c:v>29</c:v>
                </c:pt>
                <c:pt idx="97">
                  <c:v>29</c:v>
                </c:pt>
                <c:pt idx="98">
                  <c:v>29</c:v>
                </c:pt>
                <c:pt idx="99">
                  <c:v>30</c:v>
                </c:pt>
              </c:numCache>
            </c:numRef>
          </c:val>
          <c:smooth val="0"/>
        </c:ser>
        <c:dLbls>
          <c:showLegendKey val="0"/>
          <c:showVal val="0"/>
          <c:showCatName val="0"/>
          <c:showSerName val="0"/>
          <c:showPercent val="0"/>
          <c:showBubbleSize val="0"/>
        </c:dLbls>
        <c:marker val="1"/>
        <c:smooth val="0"/>
        <c:axId val="137907584"/>
        <c:axId val="137922048"/>
      </c:lineChart>
      <c:catAx>
        <c:axId val="137907584"/>
        <c:scaling>
          <c:orientation val="minMax"/>
        </c:scaling>
        <c:delete val="0"/>
        <c:axPos val="b"/>
        <c:title>
          <c:tx>
            <c:rich>
              <a:bodyPr/>
              <a:lstStyle/>
              <a:p>
                <a:pPr>
                  <a:defRPr/>
                </a:pPr>
                <a:r>
                  <a:rPr lang="en-CA"/>
                  <a:t>Wisdom</a:t>
                </a:r>
              </a:p>
            </c:rich>
          </c:tx>
          <c:overlay val="0"/>
        </c:title>
        <c:numFmt formatCode="General" sourceLinked="1"/>
        <c:majorTickMark val="out"/>
        <c:minorTickMark val="none"/>
        <c:tickLblPos val="nextTo"/>
        <c:crossAx val="137922048"/>
        <c:crosses val="autoZero"/>
        <c:auto val="1"/>
        <c:lblAlgn val="ctr"/>
        <c:lblOffset val="100"/>
        <c:tickLblSkip val="10"/>
        <c:tickMarkSkip val="5"/>
        <c:noMultiLvlLbl val="0"/>
      </c:catAx>
      <c:valAx>
        <c:axId val="137922048"/>
        <c:scaling>
          <c:orientation val="minMax"/>
        </c:scaling>
        <c:delete val="0"/>
        <c:axPos val="l"/>
        <c:majorGridlines/>
        <c:numFmt formatCode="General" sourceLinked="1"/>
        <c:majorTickMark val="out"/>
        <c:minorTickMark val="none"/>
        <c:tickLblPos val="nextTo"/>
        <c:crossAx val="1379075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361950</xdr:colOff>
      <xdr:row>2</xdr:row>
      <xdr:rowOff>61912</xdr:rowOff>
    </xdr:from>
    <xdr:to>
      <xdr:col>12</xdr:col>
      <xdr:colOff>57150</xdr:colOff>
      <xdr:row>19</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2</xdr:row>
      <xdr:rowOff>109537</xdr:rowOff>
    </xdr:from>
    <xdr:to>
      <xdr:col>10</xdr:col>
      <xdr:colOff>180975</xdr:colOff>
      <xdr:row>19</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D51"/>
  <sheetViews>
    <sheetView workbookViewId="0"/>
  </sheetViews>
  <sheetFormatPr defaultRowHeight="12.75" x14ac:dyDescent="0.2"/>
  <sheetData>
    <row r="1" spans="1:4" x14ac:dyDescent="0.2">
      <c r="A1" s="50" t="s">
        <v>669</v>
      </c>
      <c r="B1" t="s">
        <v>671</v>
      </c>
      <c r="C1" t="s">
        <v>670</v>
      </c>
      <c r="D1" s="2" t="s">
        <v>834</v>
      </c>
    </row>
    <row r="2" spans="1:4" x14ac:dyDescent="0.2">
      <c r="A2" s="50">
        <v>1</v>
      </c>
      <c r="B2">
        <f>20*A2^2-20*A2+100</f>
        <v>100</v>
      </c>
      <c r="C2" s="1">
        <f>20*A2^2-20*A2+100 + 0</f>
        <v>100</v>
      </c>
      <c r="D2">
        <f>20*A2^2-20*A2+100 + 0</f>
        <v>100</v>
      </c>
    </row>
    <row r="3" spans="1:4" x14ac:dyDescent="0.2">
      <c r="A3" s="50">
        <v>2</v>
      </c>
      <c r="B3">
        <f t="shared" ref="B3:B51" si="0">20*A3^2-20*A3+100</f>
        <v>140</v>
      </c>
      <c r="C3" s="1">
        <f>20*A3^2-20*A3+100 + C2</f>
        <v>240</v>
      </c>
      <c r="D3">
        <f>D2+C3</f>
        <v>340</v>
      </c>
    </row>
    <row r="4" spans="1:4" x14ac:dyDescent="0.2">
      <c r="A4" s="50">
        <v>3</v>
      </c>
      <c r="B4">
        <f t="shared" si="0"/>
        <v>220</v>
      </c>
      <c r="C4" s="1">
        <f>20*A4^2-20*A4+100 + C3</f>
        <v>460</v>
      </c>
      <c r="D4">
        <f>D3+C4</f>
        <v>800</v>
      </c>
    </row>
    <row r="5" spans="1:4" x14ac:dyDescent="0.2">
      <c r="A5" s="50">
        <v>4</v>
      </c>
      <c r="B5">
        <f t="shared" si="0"/>
        <v>340</v>
      </c>
      <c r="C5" s="1">
        <f t="shared" ref="C5:C51" si="1">20*A5^2-20*A5+100 + C4</f>
        <v>800</v>
      </c>
      <c r="D5">
        <f>D4+C5</f>
        <v>1600</v>
      </c>
    </row>
    <row r="6" spans="1:4" x14ac:dyDescent="0.2">
      <c r="A6" s="50">
        <v>5</v>
      </c>
      <c r="B6">
        <f t="shared" si="0"/>
        <v>500</v>
      </c>
      <c r="C6" s="1">
        <f t="shared" si="1"/>
        <v>1300</v>
      </c>
      <c r="D6">
        <f t="shared" ref="D6:D51" si="2">D5+C6</f>
        <v>2900</v>
      </c>
    </row>
    <row r="7" spans="1:4" x14ac:dyDescent="0.2">
      <c r="A7" s="50">
        <v>6</v>
      </c>
      <c r="B7">
        <f t="shared" si="0"/>
        <v>700</v>
      </c>
      <c r="C7" s="1">
        <f t="shared" si="1"/>
        <v>2000</v>
      </c>
      <c r="D7">
        <f t="shared" si="2"/>
        <v>4900</v>
      </c>
    </row>
    <row r="8" spans="1:4" x14ac:dyDescent="0.2">
      <c r="A8" s="50">
        <v>7</v>
      </c>
      <c r="B8">
        <f t="shared" si="0"/>
        <v>940</v>
      </c>
      <c r="C8" s="1">
        <f t="shared" si="1"/>
        <v>2940</v>
      </c>
      <c r="D8">
        <f t="shared" si="2"/>
        <v>7840</v>
      </c>
    </row>
    <row r="9" spans="1:4" x14ac:dyDescent="0.2">
      <c r="A9" s="50">
        <v>8</v>
      </c>
      <c r="B9">
        <f t="shared" si="0"/>
        <v>1220</v>
      </c>
      <c r="C9" s="1">
        <f t="shared" si="1"/>
        <v>4160</v>
      </c>
      <c r="D9">
        <f t="shared" si="2"/>
        <v>12000</v>
      </c>
    </row>
    <row r="10" spans="1:4" x14ac:dyDescent="0.2">
      <c r="A10" s="50">
        <v>9</v>
      </c>
      <c r="B10">
        <f t="shared" si="0"/>
        <v>1540</v>
      </c>
      <c r="C10" s="1">
        <f t="shared" si="1"/>
        <v>5700</v>
      </c>
      <c r="D10">
        <f t="shared" si="2"/>
        <v>17700</v>
      </c>
    </row>
    <row r="11" spans="1:4" x14ac:dyDescent="0.2">
      <c r="A11" s="50">
        <v>10</v>
      </c>
      <c r="B11">
        <f t="shared" si="0"/>
        <v>1900</v>
      </c>
      <c r="C11" s="1">
        <f t="shared" si="1"/>
        <v>7600</v>
      </c>
      <c r="D11">
        <f t="shared" si="2"/>
        <v>25300</v>
      </c>
    </row>
    <row r="12" spans="1:4" x14ac:dyDescent="0.2">
      <c r="A12" s="50">
        <v>11</v>
      </c>
      <c r="B12">
        <f t="shared" si="0"/>
        <v>2300</v>
      </c>
      <c r="C12" s="1">
        <f t="shared" si="1"/>
        <v>9900</v>
      </c>
      <c r="D12">
        <f t="shared" si="2"/>
        <v>35200</v>
      </c>
    </row>
    <row r="13" spans="1:4" x14ac:dyDescent="0.2">
      <c r="A13" s="50">
        <v>12</v>
      </c>
      <c r="B13">
        <f t="shared" si="0"/>
        <v>2740</v>
      </c>
      <c r="C13" s="1">
        <f t="shared" si="1"/>
        <v>12640</v>
      </c>
      <c r="D13">
        <f t="shared" si="2"/>
        <v>47840</v>
      </c>
    </row>
    <row r="14" spans="1:4" x14ac:dyDescent="0.2">
      <c r="A14" s="50">
        <v>13</v>
      </c>
      <c r="B14">
        <f t="shared" si="0"/>
        <v>3220</v>
      </c>
      <c r="C14" s="1">
        <f t="shared" si="1"/>
        <v>15860</v>
      </c>
      <c r="D14">
        <f t="shared" si="2"/>
        <v>63700</v>
      </c>
    </row>
    <row r="15" spans="1:4" x14ac:dyDescent="0.2">
      <c r="A15" s="50">
        <v>14</v>
      </c>
      <c r="B15">
        <f t="shared" si="0"/>
        <v>3740</v>
      </c>
      <c r="C15" s="1">
        <f t="shared" si="1"/>
        <v>19600</v>
      </c>
      <c r="D15">
        <f t="shared" si="2"/>
        <v>83300</v>
      </c>
    </row>
    <row r="16" spans="1:4" x14ac:dyDescent="0.2">
      <c r="A16" s="50">
        <v>15</v>
      </c>
      <c r="B16">
        <f t="shared" si="0"/>
        <v>4300</v>
      </c>
      <c r="C16" s="1">
        <f t="shared" si="1"/>
        <v>23900</v>
      </c>
      <c r="D16">
        <f t="shared" si="2"/>
        <v>107200</v>
      </c>
    </row>
    <row r="17" spans="1:4" x14ac:dyDescent="0.2">
      <c r="A17" s="50">
        <v>16</v>
      </c>
      <c r="B17">
        <f t="shared" si="0"/>
        <v>4900</v>
      </c>
      <c r="C17" s="1">
        <f t="shared" si="1"/>
        <v>28800</v>
      </c>
      <c r="D17">
        <f t="shared" si="2"/>
        <v>136000</v>
      </c>
    </row>
    <row r="18" spans="1:4" x14ac:dyDescent="0.2">
      <c r="A18" s="50">
        <v>17</v>
      </c>
      <c r="B18">
        <f t="shared" si="0"/>
        <v>5540</v>
      </c>
      <c r="C18" s="1">
        <f t="shared" si="1"/>
        <v>34340</v>
      </c>
      <c r="D18">
        <f t="shared" si="2"/>
        <v>170340</v>
      </c>
    </row>
    <row r="19" spans="1:4" x14ac:dyDescent="0.2">
      <c r="A19" s="50">
        <v>18</v>
      </c>
      <c r="B19">
        <f t="shared" si="0"/>
        <v>6220</v>
      </c>
      <c r="C19" s="1">
        <f t="shared" si="1"/>
        <v>40560</v>
      </c>
      <c r="D19">
        <f t="shared" si="2"/>
        <v>210900</v>
      </c>
    </row>
    <row r="20" spans="1:4" x14ac:dyDescent="0.2">
      <c r="A20" s="50">
        <v>19</v>
      </c>
      <c r="B20">
        <f t="shared" si="0"/>
        <v>6940</v>
      </c>
      <c r="C20" s="1">
        <f t="shared" si="1"/>
        <v>47500</v>
      </c>
      <c r="D20">
        <f t="shared" si="2"/>
        <v>258400</v>
      </c>
    </row>
    <row r="21" spans="1:4" x14ac:dyDescent="0.2">
      <c r="A21" s="50">
        <v>20</v>
      </c>
      <c r="B21">
        <f t="shared" si="0"/>
        <v>7700</v>
      </c>
      <c r="C21" s="1">
        <f t="shared" si="1"/>
        <v>55200</v>
      </c>
      <c r="D21">
        <f t="shared" si="2"/>
        <v>313600</v>
      </c>
    </row>
    <row r="22" spans="1:4" x14ac:dyDescent="0.2">
      <c r="A22" s="50">
        <v>21</v>
      </c>
      <c r="B22">
        <f t="shared" si="0"/>
        <v>8500</v>
      </c>
      <c r="C22" s="1">
        <f t="shared" si="1"/>
        <v>63700</v>
      </c>
      <c r="D22">
        <f t="shared" si="2"/>
        <v>377300</v>
      </c>
    </row>
    <row r="23" spans="1:4" x14ac:dyDescent="0.2">
      <c r="A23" s="50">
        <v>22</v>
      </c>
      <c r="B23">
        <f t="shared" si="0"/>
        <v>9340</v>
      </c>
      <c r="C23" s="1">
        <f t="shared" si="1"/>
        <v>73040</v>
      </c>
      <c r="D23">
        <f t="shared" si="2"/>
        <v>450340</v>
      </c>
    </row>
    <row r="24" spans="1:4" x14ac:dyDescent="0.2">
      <c r="A24" s="50">
        <v>23</v>
      </c>
      <c r="B24">
        <f t="shared" si="0"/>
        <v>10220</v>
      </c>
      <c r="C24" s="1">
        <f t="shared" si="1"/>
        <v>83260</v>
      </c>
      <c r="D24">
        <f t="shared" si="2"/>
        <v>533600</v>
      </c>
    </row>
    <row r="25" spans="1:4" x14ac:dyDescent="0.2">
      <c r="A25" s="50">
        <v>24</v>
      </c>
      <c r="B25">
        <f t="shared" si="0"/>
        <v>11140</v>
      </c>
      <c r="C25" s="1">
        <f t="shared" si="1"/>
        <v>94400</v>
      </c>
      <c r="D25">
        <f t="shared" si="2"/>
        <v>628000</v>
      </c>
    </row>
    <row r="26" spans="1:4" x14ac:dyDescent="0.2">
      <c r="A26" s="50">
        <v>25</v>
      </c>
      <c r="B26">
        <f t="shared" si="0"/>
        <v>12100</v>
      </c>
      <c r="C26" s="1">
        <f t="shared" si="1"/>
        <v>106500</v>
      </c>
      <c r="D26">
        <f t="shared" si="2"/>
        <v>734500</v>
      </c>
    </row>
    <row r="27" spans="1:4" x14ac:dyDescent="0.2">
      <c r="A27" s="50">
        <v>26</v>
      </c>
      <c r="B27">
        <f t="shared" si="0"/>
        <v>13100</v>
      </c>
      <c r="C27" s="1">
        <f t="shared" si="1"/>
        <v>119600</v>
      </c>
      <c r="D27">
        <f t="shared" si="2"/>
        <v>854100</v>
      </c>
    </row>
    <row r="28" spans="1:4" x14ac:dyDescent="0.2">
      <c r="A28" s="50">
        <v>27</v>
      </c>
      <c r="B28">
        <f t="shared" si="0"/>
        <v>14140</v>
      </c>
      <c r="C28" s="1">
        <f t="shared" si="1"/>
        <v>133740</v>
      </c>
      <c r="D28">
        <f t="shared" si="2"/>
        <v>987840</v>
      </c>
    </row>
    <row r="29" spans="1:4" x14ac:dyDescent="0.2">
      <c r="A29" s="50">
        <v>28</v>
      </c>
      <c r="B29">
        <f t="shared" si="0"/>
        <v>15220</v>
      </c>
      <c r="C29" s="1">
        <f t="shared" si="1"/>
        <v>148960</v>
      </c>
      <c r="D29">
        <f t="shared" si="2"/>
        <v>1136800</v>
      </c>
    </row>
    <row r="30" spans="1:4" x14ac:dyDescent="0.2">
      <c r="A30" s="50">
        <v>29</v>
      </c>
      <c r="B30">
        <f t="shared" si="0"/>
        <v>16340</v>
      </c>
      <c r="C30" s="1">
        <f t="shared" si="1"/>
        <v>165300</v>
      </c>
      <c r="D30">
        <f t="shared" si="2"/>
        <v>1302100</v>
      </c>
    </row>
    <row r="31" spans="1:4" x14ac:dyDescent="0.2">
      <c r="A31" s="50">
        <v>30</v>
      </c>
      <c r="B31">
        <f t="shared" si="0"/>
        <v>17500</v>
      </c>
      <c r="C31" s="1">
        <f t="shared" si="1"/>
        <v>182800</v>
      </c>
      <c r="D31">
        <f t="shared" si="2"/>
        <v>1484900</v>
      </c>
    </row>
    <row r="32" spans="1:4" x14ac:dyDescent="0.2">
      <c r="A32" s="50">
        <v>31</v>
      </c>
      <c r="B32">
        <f t="shared" si="0"/>
        <v>18700</v>
      </c>
      <c r="C32" s="1">
        <f t="shared" si="1"/>
        <v>201500</v>
      </c>
      <c r="D32">
        <f t="shared" si="2"/>
        <v>1686400</v>
      </c>
    </row>
    <row r="33" spans="1:4" x14ac:dyDescent="0.2">
      <c r="A33" s="50">
        <v>32</v>
      </c>
      <c r="B33">
        <f t="shared" si="0"/>
        <v>19940</v>
      </c>
      <c r="C33" s="1">
        <f t="shared" si="1"/>
        <v>221440</v>
      </c>
      <c r="D33">
        <f t="shared" si="2"/>
        <v>1907840</v>
      </c>
    </row>
    <row r="34" spans="1:4" x14ac:dyDescent="0.2">
      <c r="A34" s="50">
        <v>33</v>
      </c>
      <c r="B34">
        <f t="shared" si="0"/>
        <v>21220</v>
      </c>
      <c r="C34" s="1">
        <f t="shared" si="1"/>
        <v>242660</v>
      </c>
      <c r="D34">
        <f t="shared" si="2"/>
        <v>2150500</v>
      </c>
    </row>
    <row r="35" spans="1:4" x14ac:dyDescent="0.2">
      <c r="A35" s="50">
        <v>34</v>
      </c>
      <c r="B35">
        <f t="shared" si="0"/>
        <v>22540</v>
      </c>
      <c r="C35" s="1">
        <f t="shared" si="1"/>
        <v>265200</v>
      </c>
      <c r="D35">
        <f t="shared" si="2"/>
        <v>2415700</v>
      </c>
    </row>
    <row r="36" spans="1:4" x14ac:dyDescent="0.2">
      <c r="A36" s="50">
        <v>35</v>
      </c>
      <c r="B36">
        <f t="shared" si="0"/>
        <v>23900</v>
      </c>
      <c r="C36" s="1">
        <f t="shared" si="1"/>
        <v>289100</v>
      </c>
      <c r="D36">
        <f t="shared" si="2"/>
        <v>2704800</v>
      </c>
    </row>
    <row r="37" spans="1:4" x14ac:dyDescent="0.2">
      <c r="A37" s="50">
        <v>36</v>
      </c>
      <c r="B37">
        <f t="shared" si="0"/>
        <v>25300</v>
      </c>
      <c r="C37" s="1">
        <f t="shared" si="1"/>
        <v>314400</v>
      </c>
      <c r="D37">
        <f t="shared" si="2"/>
        <v>3019200</v>
      </c>
    </row>
    <row r="38" spans="1:4" x14ac:dyDescent="0.2">
      <c r="A38" s="50">
        <v>37</v>
      </c>
      <c r="B38">
        <f t="shared" si="0"/>
        <v>26740</v>
      </c>
      <c r="C38" s="1">
        <f t="shared" si="1"/>
        <v>341140</v>
      </c>
      <c r="D38">
        <f t="shared" si="2"/>
        <v>3360340</v>
      </c>
    </row>
    <row r="39" spans="1:4" x14ac:dyDescent="0.2">
      <c r="A39" s="50">
        <v>38</v>
      </c>
      <c r="B39">
        <f t="shared" si="0"/>
        <v>28220</v>
      </c>
      <c r="C39" s="1">
        <f t="shared" si="1"/>
        <v>369360</v>
      </c>
      <c r="D39">
        <f t="shared" si="2"/>
        <v>3729700</v>
      </c>
    </row>
    <row r="40" spans="1:4" x14ac:dyDescent="0.2">
      <c r="A40" s="50">
        <v>39</v>
      </c>
      <c r="B40">
        <f t="shared" si="0"/>
        <v>29740</v>
      </c>
      <c r="C40" s="1">
        <f t="shared" si="1"/>
        <v>399100</v>
      </c>
      <c r="D40">
        <f t="shared" si="2"/>
        <v>4128800</v>
      </c>
    </row>
    <row r="41" spans="1:4" x14ac:dyDescent="0.2">
      <c r="A41" s="50">
        <v>40</v>
      </c>
      <c r="B41">
        <f t="shared" si="0"/>
        <v>31300</v>
      </c>
      <c r="C41" s="1">
        <f t="shared" si="1"/>
        <v>430400</v>
      </c>
      <c r="D41">
        <f t="shared" si="2"/>
        <v>4559200</v>
      </c>
    </row>
    <row r="42" spans="1:4" x14ac:dyDescent="0.2">
      <c r="A42" s="50">
        <v>41</v>
      </c>
      <c r="B42">
        <f t="shared" si="0"/>
        <v>32900</v>
      </c>
      <c r="C42" s="1">
        <f t="shared" si="1"/>
        <v>463300</v>
      </c>
      <c r="D42">
        <f t="shared" si="2"/>
        <v>5022500</v>
      </c>
    </row>
    <row r="43" spans="1:4" x14ac:dyDescent="0.2">
      <c r="A43" s="50">
        <v>42</v>
      </c>
      <c r="B43">
        <f t="shared" si="0"/>
        <v>34540</v>
      </c>
      <c r="C43" s="1">
        <f t="shared" si="1"/>
        <v>497840</v>
      </c>
      <c r="D43">
        <f t="shared" si="2"/>
        <v>5520340</v>
      </c>
    </row>
    <row r="44" spans="1:4" x14ac:dyDescent="0.2">
      <c r="A44" s="50">
        <v>43</v>
      </c>
      <c r="B44">
        <f t="shared" si="0"/>
        <v>36220</v>
      </c>
      <c r="C44" s="1">
        <f t="shared" si="1"/>
        <v>534060</v>
      </c>
      <c r="D44">
        <f t="shared" si="2"/>
        <v>6054400</v>
      </c>
    </row>
    <row r="45" spans="1:4" x14ac:dyDescent="0.2">
      <c r="A45" s="50">
        <v>44</v>
      </c>
      <c r="B45">
        <f t="shared" si="0"/>
        <v>37940</v>
      </c>
      <c r="C45" s="1">
        <f t="shared" si="1"/>
        <v>572000</v>
      </c>
      <c r="D45">
        <f t="shared" si="2"/>
        <v>6626400</v>
      </c>
    </row>
    <row r="46" spans="1:4" x14ac:dyDescent="0.2">
      <c r="A46" s="50">
        <v>45</v>
      </c>
      <c r="B46">
        <f t="shared" si="0"/>
        <v>39700</v>
      </c>
      <c r="C46" s="1">
        <f t="shared" si="1"/>
        <v>611700</v>
      </c>
      <c r="D46">
        <f t="shared" si="2"/>
        <v>7238100</v>
      </c>
    </row>
    <row r="47" spans="1:4" x14ac:dyDescent="0.2">
      <c r="A47" s="50">
        <v>46</v>
      </c>
      <c r="B47">
        <f t="shared" si="0"/>
        <v>41500</v>
      </c>
      <c r="C47" s="1">
        <f t="shared" si="1"/>
        <v>653200</v>
      </c>
      <c r="D47">
        <f t="shared" si="2"/>
        <v>7891300</v>
      </c>
    </row>
    <row r="48" spans="1:4" x14ac:dyDescent="0.2">
      <c r="A48" s="50">
        <v>47</v>
      </c>
      <c r="B48">
        <f t="shared" si="0"/>
        <v>43340</v>
      </c>
      <c r="C48" s="1">
        <f t="shared" si="1"/>
        <v>696540</v>
      </c>
      <c r="D48">
        <f t="shared" si="2"/>
        <v>8587840</v>
      </c>
    </row>
    <row r="49" spans="1:4" x14ac:dyDescent="0.2">
      <c r="A49" s="50">
        <v>48</v>
      </c>
      <c r="B49">
        <f t="shared" si="0"/>
        <v>45220</v>
      </c>
      <c r="C49" s="1">
        <f t="shared" si="1"/>
        <v>741760</v>
      </c>
      <c r="D49">
        <f t="shared" si="2"/>
        <v>9329600</v>
      </c>
    </row>
    <row r="50" spans="1:4" x14ac:dyDescent="0.2">
      <c r="A50" s="50">
        <v>49</v>
      </c>
      <c r="B50">
        <f t="shared" si="0"/>
        <v>47140</v>
      </c>
      <c r="C50" s="1">
        <f t="shared" si="1"/>
        <v>788900</v>
      </c>
      <c r="D50">
        <f t="shared" si="2"/>
        <v>10118500</v>
      </c>
    </row>
    <row r="51" spans="1:4" x14ac:dyDescent="0.2">
      <c r="A51" s="50">
        <v>50</v>
      </c>
      <c r="B51">
        <f t="shared" si="0"/>
        <v>49100</v>
      </c>
      <c r="C51" s="1">
        <f t="shared" si="1"/>
        <v>838000</v>
      </c>
      <c r="D51">
        <f t="shared" si="2"/>
        <v>10956500</v>
      </c>
    </row>
  </sheetData>
  <phoneticPr fontId="2" type="noConversion"/>
  <pageMargins left="0.75" right="0.75" top="1" bottom="1" header="0.5" footer="0.5"/>
  <pageSetup orientation="portrait" horizontalDpi="4294967293"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M6"/>
  <sheetViews>
    <sheetView workbookViewId="0"/>
  </sheetViews>
  <sheetFormatPr defaultRowHeight="12.75" x14ac:dyDescent="0.2"/>
  <cols>
    <col min="2" max="3" width="4" customWidth="1"/>
    <col min="4" max="4" width="6.5703125" customWidth="1"/>
    <col min="5" max="6" width="5.140625" customWidth="1"/>
    <col min="7" max="9" width="4" customWidth="1"/>
    <col min="11" max="13" width="14.28515625" customWidth="1"/>
  </cols>
  <sheetData>
    <row r="1" spans="1:13" x14ac:dyDescent="0.2">
      <c r="A1" t="s">
        <v>107</v>
      </c>
      <c r="B1" t="s">
        <v>266</v>
      </c>
      <c r="C1" t="s">
        <v>267</v>
      </c>
      <c r="D1" t="s">
        <v>268</v>
      </c>
      <c r="E1" t="s">
        <v>131</v>
      </c>
      <c r="F1" t="s">
        <v>269</v>
      </c>
      <c r="G1" t="s">
        <v>270</v>
      </c>
      <c r="H1" t="s">
        <v>271</v>
      </c>
      <c r="I1" t="s">
        <v>272</v>
      </c>
      <c r="J1" t="s">
        <v>273</v>
      </c>
      <c r="K1" t="s">
        <v>274</v>
      </c>
      <c r="L1" t="s">
        <v>275</v>
      </c>
      <c r="M1" t="s">
        <v>276</v>
      </c>
    </row>
    <row r="2" spans="1:13" x14ac:dyDescent="0.2">
      <c r="A2" t="s">
        <v>277</v>
      </c>
      <c r="B2">
        <v>1</v>
      </c>
      <c r="C2">
        <v>0</v>
      </c>
      <c r="D2">
        <v>100</v>
      </c>
      <c r="E2">
        <v>20</v>
      </c>
      <c r="F2">
        <v>0</v>
      </c>
      <c r="G2">
        <v>5</v>
      </c>
      <c r="H2">
        <v>10</v>
      </c>
      <c r="I2">
        <v>10</v>
      </c>
      <c r="J2" t="s">
        <v>146</v>
      </c>
      <c r="K2" t="s">
        <v>2</v>
      </c>
      <c r="L2" t="s">
        <v>280</v>
      </c>
      <c r="M2" t="s">
        <v>281</v>
      </c>
    </row>
    <row r="3" spans="1:13" x14ac:dyDescent="0.2">
      <c r="A3" t="s">
        <v>282</v>
      </c>
      <c r="B3">
        <v>1</v>
      </c>
      <c r="C3">
        <v>0</v>
      </c>
      <c r="D3">
        <v>100</v>
      </c>
      <c r="E3">
        <v>80</v>
      </c>
      <c r="F3">
        <v>0</v>
      </c>
      <c r="G3">
        <v>10</v>
      </c>
      <c r="H3">
        <v>10</v>
      </c>
      <c r="I3">
        <v>10</v>
      </c>
      <c r="J3" t="s">
        <v>304</v>
      </c>
      <c r="K3" t="s">
        <v>4</v>
      </c>
      <c r="L3" t="s">
        <v>280</v>
      </c>
      <c r="M3" t="s">
        <v>281</v>
      </c>
    </row>
    <row r="4" spans="1:13" x14ac:dyDescent="0.2">
      <c r="A4" t="s">
        <v>411</v>
      </c>
      <c r="B4">
        <v>6</v>
      </c>
      <c r="C4">
        <v>0</v>
      </c>
      <c r="D4">
        <f>EXP!C7</f>
        <v>2000</v>
      </c>
      <c r="E4">
        <v>200</v>
      </c>
      <c r="F4">
        <v>0</v>
      </c>
      <c r="G4">
        <v>30</v>
      </c>
      <c r="H4">
        <v>15</v>
      </c>
      <c r="I4">
        <v>10</v>
      </c>
      <c r="J4" t="s">
        <v>412</v>
      </c>
      <c r="K4" t="s">
        <v>15</v>
      </c>
      <c r="L4" t="s">
        <v>84</v>
      </c>
      <c r="M4" t="s">
        <v>281</v>
      </c>
    </row>
    <row r="5" spans="1:13" x14ac:dyDescent="0.2">
      <c r="A5" t="s">
        <v>527</v>
      </c>
      <c r="B5">
        <v>16</v>
      </c>
      <c r="C5">
        <v>0</v>
      </c>
      <c r="D5">
        <f>EXP!C17</f>
        <v>28800</v>
      </c>
      <c r="E5">
        <v>400</v>
      </c>
      <c r="F5">
        <v>0</v>
      </c>
      <c r="G5">
        <v>25</v>
      </c>
      <c r="H5">
        <v>50</v>
      </c>
      <c r="I5">
        <v>30</v>
      </c>
      <c r="J5" t="s">
        <v>559</v>
      </c>
      <c r="K5" t="s">
        <v>19</v>
      </c>
      <c r="L5" t="s">
        <v>96</v>
      </c>
      <c r="M5" t="s">
        <v>528</v>
      </c>
    </row>
    <row r="6" spans="1:13" x14ac:dyDescent="0.2">
      <c r="A6" t="s">
        <v>707</v>
      </c>
      <c r="B6">
        <v>18</v>
      </c>
      <c r="C6">
        <v>0</v>
      </c>
      <c r="D6" s="2">
        <f t="shared" ref="D6" si="0">20*B6^2-20*B6+100 + D5</f>
        <v>35020</v>
      </c>
      <c r="E6">
        <v>440</v>
      </c>
      <c r="F6">
        <v>0</v>
      </c>
      <c r="G6">
        <v>25</v>
      </c>
      <c r="H6">
        <v>10</v>
      </c>
      <c r="I6">
        <v>80</v>
      </c>
      <c r="J6" s="2" t="s">
        <v>771</v>
      </c>
      <c r="K6" s="2" t="s">
        <v>26</v>
      </c>
      <c r="L6" s="2" t="s">
        <v>514</v>
      </c>
      <c r="M6" t="s">
        <v>62</v>
      </c>
    </row>
  </sheetData>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4" t="s">
        <v>546</v>
      </c>
      <c r="C1" s="4"/>
      <c r="D1" s="8"/>
      <c r="E1" s="8"/>
      <c r="F1" s="8"/>
    </row>
    <row r="2" spans="2:6" x14ac:dyDescent="0.2">
      <c r="B2" s="4" t="s">
        <v>547</v>
      </c>
      <c r="C2" s="4"/>
      <c r="D2" s="8"/>
      <c r="E2" s="8"/>
      <c r="F2" s="8"/>
    </row>
    <row r="3" spans="2:6" x14ac:dyDescent="0.2">
      <c r="B3" s="5"/>
      <c r="C3" s="5"/>
      <c r="D3" s="9"/>
      <c r="E3" s="9"/>
      <c r="F3" s="9"/>
    </row>
    <row r="4" spans="2:6" ht="51" x14ac:dyDescent="0.2">
      <c r="B4" s="5" t="s">
        <v>548</v>
      </c>
      <c r="C4" s="5"/>
      <c r="D4" s="9"/>
      <c r="E4" s="9"/>
      <c r="F4" s="9"/>
    </row>
    <row r="5" spans="2:6" x14ac:dyDescent="0.2">
      <c r="B5" s="5"/>
      <c r="C5" s="5"/>
      <c r="D5" s="9"/>
      <c r="E5" s="9"/>
      <c r="F5" s="9"/>
    </row>
    <row r="6" spans="2:6" x14ac:dyDescent="0.2">
      <c r="B6" s="4" t="s">
        <v>549</v>
      </c>
      <c r="C6" s="4"/>
      <c r="D6" s="8"/>
      <c r="E6" s="8" t="s">
        <v>550</v>
      </c>
      <c r="F6" s="8" t="s">
        <v>551</v>
      </c>
    </row>
    <row r="7" spans="2:6" ht="13.5" thickBot="1" x14ac:dyDescent="0.25">
      <c r="B7" s="5"/>
      <c r="C7" s="5"/>
      <c r="D7" s="9"/>
      <c r="E7" s="9"/>
      <c r="F7" s="9"/>
    </row>
    <row r="8" spans="2:6" ht="39" thickBot="1" x14ac:dyDescent="0.25">
      <c r="B8" s="6" t="s">
        <v>552</v>
      </c>
      <c r="C8" s="7"/>
      <c r="D8" s="10"/>
      <c r="E8" s="10">
        <v>20</v>
      </c>
      <c r="F8" s="11" t="s">
        <v>553</v>
      </c>
    </row>
    <row r="9" spans="2:6" x14ac:dyDescent="0.2">
      <c r="B9" s="5"/>
      <c r="C9" s="5"/>
      <c r="D9" s="9"/>
      <c r="E9" s="9"/>
      <c r="F9"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sheetPr>
  <dimension ref="A1:C27"/>
  <sheetViews>
    <sheetView workbookViewId="0">
      <selection activeCell="A27" sqref="A27"/>
    </sheetView>
  </sheetViews>
  <sheetFormatPr defaultRowHeight="12.75" x14ac:dyDescent="0.2"/>
  <cols>
    <col min="1" max="1" width="12.85546875" customWidth="1"/>
    <col min="2" max="2" width="2" customWidth="1"/>
    <col min="3" max="3" width="87.85546875" customWidth="1"/>
  </cols>
  <sheetData>
    <row r="1" spans="1:3" x14ac:dyDescent="0.2">
      <c r="A1" t="s">
        <v>107</v>
      </c>
      <c r="B1" t="s">
        <v>888</v>
      </c>
      <c r="C1" t="s">
        <v>885</v>
      </c>
    </row>
    <row r="2" spans="1:3" s="70" customFormat="1" x14ac:dyDescent="0.2">
      <c r="A2" s="70" t="s">
        <v>863</v>
      </c>
      <c r="B2" s="70">
        <v>1</v>
      </c>
      <c r="C2" s="70" t="s">
        <v>918</v>
      </c>
    </row>
    <row r="3" spans="1:3" s="71" customFormat="1" x14ac:dyDescent="0.2">
      <c r="A3" s="71" t="s">
        <v>864</v>
      </c>
      <c r="B3" s="71">
        <v>1</v>
      </c>
      <c r="C3" s="71" t="s">
        <v>886</v>
      </c>
    </row>
    <row r="4" spans="1:3" s="59" customFormat="1" x14ac:dyDescent="0.2">
      <c r="A4" s="59" t="s">
        <v>887</v>
      </c>
      <c r="B4" s="59">
        <v>0</v>
      </c>
      <c r="C4" s="59" t="s">
        <v>932</v>
      </c>
    </row>
    <row r="5" spans="1:3" s="72" customFormat="1" x14ac:dyDescent="0.2">
      <c r="A5" s="72" t="s">
        <v>865</v>
      </c>
      <c r="B5" s="72">
        <v>1</v>
      </c>
      <c r="C5" s="72" t="s">
        <v>919</v>
      </c>
    </row>
    <row r="6" spans="1:3" s="58" customFormat="1" x14ac:dyDescent="0.2">
      <c r="A6" s="58" t="s">
        <v>866</v>
      </c>
      <c r="B6" s="58">
        <v>0</v>
      </c>
      <c r="C6" s="58" t="s">
        <v>910</v>
      </c>
    </row>
    <row r="7" spans="1:3" s="58" customFormat="1" x14ac:dyDescent="0.2">
      <c r="A7" s="58" t="s">
        <v>867</v>
      </c>
      <c r="B7" s="58">
        <v>0</v>
      </c>
      <c r="C7" s="58" t="s">
        <v>911</v>
      </c>
    </row>
    <row r="8" spans="1:3" s="58" customFormat="1" x14ac:dyDescent="0.2">
      <c r="A8" s="58" t="s">
        <v>868</v>
      </c>
      <c r="B8" s="58">
        <v>0</v>
      </c>
      <c r="C8" s="58" t="s">
        <v>912</v>
      </c>
    </row>
    <row r="9" spans="1:3" s="69" customFormat="1" x14ac:dyDescent="0.2">
      <c r="A9" s="69" t="s">
        <v>869</v>
      </c>
      <c r="B9" s="69">
        <v>0</v>
      </c>
      <c r="C9" s="69" t="s">
        <v>938</v>
      </c>
    </row>
    <row r="10" spans="1:3" s="59" customFormat="1" x14ac:dyDescent="0.2">
      <c r="A10" s="59" t="s">
        <v>870</v>
      </c>
      <c r="B10" s="59">
        <v>0</v>
      </c>
      <c r="C10" s="59" t="s">
        <v>933</v>
      </c>
    </row>
    <row r="11" spans="1:3" s="67" customFormat="1" x14ac:dyDescent="0.2">
      <c r="A11" s="67" t="s">
        <v>871</v>
      </c>
      <c r="B11" s="67">
        <v>1</v>
      </c>
      <c r="C11" s="67" t="s">
        <v>939</v>
      </c>
    </row>
    <row r="12" spans="1:3" s="65" customFormat="1" x14ac:dyDescent="0.2">
      <c r="A12" s="65" t="s">
        <v>872</v>
      </c>
      <c r="B12" s="65">
        <v>1</v>
      </c>
      <c r="C12" s="65" t="s">
        <v>891</v>
      </c>
    </row>
    <row r="13" spans="1:3" s="61" customFormat="1" x14ac:dyDescent="0.2">
      <c r="A13" s="61" t="s">
        <v>873</v>
      </c>
      <c r="B13" s="61">
        <v>0</v>
      </c>
      <c r="C13" s="61" t="s">
        <v>913</v>
      </c>
    </row>
    <row r="14" spans="1:3" s="62" customFormat="1" x14ac:dyDescent="0.2">
      <c r="A14" s="62" t="s">
        <v>874</v>
      </c>
      <c r="B14" s="62">
        <v>0</v>
      </c>
      <c r="C14" s="62" t="s">
        <v>920</v>
      </c>
    </row>
    <row r="15" spans="1:3" s="58" customFormat="1" x14ac:dyDescent="0.2">
      <c r="A15" s="58" t="s">
        <v>890</v>
      </c>
      <c r="B15" s="58">
        <v>0</v>
      </c>
      <c r="C15" s="58" t="s">
        <v>914</v>
      </c>
    </row>
    <row r="16" spans="1:3" s="63" customFormat="1" x14ac:dyDescent="0.2">
      <c r="A16" s="63" t="s">
        <v>875</v>
      </c>
      <c r="B16" s="63">
        <v>1</v>
      </c>
      <c r="C16" s="63" t="s">
        <v>889</v>
      </c>
    </row>
    <row r="17" spans="1:3" s="60" customFormat="1" x14ac:dyDescent="0.2">
      <c r="A17" s="60" t="s">
        <v>876</v>
      </c>
      <c r="B17" s="60">
        <v>0</v>
      </c>
      <c r="C17" s="60" t="s">
        <v>931</v>
      </c>
    </row>
    <row r="18" spans="1:3" s="59" customFormat="1" x14ac:dyDescent="0.2">
      <c r="A18" s="59" t="s">
        <v>877</v>
      </c>
      <c r="B18" s="59">
        <v>0</v>
      </c>
      <c r="C18" s="59" t="s">
        <v>934</v>
      </c>
    </row>
    <row r="19" spans="1:3" s="64" customFormat="1" x14ac:dyDescent="0.2">
      <c r="A19" s="64" t="s">
        <v>878</v>
      </c>
      <c r="B19" s="64">
        <v>0</v>
      </c>
      <c r="C19" s="64" t="s">
        <v>921</v>
      </c>
    </row>
    <row r="20" spans="1:3" s="47" customFormat="1" x14ac:dyDescent="0.2">
      <c r="A20" s="47" t="s">
        <v>879</v>
      </c>
      <c r="B20" s="47">
        <v>0</v>
      </c>
      <c r="C20" s="47" t="s">
        <v>936</v>
      </c>
    </row>
    <row r="21" spans="1:3" s="66" customFormat="1" x14ac:dyDescent="0.2">
      <c r="A21" s="66" t="s">
        <v>880</v>
      </c>
      <c r="B21" s="66">
        <v>0</v>
      </c>
      <c r="C21" s="66" t="s">
        <v>915</v>
      </c>
    </row>
    <row r="22" spans="1:3" s="47" customFormat="1" x14ac:dyDescent="0.2">
      <c r="A22" s="47" t="s">
        <v>881</v>
      </c>
      <c r="B22" s="47">
        <v>0</v>
      </c>
      <c r="C22" s="47" t="s">
        <v>935</v>
      </c>
    </row>
    <row r="23" spans="1:3" s="68" customFormat="1" x14ac:dyDescent="0.2">
      <c r="A23" s="68" t="s">
        <v>882</v>
      </c>
      <c r="B23" s="68">
        <v>0</v>
      </c>
      <c r="C23" s="68" t="s">
        <v>916</v>
      </c>
    </row>
    <row r="24" spans="1:3" s="68" customFormat="1" x14ac:dyDescent="0.2">
      <c r="A24" s="68" t="s">
        <v>883</v>
      </c>
      <c r="B24" s="68">
        <v>1</v>
      </c>
      <c r="C24" s="68" t="s">
        <v>917</v>
      </c>
    </row>
    <row r="25" spans="1:3" s="47" customFormat="1" x14ac:dyDescent="0.2">
      <c r="A25" s="47" t="s">
        <v>884</v>
      </c>
      <c r="B25" s="47">
        <v>0</v>
      </c>
      <c r="C25" s="47" t="s">
        <v>937</v>
      </c>
    </row>
    <row r="27" spans="1:3" x14ac:dyDescent="0.2">
      <c r="A27" s="2" t="s">
        <v>990</v>
      </c>
    </row>
  </sheetData>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24"/>
  <sheetViews>
    <sheetView workbookViewId="0">
      <selection activeCell="B1" sqref="B1"/>
    </sheetView>
  </sheetViews>
  <sheetFormatPr defaultRowHeight="12.75" x14ac:dyDescent="0.2"/>
  <cols>
    <col min="1" max="2" width="120.7109375" customWidth="1"/>
    <col min="3" max="3" width="9.140625" customWidth="1"/>
  </cols>
  <sheetData>
    <row r="1" spans="1:3" x14ac:dyDescent="0.2">
      <c r="A1" s="2" t="s">
        <v>940</v>
      </c>
      <c r="B1" s="2" t="s">
        <v>941</v>
      </c>
      <c r="C1" s="2"/>
    </row>
    <row r="2" spans="1:3" x14ac:dyDescent="0.2">
      <c r="A2" s="2" t="s">
        <v>943</v>
      </c>
      <c r="B2" s="2" t="s">
        <v>942</v>
      </c>
      <c r="C2" s="2"/>
    </row>
    <row r="3" spans="1:3" x14ac:dyDescent="0.2">
      <c r="A3" s="2" t="s">
        <v>974</v>
      </c>
      <c r="B3" s="2" t="s">
        <v>944</v>
      </c>
    </row>
    <row r="4" spans="1:3" x14ac:dyDescent="0.2">
      <c r="A4" s="2" t="s">
        <v>975</v>
      </c>
      <c r="B4" s="2" t="s">
        <v>945</v>
      </c>
    </row>
    <row r="5" spans="1:3" x14ac:dyDescent="0.2">
      <c r="A5" s="2" t="s">
        <v>949</v>
      </c>
      <c r="B5" s="2" t="s">
        <v>947</v>
      </c>
    </row>
    <row r="6" spans="1:3" x14ac:dyDescent="0.2">
      <c r="A6" s="2" t="s">
        <v>950</v>
      </c>
      <c r="B6" s="2" t="s">
        <v>946</v>
      </c>
    </row>
    <row r="7" spans="1:3" x14ac:dyDescent="0.2">
      <c r="A7" s="2" t="s">
        <v>955</v>
      </c>
      <c r="B7" s="2" t="s">
        <v>948</v>
      </c>
    </row>
    <row r="8" spans="1:3" x14ac:dyDescent="0.2">
      <c r="A8" s="2" t="s">
        <v>956</v>
      </c>
      <c r="B8" s="2" t="s">
        <v>951</v>
      </c>
    </row>
    <row r="9" spans="1:3" x14ac:dyDescent="0.2">
      <c r="A9" s="2" t="s">
        <v>957</v>
      </c>
      <c r="B9" s="2" t="s">
        <v>952</v>
      </c>
    </row>
    <row r="10" spans="1:3" x14ac:dyDescent="0.2">
      <c r="A10" s="2" t="s">
        <v>959</v>
      </c>
      <c r="B10" s="2" t="s">
        <v>953</v>
      </c>
    </row>
    <row r="11" spans="1:3" x14ac:dyDescent="0.2">
      <c r="A11" s="2" t="s">
        <v>966</v>
      </c>
      <c r="B11" s="2" t="s">
        <v>954</v>
      </c>
    </row>
    <row r="12" spans="1:3" x14ac:dyDescent="0.2">
      <c r="A12" s="2" t="s">
        <v>967</v>
      </c>
      <c r="B12" s="2" t="s">
        <v>958</v>
      </c>
    </row>
    <row r="13" spans="1:3" x14ac:dyDescent="0.2">
      <c r="A13" s="2" t="s">
        <v>968</v>
      </c>
      <c r="B13" s="2" t="s">
        <v>960</v>
      </c>
    </row>
    <row r="14" spans="1:3" x14ac:dyDescent="0.2">
      <c r="A14" s="2" t="s">
        <v>976</v>
      </c>
      <c r="B14" s="2" t="s">
        <v>964</v>
      </c>
    </row>
    <row r="15" spans="1:3" x14ac:dyDescent="0.2">
      <c r="A15" s="2" t="s">
        <v>977</v>
      </c>
      <c r="B15" s="2" t="s">
        <v>965</v>
      </c>
    </row>
    <row r="16" spans="1:3" x14ac:dyDescent="0.2">
      <c r="A16" s="2" t="s">
        <v>978</v>
      </c>
      <c r="B16" s="2" t="s">
        <v>962</v>
      </c>
    </row>
    <row r="17" spans="1:2" x14ac:dyDescent="0.2">
      <c r="A17" s="2" t="s">
        <v>979</v>
      </c>
      <c r="B17" s="2" t="s">
        <v>963</v>
      </c>
    </row>
    <row r="18" spans="1:2" x14ac:dyDescent="0.2">
      <c r="A18" s="2" t="s">
        <v>980</v>
      </c>
      <c r="B18" s="2" t="s">
        <v>991</v>
      </c>
    </row>
    <row r="19" spans="1:2" x14ac:dyDescent="0.2">
      <c r="A19" s="2" t="s">
        <v>981</v>
      </c>
      <c r="B19" s="2" t="s">
        <v>961</v>
      </c>
    </row>
    <row r="20" spans="1:2" x14ac:dyDescent="0.2">
      <c r="A20" s="2" t="s">
        <v>982</v>
      </c>
      <c r="B20" s="2" t="s">
        <v>969</v>
      </c>
    </row>
    <row r="21" spans="1:2" x14ac:dyDescent="0.2">
      <c r="A21" s="2" t="s">
        <v>983</v>
      </c>
      <c r="B21" s="2" t="s">
        <v>970</v>
      </c>
    </row>
    <row r="22" spans="1:2" x14ac:dyDescent="0.2">
      <c r="A22" s="2" t="s">
        <v>984</v>
      </c>
      <c r="B22" s="2" t="s">
        <v>971</v>
      </c>
    </row>
    <row r="23" spans="1:2" x14ac:dyDescent="0.2">
      <c r="A23" s="2" t="s">
        <v>985</v>
      </c>
      <c r="B23" s="2" t="s">
        <v>972</v>
      </c>
    </row>
    <row r="24" spans="1:2" x14ac:dyDescent="0.2">
      <c r="A24" s="2" t="s">
        <v>986</v>
      </c>
      <c r="B24" s="2" t="s">
        <v>973</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B101"/>
  <sheetViews>
    <sheetView workbookViewId="0"/>
  </sheetViews>
  <sheetFormatPr defaultRowHeight="12.75" x14ac:dyDescent="0.2"/>
  <sheetData>
    <row r="1" spans="1:2" x14ac:dyDescent="0.2">
      <c r="A1" t="s">
        <v>127</v>
      </c>
      <c r="B1" t="s">
        <v>638</v>
      </c>
    </row>
    <row r="2" spans="1:2" x14ac:dyDescent="0.2">
      <c r="A2">
        <v>1</v>
      </c>
      <c r="B2">
        <f>FLOOR(3*(A2)^(1/2),1)</f>
        <v>3</v>
      </c>
    </row>
    <row r="3" spans="1:2" x14ac:dyDescent="0.2">
      <c r="A3">
        <f>A2+1</f>
        <v>2</v>
      </c>
      <c r="B3">
        <f t="shared" ref="B3:B66" si="0">FLOOR(3*(A3)^(1/2),1)</f>
        <v>4</v>
      </c>
    </row>
    <row r="4" spans="1:2" x14ac:dyDescent="0.2">
      <c r="A4">
        <f>A3+1</f>
        <v>3</v>
      </c>
      <c r="B4">
        <f t="shared" si="0"/>
        <v>5</v>
      </c>
    </row>
    <row r="5" spans="1:2" x14ac:dyDescent="0.2">
      <c r="A5">
        <f t="shared" ref="A5:A68" si="1">A4+1</f>
        <v>4</v>
      </c>
      <c r="B5">
        <f t="shared" si="0"/>
        <v>6</v>
      </c>
    </row>
    <row r="6" spans="1:2" x14ac:dyDescent="0.2">
      <c r="A6">
        <f t="shared" si="1"/>
        <v>5</v>
      </c>
      <c r="B6">
        <f t="shared" si="0"/>
        <v>6</v>
      </c>
    </row>
    <row r="7" spans="1:2" x14ac:dyDescent="0.2">
      <c r="A7">
        <f t="shared" si="1"/>
        <v>6</v>
      </c>
      <c r="B7">
        <f t="shared" si="0"/>
        <v>7</v>
      </c>
    </row>
    <row r="8" spans="1:2" x14ac:dyDescent="0.2">
      <c r="A8">
        <f t="shared" si="1"/>
        <v>7</v>
      </c>
      <c r="B8">
        <f t="shared" si="0"/>
        <v>7</v>
      </c>
    </row>
    <row r="9" spans="1:2" x14ac:dyDescent="0.2">
      <c r="A9">
        <f t="shared" si="1"/>
        <v>8</v>
      </c>
      <c r="B9">
        <f t="shared" si="0"/>
        <v>8</v>
      </c>
    </row>
    <row r="10" spans="1:2" x14ac:dyDescent="0.2">
      <c r="A10">
        <f t="shared" si="1"/>
        <v>9</v>
      </c>
      <c r="B10">
        <f t="shared" si="0"/>
        <v>9</v>
      </c>
    </row>
    <row r="11" spans="1:2" x14ac:dyDescent="0.2">
      <c r="A11">
        <f t="shared" si="1"/>
        <v>10</v>
      </c>
      <c r="B11">
        <f t="shared" si="0"/>
        <v>9</v>
      </c>
    </row>
    <row r="12" spans="1:2" x14ac:dyDescent="0.2">
      <c r="A12">
        <f t="shared" si="1"/>
        <v>11</v>
      </c>
      <c r="B12">
        <f t="shared" si="0"/>
        <v>9</v>
      </c>
    </row>
    <row r="13" spans="1:2" x14ac:dyDescent="0.2">
      <c r="A13">
        <f t="shared" si="1"/>
        <v>12</v>
      </c>
      <c r="B13">
        <f t="shared" si="0"/>
        <v>10</v>
      </c>
    </row>
    <row r="14" spans="1:2" x14ac:dyDescent="0.2">
      <c r="A14">
        <f t="shared" si="1"/>
        <v>13</v>
      </c>
      <c r="B14">
        <f t="shared" si="0"/>
        <v>10</v>
      </c>
    </row>
    <row r="15" spans="1:2" x14ac:dyDescent="0.2">
      <c r="A15">
        <f t="shared" si="1"/>
        <v>14</v>
      </c>
      <c r="B15">
        <f t="shared" si="0"/>
        <v>11</v>
      </c>
    </row>
    <row r="16" spans="1:2" x14ac:dyDescent="0.2">
      <c r="A16">
        <f t="shared" si="1"/>
        <v>15</v>
      </c>
      <c r="B16">
        <f t="shared" si="0"/>
        <v>11</v>
      </c>
    </row>
    <row r="17" spans="1:2" x14ac:dyDescent="0.2">
      <c r="A17">
        <f t="shared" si="1"/>
        <v>16</v>
      </c>
      <c r="B17">
        <f t="shared" si="0"/>
        <v>12</v>
      </c>
    </row>
    <row r="18" spans="1:2" x14ac:dyDescent="0.2">
      <c r="A18">
        <f t="shared" si="1"/>
        <v>17</v>
      </c>
      <c r="B18">
        <f t="shared" si="0"/>
        <v>12</v>
      </c>
    </row>
    <row r="19" spans="1:2" x14ac:dyDescent="0.2">
      <c r="A19">
        <f t="shared" si="1"/>
        <v>18</v>
      </c>
      <c r="B19">
        <f t="shared" si="0"/>
        <v>12</v>
      </c>
    </row>
    <row r="20" spans="1:2" x14ac:dyDescent="0.2">
      <c r="A20">
        <f t="shared" si="1"/>
        <v>19</v>
      </c>
      <c r="B20">
        <f t="shared" si="0"/>
        <v>13</v>
      </c>
    </row>
    <row r="21" spans="1:2" x14ac:dyDescent="0.2">
      <c r="A21">
        <f t="shared" si="1"/>
        <v>20</v>
      </c>
      <c r="B21">
        <f t="shared" si="0"/>
        <v>13</v>
      </c>
    </row>
    <row r="22" spans="1:2" x14ac:dyDescent="0.2">
      <c r="A22">
        <f t="shared" si="1"/>
        <v>21</v>
      </c>
      <c r="B22">
        <f t="shared" si="0"/>
        <v>13</v>
      </c>
    </row>
    <row r="23" spans="1:2" x14ac:dyDescent="0.2">
      <c r="A23">
        <f t="shared" si="1"/>
        <v>22</v>
      </c>
      <c r="B23">
        <f t="shared" si="0"/>
        <v>14</v>
      </c>
    </row>
    <row r="24" spans="1:2" x14ac:dyDescent="0.2">
      <c r="A24">
        <f t="shared" si="1"/>
        <v>23</v>
      </c>
      <c r="B24">
        <f t="shared" si="0"/>
        <v>14</v>
      </c>
    </row>
    <row r="25" spans="1:2" x14ac:dyDescent="0.2">
      <c r="A25">
        <f t="shared" si="1"/>
        <v>24</v>
      </c>
      <c r="B25">
        <f t="shared" si="0"/>
        <v>14</v>
      </c>
    </row>
    <row r="26" spans="1:2" x14ac:dyDescent="0.2">
      <c r="A26">
        <f t="shared" si="1"/>
        <v>25</v>
      </c>
      <c r="B26">
        <f t="shared" si="0"/>
        <v>15</v>
      </c>
    </row>
    <row r="27" spans="1:2" x14ac:dyDescent="0.2">
      <c r="A27">
        <f t="shared" si="1"/>
        <v>26</v>
      </c>
      <c r="B27">
        <f t="shared" si="0"/>
        <v>15</v>
      </c>
    </row>
    <row r="28" spans="1:2" x14ac:dyDescent="0.2">
      <c r="A28">
        <f t="shared" si="1"/>
        <v>27</v>
      </c>
      <c r="B28">
        <f t="shared" si="0"/>
        <v>15</v>
      </c>
    </row>
    <row r="29" spans="1:2" x14ac:dyDescent="0.2">
      <c r="A29">
        <f t="shared" si="1"/>
        <v>28</v>
      </c>
      <c r="B29">
        <f t="shared" si="0"/>
        <v>15</v>
      </c>
    </row>
    <row r="30" spans="1:2" x14ac:dyDescent="0.2">
      <c r="A30">
        <f t="shared" si="1"/>
        <v>29</v>
      </c>
      <c r="B30">
        <f t="shared" si="0"/>
        <v>16</v>
      </c>
    </row>
    <row r="31" spans="1:2" x14ac:dyDescent="0.2">
      <c r="A31">
        <f t="shared" si="1"/>
        <v>30</v>
      </c>
      <c r="B31">
        <f t="shared" si="0"/>
        <v>16</v>
      </c>
    </row>
    <row r="32" spans="1:2" x14ac:dyDescent="0.2">
      <c r="A32">
        <f t="shared" si="1"/>
        <v>31</v>
      </c>
      <c r="B32">
        <f t="shared" si="0"/>
        <v>16</v>
      </c>
    </row>
    <row r="33" spans="1:2" x14ac:dyDescent="0.2">
      <c r="A33">
        <f t="shared" si="1"/>
        <v>32</v>
      </c>
      <c r="B33">
        <f t="shared" si="0"/>
        <v>16</v>
      </c>
    </row>
    <row r="34" spans="1:2" x14ac:dyDescent="0.2">
      <c r="A34">
        <f t="shared" si="1"/>
        <v>33</v>
      </c>
      <c r="B34">
        <f t="shared" si="0"/>
        <v>17</v>
      </c>
    </row>
    <row r="35" spans="1:2" x14ac:dyDescent="0.2">
      <c r="A35">
        <f t="shared" si="1"/>
        <v>34</v>
      </c>
      <c r="B35">
        <f t="shared" si="0"/>
        <v>17</v>
      </c>
    </row>
    <row r="36" spans="1:2" x14ac:dyDescent="0.2">
      <c r="A36">
        <f t="shared" si="1"/>
        <v>35</v>
      </c>
      <c r="B36">
        <f t="shared" si="0"/>
        <v>17</v>
      </c>
    </row>
    <row r="37" spans="1:2" x14ac:dyDescent="0.2">
      <c r="A37">
        <f t="shared" si="1"/>
        <v>36</v>
      </c>
      <c r="B37">
        <f t="shared" si="0"/>
        <v>18</v>
      </c>
    </row>
    <row r="38" spans="1:2" x14ac:dyDescent="0.2">
      <c r="A38">
        <f t="shared" si="1"/>
        <v>37</v>
      </c>
      <c r="B38">
        <f t="shared" si="0"/>
        <v>18</v>
      </c>
    </row>
    <row r="39" spans="1:2" x14ac:dyDescent="0.2">
      <c r="A39">
        <f t="shared" si="1"/>
        <v>38</v>
      </c>
      <c r="B39">
        <f t="shared" si="0"/>
        <v>18</v>
      </c>
    </row>
    <row r="40" spans="1:2" x14ac:dyDescent="0.2">
      <c r="A40">
        <f t="shared" si="1"/>
        <v>39</v>
      </c>
      <c r="B40">
        <f t="shared" si="0"/>
        <v>18</v>
      </c>
    </row>
    <row r="41" spans="1:2" x14ac:dyDescent="0.2">
      <c r="A41">
        <f t="shared" si="1"/>
        <v>40</v>
      </c>
      <c r="B41">
        <f t="shared" si="0"/>
        <v>18</v>
      </c>
    </row>
    <row r="42" spans="1:2" x14ac:dyDescent="0.2">
      <c r="A42">
        <f t="shared" si="1"/>
        <v>41</v>
      </c>
      <c r="B42">
        <f t="shared" si="0"/>
        <v>19</v>
      </c>
    </row>
    <row r="43" spans="1:2" x14ac:dyDescent="0.2">
      <c r="A43">
        <f t="shared" si="1"/>
        <v>42</v>
      </c>
      <c r="B43">
        <f t="shared" si="0"/>
        <v>19</v>
      </c>
    </row>
    <row r="44" spans="1:2" x14ac:dyDescent="0.2">
      <c r="A44">
        <f t="shared" si="1"/>
        <v>43</v>
      </c>
      <c r="B44">
        <f t="shared" si="0"/>
        <v>19</v>
      </c>
    </row>
    <row r="45" spans="1:2" x14ac:dyDescent="0.2">
      <c r="A45">
        <f t="shared" si="1"/>
        <v>44</v>
      </c>
      <c r="B45">
        <f t="shared" si="0"/>
        <v>19</v>
      </c>
    </row>
    <row r="46" spans="1:2" x14ac:dyDescent="0.2">
      <c r="A46">
        <f t="shared" si="1"/>
        <v>45</v>
      </c>
      <c r="B46">
        <f t="shared" si="0"/>
        <v>20</v>
      </c>
    </row>
    <row r="47" spans="1:2" x14ac:dyDescent="0.2">
      <c r="A47">
        <f t="shared" si="1"/>
        <v>46</v>
      </c>
      <c r="B47">
        <f t="shared" si="0"/>
        <v>20</v>
      </c>
    </row>
    <row r="48" spans="1:2" x14ac:dyDescent="0.2">
      <c r="A48">
        <f t="shared" si="1"/>
        <v>47</v>
      </c>
      <c r="B48">
        <f t="shared" si="0"/>
        <v>20</v>
      </c>
    </row>
    <row r="49" spans="1:2" x14ac:dyDescent="0.2">
      <c r="A49">
        <f t="shared" si="1"/>
        <v>48</v>
      </c>
      <c r="B49">
        <f t="shared" si="0"/>
        <v>20</v>
      </c>
    </row>
    <row r="50" spans="1:2" x14ac:dyDescent="0.2">
      <c r="A50">
        <f t="shared" si="1"/>
        <v>49</v>
      </c>
      <c r="B50">
        <f t="shared" si="0"/>
        <v>21</v>
      </c>
    </row>
    <row r="51" spans="1:2" x14ac:dyDescent="0.2">
      <c r="A51">
        <f t="shared" si="1"/>
        <v>50</v>
      </c>
      <c r="B51">
        <f t="shared" si="0"/>
        <v>21</v>
      </c>
    </row>
    <row r="52" spans="1:2" x14ac:dyDescent="0.2">
      <c r="A52">
        <f t="shared" si="1"/>
        <v>51</v>
      </c>
      <c r="B52">
        <f t="shared" si="0"/>
        <v>21</v>
      </c>
    </row>
    <row r="53" spans="1:2" x14ac:dyDescent="0.2">
      <c r="A53">
        <f t="shared" si="1"/>
        <v>52</v>
      </c>
      <c r="B53">
        <f t="shared" si="0"/>
        <v>21</v>
      </c>
    </row>
    <row r="54" spans="1:2" x14ac:dyDescent="0.2">
      <c r="A54">
        <f t="shared" si="1"/>
        <v>53</v>
      </c>
      <c r="B54">
        <f t="shared" si="0"/>
        <v>21</v>
      </c>
    </row>
    <row r="55" spans="1:2" x14ac:dyDescent="0.2">
      <c r="A55">
        <f t="shared" si="1"/>
        <v>54</v>
      </c>
      <c r="B55">
        <f t="shared" si="0"/>
        <v>22</v>
      </c>
    </row>
    <row r="56" spans="1:2" x14ac:dyDescent="0.2">
      <c r="A56">
        <f t="shared" si="1"/>
        <v>55</v>
      </c>
      <c r="B56">
        <f t="shared" si="0"/>
        <v>22</v>
      </c>
    </row>
    <row r="57" spans="1:2" x14ac:dyDescent="0.2">
      <c r="A57">
        <f t="shared" si="1"/>
        <v>56</v>
      </c>
      <c r="B57">
        <f t="shared" si="0"/>
        <v>22</v>
      </c>
    </row>
    <row r="58" spans="1:2" x14ac:dyDescent="0.2">
      <c r="A58">
        <f t="shared" si="1"/>
        <v>57</v>
      </c>
      <c r="B58">
        <f t="shared" si="0"/>
        <v>22</v>
      </c>
    </row>
    <row r="59" spans="1:2" x14ac:dyDescent="0.2">
      <c r="A59">
        <f t="shared" si="1"/>
        <v>58</v>
      </c>
      <c r="B59">
        <f t="shared" si="0"/>
        <v>22</v>
      </c>
    </row>
    <row r="60" spans="1:2" x14ac:dyDescent="0.2">
      <c r="A60">
        <f t="shared" si="1"/>
        <v>59</v>
      </c>
      <c r="B60">
        <f t="shared" si="0"/>
        <v>23</v>
      </c>
    </row>
    <row r="61" spans="1:2" x14ac:dyDescent="0.2">
      <c r="A61">
        <f t="shared" si="1"/>
        <v>60</v>
      </c>
      <c r="B61">
        <f t="shared" si="0"/>
        <v>23</v>
      </c>
    </row>
    <row r="62" spans="1:2" x14ac:dyDescent="0.2">
      <c r="A62">
        <f t="shared" si="1"/>
        <v>61</v>
      </c>
      <c r="B62">
        <f t="shared" si="0"/>
        <v>23</v>
      </c>
    </row>
    <row r="63" spans="1:2" x14ac:dyDescent="0.2">
      <c r="A63">
        <f t="shared" si="1"/>
        <v>62</v>
      </c>
      <c r="B63">
        <f t="shared" si="0"/>
        <v>23</v>
      </c>
    </row>
    <row r="64" spans="1:2" x14ac:dyDescent="0.2">
      <c r="A64">
        <f t="shared" si="1"/>
        <v>63</v>
      </c>
      <c r="B64">
        <f t="shared" si="0"/>
        <v>23</v>
      </c>
    </row>
    <row r="65" spans="1:2" x14ac:dyDescent="0.2">
      <c r="A65">
        <f t="shared" si="1"/>
        <v>64</v>
      </c>
      <c r="B65">
        <f t="shared" si="0"/>
        <v>24</v>
      </c>
    </row>
    <row r="66" spans="1:2" x14ac:dyDescent="0.2">
      <c r="A66">
        <f t="shared" si="1"/>
        <v>65</v>
      </c>
      <c r="B66">
        <f t="shared" si="0"/>
        <v>24</v>
      </c>
    </row>
    <row r="67" spans="1:2" x14ac:dyDescent="0.2">
      <c r="A67">
        <f t="shared" si="1"/>
        <v>66</v>
      </c>
      <c r="B67">
        <f t="shared" ref="B67:B101" si="2">FLOOR(3*(A67)^(1/2),1)</f>
        <v>24</v>
      </c>
    </row>
    <row r="68" spans="1:2" x14ac:dyDescent="0.2">
      <c r="A68">
        <f t="shared" si="1"/>
        <v>67</v>
      </c>
      <c r="B68">
        <f t="shared" si="2"/>
        <v>24</v>
      </c>
    </row>
    <row r="69" spans="1:2" x14ac:dyDescent="0.2">
      <c r="A69">
        <f t="shared" ref="A69:A101" si="3">A68+1</f>
        <v>68</v>
      </c>
      <c r="B69">
        <f t="shared" si="2"/>
        <v>24</v>
      </c>
    </row>
    <row r="70" spans="1:2" x14ac:dyDescent="0.2">
      <c r="A70">
        <f t="shared" si="3"/>
        <v>69</v>
      </c>
      <c r="B70">
        <f t="shared" si="2"/>
        <v>24</v>
      </c>
    </row>
    <row r="71" spans="1:2" x14ac:dyDescent="0.2">
      <c r="A71">
        <f t="shared" si="3"/>
        <v>70</v>
      </c>
      <c r="B71">
        <f t="shared" si="2"/>
        <v>25</v>
      </c>
    </row>
    <row r="72" spans="1:2" x14ac:dyDescent="0.2">
      <c r="A72">
        <f t="shared" si="3"/>
        <v>71</v>
      </c>
      <c r="B72">
        <f t="shared" si="2"/>
        <v>25</v>
      </c>
    </row>
    <row r="73" spans="1:2" x14ac:dyDescent="0.2">
      <c r="A73">
        <f t="shared" si="3"/>
        <v>72</v>
      </c>
      <c r="B73">
        <f t="shared" si="2"/>
        <v>25</v>
      </c>
    </row>
    <row r="74" spans="1:2" x14ac:dyDescent="0.2">
      <c r="A74">
        <f t="shared" si="3"/>
        <v>73</v>
      </c>
      <c r="B74">
        <f t="shared" si="2"/>
        <v>25</v>
      </c>
    </row>
    <row r="75" spans="1:2" x14ac:dyDescent="0.2">
      <c r="A75">
        <f t="shared" si="3"/>
        <v>74</v>
      </c>
      <c r="B75">
        <f t="shared" si="2"/>
        <v>25</v>
      </c>
    </row>
    <row r="76" spans="1:2" x14ac:dyDescent="0.2">
      <c r="A76">
        <f t="shared" si="3"/>
        <v>75</v>
      </c>
      <c r="B76">
        <f t="shared" si="2"/>
        <v>25</v>
      </c>
    </row>
    <row r="77" spans="1:2" x14ac:dyDescent="0.2">
      <c r="A77">
        <f t="shared" si="3"/>
        <v>76</v>
      </c>
      <c r="B77">
        <f t="shared" si="2"/>
        <v>26</v>
      </c>
    </row>
    <row r="78" spans="1:2" x14ac:dyDescent="0.2">
      <c r="A78">
        <f t="shared" si="3"/>
        <v>77</v>
      </c>
      <c r="B78">
        <f t="shared" si="2"/>
        <v>26</v>
      </c>
    </row>
    <row r="79" spans="1:2" x14ac:dyDescent="0.2">
      <c r="A79">
        <f t="shared" si="3"/>
        <v>78</v>
      </c>
      <c r="B79">
        <f t="shared" si="2"/>
        <v>26</v>
      </c>
    </row>
    <row r="80" spans="1:2" x14ac:dyDescent="0.2">
      <c r="A80">
        <f t="shared" si="3"/>
        <v>79</v>
      </c>
      <c r="B80">
        <f t="shared" si="2"/>
        <v>26</v>
      </c>
    </row>
    <row r="81" spans="1:2" x14ac:dyDescent="0.2">
      <c r="A81">
        <f t="shared" si="3"/>
        <v>80</v>
      </c>
      <c r="B81">
        <f t="shared" si="2"/>
        <v>26</v>
      </c>
    </row>
    <row r="82" spans="1:2" x14ac:dyDescent="0.2">
      <c r="A82">
        <f t="shared" si="3"/>
        <v>81</v>
      </c>
      <c r="B82">
        <f t="shared" si="2"/>
        <v>27</v>
      </c>
    </row>
    <row r="83" spans="1:2" x14ac:dyDescent="0.2">
      <c r="A83">
        <f t="shared" si="3"/>
        <v>82</v>
      </c>
      <c r="B83">
        <f t="shared" si="2"/>
        <v>27</v>
      </c>
    </row>
    <row r="84" spans="1:2" x14ac:dyDescent="0.2">
      <c r="A84">
        <f t="shared" si="3"/>
        <v>83</v>
      </c>
      <c r="B84">
        <f t="shared" si="2"/>
        <v>27</v>
      </c>
    </row>
    <row r="85" spans="1:2" x14ac:dyDescent="0.2">
      <c r="A85">
        <f t="shared" si="3"/>
        <v>84</v>
      </c>
      <c r="B85">
        <f t="shared" si="2"/>
        <v>27</v>
      </c>
    </row>
    <row r="86" spans="1:2" x14ac:dyDescent="0.2">
      <c r="A86">
        <f t="shared" si="3"/>
        <v>85</v>
      </c>
      <c r="B86">
        <f t="shared" si="2"/>
        <v>27</v>
      </c>
    </row>
    <row r="87" spans="1:2" x14ac:dyDescent="0.2">
      <c r="A87">
        <f t="shared" si="3"/>
        <v>86</v>
      </c>
      <c r="B87">
        <f t="shared" si="2"/>
        <v>27</v>
      </c>
    </row>
    <row r="88" spans="1:2" x14ac:dyDescent="0.2">
      <c r="A88">
        <f t="shared" si="3"/>
        <v>87</v>
      </c>
      <c r="B88">
        <f t="shared" si="2"/>
        <v>27</v>
      </c>
    </row>
    <row r="89" spans="1:2" x14ac:dyDescent="0.2">
      <c r="A89">
        <f t="shared" si="3"/>
        <v>88</v>
      </c>
      <c r="B89">
        <f t="shared" si="2"/>
        <v>28</v>
      </c>
    </row>
    <row r="90" spans="1:2" x14ac:dyDescent="0.2">
      <c r="A90">
        <f t="shared" si="3"/>
        <v>89</v>
      </c>
      <c r="B90">
        <f t="shared" si="2"/>
        <v>28</v>
      </c>
    </row>
    <row r="91" spans="1:2" x14ac:dyDescent="0.2">
      <c r="A91">
        <f t="shared" si="3"/>
        <v>90</v>
      </c>
      <c r="B91">
        <f t="shared" si="2"/>
        <v>28</v>
      </c>
    </row>
    <row r="92" spans="1:2" x14ac:dyDescent="0.2">
      <c r="A92">
        <f t="shared" si="3"/>
        <v>91</v>
      </c>
      <c r="B92">
        <f t="shared" si="2"/>
        <v>28</v>
      </c>
    </row>
    <row r="93" spans="1:2" x14ac:dyDescent="0.2">
      <c r="A93">
        <f t="shared" si="3"/>
        <v>92</v>
      </c>
      <c r="B93">
        <f t="shared" si="2"/>
        <v>28</v>
      </c>
    </row>
    <row r="94" spans="1:2" x14ac:dyDescent="0.2">
      <c r="A94">
        <f t="shared" si="3"/>
        <v>93</v>
      </c>
      <c r="B94">
        <f t="shared" si="2"/>
        <v>28</v>
      </c>
    </row>
    <row r="95" spans="1:2" x14ac:dyDescent="0.2">
      <c r="A95">
        <f t="shared" si="3"/>
        <v>94</v>
      </c>
      <c r="B95">
        <f t="shared" si="2"/>
        <v>29</v>
      </c>
    </row>
    <row r="96" spans="1:2" x14ac:dyDescent="0.2">
      <c r="A96">
        <f t="shared" si="3"/>
        <v>95</v>
      </c>
      <c r="B96">
        <f t="shared" si="2"/>
        <v>29</v>
      </c>
    </row>
    <row r="97" spans="1:2" x14ac:dyDescent="0.2">
      <c r="A97">
        <f t="shared" si="3"/>
        <v>96</v>
      </c>
      <c r="B97">
        <f t="shared" si="2"/>
        <v>29</v>
      </c>
    </row>
    <row r="98" spans="1:2" x14ac:dyDescent="0.2">
      <c r="A98">
        <f t="shared" si="3"/>
        <v>97</v>
      </c>
      <c r="B98">
        <f t="shared" si="2"/>
        <v>29</v>
      </c>
    </row>
    <row r="99" spans="1:2" x14ac:dyDescent="0.2">
      <c r="A99">
        <f t="shared" si="3"/>
        <v>98</v>
      </c>
      <c r="B99">
        <f t="shared" si="2"/>
        <v>29</v>
      </c>
    </row>
    <row r="100" spans="1:2" x14ac:dyDescent="0.2">
      <c r="A100">
        <f t="shared" si="3"/>
        <v>99</v>
      </c>
      <c r="B100">
        <f t="shared" si="2"/>
        <v>29</v>
      </c>
    </row>
    <row r="101" spans="1:2" x14ac:dyDescent="0.2">
      <c r="A101">
        <f t="shared" si="3"/>
        <v>100</v>
      </c>
      <c r="B101">
        <f t="shared" si="2"/>
        <v>30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00"/>
  <sheetViews>
    <sheetView workbookViewId="0">
      <pane ySplit="1" topLeftCell="A2" activePane="bottomLeft" state="frozen"/>
      <selection pane="bottomLeft"/>
    </sheetView>
  </sheetViews>
  <sheetFormatPr defaultColWidth="9.140625" defaultRowHeight="15" x14ac:dyDescent="0.25"/>
  <cols>
    <col min="1" max="16384" width="9.140625" style="54"/>
  </cols>
  <sheetData>
    <row r="1" spans="1:11" x14ac:dyDescent="0.25">
      <c r="B1" s="55">
        <v>1</v>
      </c>
      <c r="D1" s="55">
        <v>5</v>
      </c>
      <c r="F1" s="55">
        <v>10</v>
      </c>
      <c r="H1" s="55">
        <v>20</v>
      </c>
      <c r="J1" s="55">
        <v>30</v>
      </c>
    </row>
    <row r="2" spans="1:11" x14ac:dyDescent="0.25">
      <c r="A2" s="56">
        <v>10</v>
      </c>
      <c r="B2" s="54">
        <f>$A$2</f>
        <v>10</v>
      </c>
      <c r="C2" s="54">
        <f>SUM(B$2:B2)</f>
        <v>10</v>
      </c>
      <c r="D2" s="54">
        <f>$A$2</f>
        <v>10</v>
      </c>
      <c r="E2" s="54">
        <f>SUM(D$2:D2)</f>
        <v>10</v>
      </c>
      <c r="F2" s="54">
        <f>$A$2</f>
        <v>10</v>
      </c>
      <c r="G2" s="54">
        <f>SUM(F$2:F2)</f>
        <v>10</v>
      </c>
      <c r="H2" s="54">
        <f>$A$2</f>
        <v>10</v>
      </c>
      <c r="I2" s="54">
        <f>SUM(H$2:H2)</f>
        <v>10</v>
      </c>
      <c r="J2" s="54">
        <f>$A$2</f>
        <v>10</v>
      </c>
      <c r="K2" s="54">
        <f>SUM(J$2:J2)</f>
        <v>10</v>
      </c>
    </row>
    <row r="3" spans="1:11" x14ac:dyDescent="0.25">
      <c r="B3" s="54">
        <f>B2 + $A$2 + FLOOR(B$1/4, 1)*COUNT(B$2:B2)</f>
        <v>20</v>
      </c>
      <c r="C3" s="54">
        <f>SUM(B$2:B3)</f>
        <v>30</v>
      </c>
      <c r="D3" s="54">
        <f>D2 + $A$2 + FLOOR(D$1/4, 1)*COUNT(D$2:D2)</f>
        <v>21</v>
      </c>
      <c r="E3" s="54">
        <f>SUM(D$2:D3)</f>
        <v>31</v>
      </c>
      <c r="F3" s="54">
        <f>F2 + $A$2 + FLOOR(F$1/4, 1)*COUNT(F$2:F2)</f>
        <v>22</v>
      </c>
      <c r="G3" s="54">
        <f>SUM(F$2:F3)</f>
        <v>32</v>
      </c>
      <c r="H3" s="54">
        <f>H2 + $A$2 + FLOOR(H$1/4, 1)*COUNT(H$2:H2)</f>
        <v>25</v>
      </c>
      <c r="I3" s="54">
        <f>SUM(H$2:H3)</f>
        <v>35</v>
      </c>
      <c r="J3" s="54">
        <f>J2 + $A$2 + FLOOR(J$1/4, 1)*COUNT(J$2:J2)</f>
        <v>27</v>
      </c>
      <c r="K3" s="54">
        <f>SUM(J$2:J3)</f>
        <v>37</v>
      </c>
    </row>
    <row r="4" spans="1:11" x14ac:dyDescent="0.25">
      <c r="B4" s="54">
        <f>B3 + $A$2 + FLOOR(B$1/4, 1)*COUNT(B$2:B3)</f>
        <v>30</v>
      </c>
      <c r="C4" s="54">
        <f>SUM(B$2:B4)</f>
        <v>60</v>
      </c>
      <c r="D4" s="54">
        <f>D3 + $A$2 + FLOOR(D$1/4, 1)*COUNT(D$2:D3)</f>
        <v>33</v>
      </c>
      <c r="E4" s="54">
        <f>SUM(D$2:D4)</f>
        <v>64</v>
      </c>
      <c r="F4" s="54">
        <f>F3 + $A$2 + FLOOR(F$1/4, 1)*COUNT(F$2:F3)</f>
        <v>36</v>
      </c>
      <c r="G4" s="54">
        <f>SUM(F$2:F4)</f>
        <v>68</v>
      </c>
      <c r="H4" s="54">
        <f>H3 + $A$2 + FLOOR(H$1/4, 1)*COUNT(H$2:H3)</f>
        <v>45</v>
      </c>
      <c r="I4" s="54">
        <f>SUM(H$2:H4)</f>
        <v>80</v>
      </c>
      <c r="J4" s="54">
        <f>J3 + $A$2 + FLOOR(J$1/4, 1)*COUNT(J$2:J3)</f>
        <v>51</v>
      </c>
      <c r="K4" s="54">
        <f>SUM(J$2:J4)</f>
        <v>88</v>
      </c>
    </row>
    <row r="5" spans="1:11" x14ac:dyDescent="0.25">
      <c r="B5" s="54">
        <f>B4 + $A$2 + FLOOR(B$1/4, 1)*COUNT(B$2:B4)</f>
        <v>40</v>
      </c>
      <c r="C5" s="54">
        <f>SUM(B$2:B5)</f>
        <v>100</v>
      </c>
      <c r="D5" s="54">
        <f>D4 + $A$2 + FLOOR(D$1/4, 1)*COUNT(D$2:D4)</f>
        <v>46</v>
      </c>
      <c r="E5" s="54">
        <f>SUM(D$2:D5)</f>
        <v>110</v>
      </c>
      <c r="F5" s="54">
        <f>F4 + $A$2 + FLOOR(F$1/4, 1)*COUNT(F$2:F4)</f>
        <v>52</v>
      </c>
      <c r="G5" s="54">
        <f>SUM(F$2:F5)</f>
        <v>120</v>
      </c>
      <c r="H5" s="54">
        <f>H4 + $A$2 + FLOOR(H$1/4, 1)*COUNT(H$2:H4)</f>
        <v>70</v>
      </c>
      <c r="I5" s="54">
        <f>SUM(H$2:H5)</f>
        <v>150</v>
      </c>
      <c r="J5" s="54">
        <f>J4 + $A$2 + FLOOR(J$1/4, 1)*COUNT(J$2:J4)</f>
        <v>82</v>
      </c>
      <c r="K5" s="54">
        <f>SUM(J$2:J5)</f>
        <v>170</v>
      </c>
    </row>
    <row r="6" spans="1:11" x14ac:dyDescent="0.25">
      <c r="B6" s="54">
        <f>B5 + $A$2 + FLOOR(B$1/4, 1)*COUNT(B$2:B5)</f>
        <v>50</v>
      </c>
      <c r="C6" s="54">
        <f>SUM(B$2:B6)</f>
        <v>150</v>
      </c>
      <c r="D6" s="54">
        <f>D5 + $A$2 + FLOOR(D$1/4, 1)*COUNT(D$2:D5)</f>
        <v>60</v>
      </c>
      <c r="E6" s="54">
        <f>SUM(D$2:D6)</f>
        <v>170</v>
      </c>
      <c r="F6" s="54">
        <f>F5 + $A$2 + FLOOR(F$1/4, 1)*COUNT(F$2:F5)</f>
        <v>70</v>
      </c>
      <c r="G6" s="54">
        <f>SUM(F$2:F6)</f>
        <v>190</v>
      </c>
      <c r="H6" s="54">
        <f>H5 + $A$2 + FLOOR(H$1/4, 1)*COUNT(H$2:H5)</f>
        <v>100</v>
      </c>
      <c r="I6" s="54">
        <f>SUM(H$2:H6)</f>
        <v>250</v>
      </c>
      <c r="J6" s="54">
        <f>J5 + $A$2 + FLOOR(J$1/4, 1)*COUNT(J$2:J5)</f>
        <v>120</v>
      </c>
      <c r="K6" s="54">
        <f>SUM(J$2:J6)</f>
        <v>290</v>
      </c>
    </row>
    <row r="7" spans="1:11" x14ac:dyDescent="0.25">
      <c r="B7" s="54">
        <f>B6 + $A$2 + FLOOR(B$1/4, 1)*COUNT(B$2:B6)</f>
        <v>60</v>
      </c>
      <c r="C7" s="54">
        <f>SUM(B$2:B7)</f>
        <v>210</v>
      </c>
      <c r="D7" s="54">
        <f>D6 + $A$2 + FLOOR(D$1/4, 1)*COUNT(D$2:D6)</f>
        <v>75</v>
      </c>
      <c r="E7" s="54">
        <f>SUM(D$2:D7)</f>
        <v>245</v>
      </c>
      <c r="F7" s="54">
        <f>F6 + $A$2 + FLOOR(F$1/4, 1)*COUNT(F$2:F6)</f>
        <v>90</v>
      </c>
      <c r="G7" s="54">
        <f>SUM(F$2:F7)</f>
        <v>280</v>
      </c>
      <c r="H7" s="54">
        <f>H6 + $A$2 + FLOOR(H$1/4, 1)*COUNT(H$2:H6)</f>
        <v>135</v>
      </c>
      <c r="I7" s="54">
        <f>SUM(H$2:H7)</f>
        <v>385</v>
      </c>
      <c r="J7" s="54">
        <f>J6 + $A$2 + FLOOR(J$1/4, 1)*COUNT(J$2:J6)</f>
        <v>165</v>
      </c>
      <c r="K7" s="54">
        <f>SUM(J$2:J7)</f>
        <v>455</v>
      </c>
    </row>
    <row r="8" spans="1:11" x14ac:dyDescent="0.25">
      <c r="B8" s="54">
        <f>B7 + $A$2 + FLOOR(B$1/4, 1)*COUNT(B$2:B7)</f>
        <v>70</v>
      </c>
      <c r="C8" s="54">
        <f>SUM(B$2:B8)</f>
        <v>280</v>
      </c>
      <c r="D8" s="54">
        <f>D7 + $A$2 + FLOOR(D$1/4, 1)*COUNT(D$2:D7)</f>
        <v>91</v>
      </c>
      <c r="E8" s="54">
        <f>SUM(D$2:D8)</f>
        <v>336</v>
      </c>
      <c r="F8" s="54">
        <f>F7 + $A$2 + FLOOR(F$1/4, 1)*COUNT(F$2:F7)</f>
        <v>112</v>
      </c>
      <c r="G8" s="54">
        <f>SUM(F$2:F8)</f>
        <v>392</v>
      </c>
      <c r="H8" s="54">
        <f>H7 + $A$2 + FLOOR(H$1/4, 1)*COUNT(H$2:H7)</f>
        <v>175</v>
      </c>
      <c r="I8" s="54">
        <f>SUM(H$2:H8)</f>
        <v>560</v>
      </c>
      <c r="J8" s="54">
        <f>J7 + $A$2 + FLOOR(J$1/4, 1)*COUNT(J$2:J7)</f>
        <v>217</v>
      </c>
      <c r="K8" s="54">
        <f>SUM(J$2:J8)</f>
        <v>672</v>
      </c>
    </row>
    <row r="9" spans="1:11" x14ac:dyDescent="0.25">
      <c r="B9" s="54">
        <f>B8 + $A$2 + FLOOR(B$1/4, 1)*COUNT(B$2:B8)</f>
        <v>80</v>
      </c>
      <c r="C9" s="54">
        <f>SUM(B$2:B9)</f>
        <v>360</v>
      </c>
      <c r="D9" s="54">
        <f>D8 + $A$2 + FLOOR(D$1/4, 1)*COUNT(D$2:D8)</f>
        <v>108</v>
      </c>
      <c r="E9" s="54">
        <f>SUM(D$2:D9)</f>
        <v>444</v>
      </c>
      <c r="F9" s="54">
        <f>F8 + $A$2 + FLOOR(F$1/4, 1)*COUNT(F$2:F8)</f>
        <v>136</v>
      </c>
      <c r="G9" s="54">
        <f>SUM(F$2:F9)</f>
        <v>528</v>
      </c>
      <c r="H9" s="54">
        <f>H8 + $A$2 + FLOOR(H$1/4, 1)*COUNT(H$2:H8)</f>
        <v>220</v>
      </c>
      <c r="I9" s="54">
        <f>SUM(H$2:H9)</f>
        <v>780</v>
      </c>
      <c r="J9" s="54">
        <f>J8 + $A$2 + FLOOR(J$1/4, 1)*COUNT(J$2:J8)</f>
        <v>276</v>
      </c>
      <c r="K9" s="54">
        <f>SUM(J$2:J9)</f>
        <v>948</v>
      </c>
    </row>
    <row r="10" spans="1:11" x14ac:dyDescent="0.25">
      <c r="B10" s="54">
        <f>B9 + $A$2 + FLOOR(B$1/4, 1)*COUNT(B$2:B9)</f>
        <v>90</v>
      </c>
      <c r="C10" s="54">
        <f>SUM(B$2:B10)</f>
        <v>450</v>
      </c>
      <c r="D10" s="54">
        <f>D9 + $A$2 + FLOOR(D$1/4, 1)*COUNT(D$2:D9)</f>
        <v>126</v>
      </c>
      <c r="E10" s="54">
        <f>SUM(D$2:D10)</f>
        <v>570</v>
      </c>
      <c r="F10" s="54">
        <f>F9 + $A$2 + FLOOR(F$1/4, 1)*COUNT(F$2:F9)</f>
        <v>162</v>
      </c>
      <c r="G10" s="54">
        <f>SUM(F$2:F10)</f>
        <v>690</v>
      </c>
      <c r="H10" s="54">
        <f>H9 + $A$2 + FLOOR(H$1/4, 1)*COUNT(H$2:H9)</f>
        <v>270</v>
      </c>
      <c r="I10" s="54">
        <f>SUM(H$2:H10)</f>
        <v>1050</v>
      </c>
      <c r="J10" s="54">
        <f>J9 + $A$2 + FLOOR(J$1/4, 1)*COUNT(J$2:J9)</f>
        <v>342</v>
      </c>
      <c r="K10" s="54">
        <f>SUM(J$2:J10)</f>
        <v>1290</v>
      </c>
    </row>
    <row r="11" spans="1:11" x14ac:dyDescent="0.25">
      <c r="B11" s="54">
        <f>B10 + $A$2 + FLOOR(B$1/4, 1)*COUNT(B$2:B10)</f>
        <v>100</v>
      </c>
      <c r="C11" s="54">
        <f>SUM(B$2:B11)</f>
        <v>550</v>
      </c>
      <c r="D11" s="54">
        <f>D10 + $A$2 + FLOOR(D$1/4, 1)*COUNT(D$2:D10)</f>
        <v>145</v>
      </c>
      <c r="E11" s="54">
        <f>SUM(D$2:D11)</f>
        <v>715</v>
      </c>
      <c r="F11" s="54">
        <f>F10 + $A$2 + FLOOR(F$1/4, 1)*COUNT(F$2:F10)</f>
        <v>190</v>
      </c>
      <c r="G11" s="54">
        <f>SUM(F$2:F11)</f>
        <v>880</v>
      </c>
      <c r="H11" s="54">
        <f>H10 + $A$2 + FLOOR(H$1/4, 1)*COUNT(H$2:H10)</f>
        <v>325</v>
      </c>
      <c r="I11" s="54">
        <f>SUM(H$2:H11)</f>
        <v>1375</v>
      </c>
      <c r="J11" s="54">
        <f>J10 + $A$2 + FLOOR(J$1/4, 1)*COUNT(J$2:J10)</f>
        <v>415</v>
      </c>
      <c r="K11" s="54">
        <f>SUM(J$2:J11)</f>
        <v>1705</v>
      </c>
    </row>
    <row r="12" spans="1:11" x14ac:dyDescent="0.25">
      <c r="B12" s="54">
        <f>B11 + $A$2 + FLOOR(B$1/4, 1)*COUNT(B$2:B11)</f>
        <v>110</v>
      </c>
      <c r="C12" s="54">
        <f>SUM(B$2:B12)</f>
        <v>660</v>
      </c>
      <c r="D12" s="54">
        <f>D11 + $A$2 + FLOOR(D$1/4, 1)*COUNT(D$2:D11)</f>
        <v>165</v>
      </c>
      <c r="E12" s="54">
        <f>SUM(D$2:D12)</f>
        <v>880</v>
      </c>
      <c r="F12" s="54">
        <f>F11 + $A$2 + FLOOR(F$1/4, 1)*COUNT(F$2:F11)</f>
        <v>220</v>
      </c>
      <c r="G12" s="54">
        <f>SUM(F$2:F12)</f>
        <v>1100</v>
      </c>
      <c r="H12" s="54">
        <f>H11 + $A$2 + FLOOR(H$1/4, 1)*COUNT(H$2:H11)</f>
        <v>385</v>
      </c>
      <c r="I12" s="54">
        <f>SUM(H$2:H12)</f>
        <v>1760</v>
      </c>
      <c r="J12" s="54">
        <f>J11 + $A$2 + FLOOR(J$1/4, 1)*COUNT(J$2:J11)</f>
        <v>495</v>
      </c>
      <c r="K12" s="54">
        <f>SUM(J$2:J12)</f>
        <v>2200</v>
      </c>
    </row>
    <row r="13" spans="1:11" x14ac:dyDescent="0.25">
      <c r="B13" s="54">
        <f>B12 + $A$2 + FLOOR(B$1/4, 1)*COUNT(B$2:B12)</f>
        <v>120</v>
      </c>
      <c r="C13" s="54">
        <f>SUM(B$2:B13)</f>
        <v>780</v>
      </c>
      <c r="D13" s="54">
        <f>D12 + $A$2 + FLOOR(D$1/4, 1)*COUNT(D$2:D12)</f>
        <v>186</v>
      </c>
      <c r="E13" s="54">
        <f>SUM(D$2:D13)</f>
        <v>1066</v>
      </c>
      <c r="F13" s="54">
        <f>F12 + $A$2 + FLOOR(F$1/4, 1)*COUNT(F$2:F12)</f>
        <v>252</v>
      </c>
      <c r="G13" s="54">
        <f>SUM(F$2:F13)</f>
        <v>1352</v>
      </c>
      <c r="H13" s="54">
        <f>H12 + $A$2 + FLOOR(H$1/4, 1)*COUNT(H$2:H12)</f>
        <v>450</v>
      </c>
      <c r="I13" s="54">
        <f>SUM(H$2:H13)</f>
        <v>2210</v>
      </c>
      <c r="J13" s="54">
        <f>J12 + $A$2 + FLOOR(J$1/4, 1)*COUNT(J$2:J12)</f>
        <v>582</v>
      </c>
      <c r="K13" s="54">
        <f>SUM(J$2:J13)</f>
        <v>2782</v>
      </c>
    </row>
    <row r="14" spans="1:11" x14ac:dyDescent="0.25">
      <c r="B14" s="54">
        <f>B13 + $A$2 + FLOOR(B$1/4, 1)*COUNT(B$2:B13)</f>
        <v>130</v>
      </c>
      <c r="C14" s="54">
        <f>SUM(B$2:B14)</f>
        <v>910</v>
      </c>
      <c r="D14" s="54">
        <f>D13 + $A$2 + FLOOR(D$1/4, 1)*COUNT(D$2:D13)</f>
        <v>208</v>
      </c>
      <c r="E14" s="54">
        <f>SUM(D$2:D14)</f>
        <v>1274</v>
      </c>
      <c r="F14" s="54">
        <f>F13 + $A$2 + FLOOR(F$1/4, 1)*COUNT(F$2:F13)</f>
        <v>286</v>
      </c>
      <c r="G14" s="54">
        <f>SUM(F$2:F14)</f>
        <v>1638</v>
      </c>
      <c r="H14" s="54">
        <f>H13 + $A$2 + FLOOR(H$1/4, 1)*COUNT(H$2:H13)</f>
        <v>520</v>
      </c>
      <c r="I14" s="54">
        <f>SUM(H$2:H14)</f>
        <v>2730</v>
      </c>
      <c r="J14" s="54">
        <f>J13 + $A$2 + FLOOR(J$1/4, 1)*COUNT(J$2:J13)</f>
        <v>676</v>
      </c>
      <c r="K14" s="54">
        <f>SUM(J$2:J14)</f>
        <v>3458</v>
      </c>
    </row>
    <row r="15" spans="1:11" x14ac:dyDescent="0.25">
      <c r="B15" s="54">
        <f>B14 + $A$2 + FLOOR(B$1/4, 1)*COUNT(B$2:B14)</f>
        <v>140</v>
      </c>
      <c r="C15" s="54">
        <f>SUM(B$2:B15)</f>
        <v>1050</v>
      </c>
      <c r="D15" s="54">
        <f>D14 + $A$2 + FLOOR(D$1/4, 1)*COUNT(D$2:D14)</f>
        <v>231</v>
      </c>
      <c r="E15" s="54">
        <f>SUM(D$2:D15)</f>
        <v>1505</v>
      </c>
      <c r="F15" s="54">
        <f>F14 + $A$2 + FLOOR(F$1/4, 1)*COUNT(F$2:F14)</f>
        <v>322</v>
      </c>
      <c r="G15" s="54">
        <f>SUM(F$2:F15)</f>
        <v>1960</v>
      </c>
      <c r="H15" s="54">
        <f>H14 + $A$2 + FLOOR(H$1/4, 1)*COUNT(H$2:H14)</f>
        <v>595</v>
      </c>
      <c r="I15" s="54">
        <f>SUM(H$2:H15)</f>
        <v>3325</v>
      </c>
      <c r="J15" s="54">
        <f>J14 + $A$2 + FLOOR(J$1/4, 1)*COUNT(J$2:J14)</f>
        <v>777</v>
      </c>
      <c r="K15" s="54">
        <f>SUM(J$2:J15)</f>
        <v>4235</v>
      </c>
    </row>
    <row r="16" spans="1:11" x14ac:dyDescent="0.25">
      <c r="B16" s="54">
        <f>B15 + $A$2 + FLOOR(B$1/4, 1)*COUNT(B$2:B15)</f>
        <v>150</v>
      </c>
      <c r="C16" s="54">
        <f>SUM(B$2:B16)</f>
        <v>1200</v>
      </c>
      <c r="D16" s="54">
        <f>D15 + $A$2 + FLOOR(D$1/4, 1)*COUNT(D$2:D15)</f>
        <v>255</v>
      </c>
      <c r="E16" s="54">
        <f>SUM(D$2:D16)</f>
        <v>1760</v>
      </c>
      <c r="F16" s="54">
        <f>F15 + $A$2 + FLOOR(F$1/4, 1)*COUNT(F$2:F15)</f>
        <v>360</v>
      </c>
      <c r="G16" s="54">
        <f>SUM(F$2:F16)</f>
        <v>2320</v>
      </c>
      <c r="H16" s="54">
        <f>H15 + $A$2 + FLOOR(H$1/4, 1)*COUNT(H$2:H15)</f>
        <v>675</v>
      </c>
      <c r="I16" s="54">
        <f>SUM(H$2:H16)</f>
        <v>4000</v>
      </c>
      <c r="J16" s="54">
        <f>J15 + $A$2 + FLOOR(J$1/4, 1)*COUNT(J$2:J15)</f>
        <v>885</v>
      </c>
      <c r="K16" s="54">
        <f>SUM(J$2:J16)</f>
        <v>5120</v>
      </c>
    </row>
    <row r="17" spans="2:11" x14ac:dyDescent="0.25">
      <c r="B17" s="54">
        <f>B16 + $A$2 + FLOOR(B$1/4, 1)*COUNT(B$2:B16)</f>
        <v>160</v>
      </c>
      <c r="C17" s="54">
        <f>SUM(B$2:B17)</f>
        <v>1360</v>
      </c>
      <c r="D17" s="54">
        <f>D16 + $A$2 + FLOOR(D$1/4, 1)*COUNT(D$2:D16)</f>
        <v>280</v>
      </c>
      <c r="E17" s="54">
        <f>SUM(D$2:D17)</f>
        <v>2040</v>
      </c>
      <c r="F17" s="54">
        <f>F16 + $A$2 + FLOOR(F$1/4, 1)*COUNT(F$2:F16)</f>
        <v>400</v>
      </c>
      <c r="G17" s="54">
        <f>SUM(F$2:F17)</f>
        <v>2720</v>
      </c>
      <c r="H17" s="54">
        <f>H16 + $A$2 + FLOOR(H$1/4, 1)*COUNT(H$2:H16)</f>
        <v>760</v>
      </c>
      <c r="I17" s="54">
        <f>SUM(H$2:H17)</f>
        <v>4760</v>
      </c>
      <c r="J17" s="54">
        <f>J16 + $A$2 + FLOOR(J$1/4, 1)*COUNT(J$2:J16)</f>
        <v>1000</v>
      </c>
      <c r="K17" s="54">
        <f>SUM(J$2:J17)</f>
        <v>6120</v>
      </c>
    </row>
    <row r="18" spans="2:11" x14ac:dyDescent="0.25">
      <c r="B18" s="54">
        <f>B17 + $A$2 + FLOOR(B$1/4, 1)*COUNT(B$2:B17)</f>
        <v>170</v>
      </c>
      <c r="C18" s="54">
        <f>SUM(B$2:B18)</f>
        <v>1530</v>
      </c>
      <c r="D18" s="54">
        <f>D17 + $A$2 + FLOOR(D$1/4, 1)*COUNT(D$2:D17)</f>
        <v>306</v>
      </c>
      <c r="E18" s="54">
        <f>SUM(D$2:D18)</f>
        <v>2346</v>
      </c>
      <c r="F18" s="54">
        <f>F17 + $A$2 + FLOOR(F$1/4, 1)*COUNT(F$2:F17)</f>
        <v>442</v>
      </c>
      <c r="G18" s="54">
        <f>SUM(F$2:F18)</f>
        <v>3162</v>
      </c>
      <c r="H18" s="54">
        <f>H17 + $A$2 + FLOOR(H$1/4, 1)*COUNT(H$2:H17)</f>
        <v>850</v>
      </c>
      <c r="I18" s="54">
        <f>SUM(H$2:H18)</f>
        <v>5610</v>
      </c>
      <c r="J18" s="54">
        <f>J17 + $A$2 + FLOOR(J$1/4, 1)*COUNT(J$2:J17)</f>
        <v>1122</v>
      </c>
      <c r="K18" s="54">
        <f>SUM(J$2:J18)</f>
        <v>7242</v>
      </c>
    </row>
    <row r="19" spans="2:11" x14ac:dyDescent="0.25">
      <c r="B19" s="54">
        <f>B18 + $A$2 + FLOOR(B$1/4, 1)*COUNT(B$2:B18)</f>
        <v>180</v>
      </c>
      <c r="C19" s="54">
        <f>SUM(B$2:B19)</f>
        <v>1710</v>
      </c>
      <c r="D19" s="54">
        <f>D18 + $A$2 + FLOOR(D$1/4, 1)*COUNT(D$2:D18)</f>
        <v>333</v>
      </c>
      <c r="E19" s="54">
        <f>SUM(D$2:D19)</f>
        <v>2679</v>
      </c>
      <c r="F19" s="54">
        <f>F18 + $A$2 + FLOOR(F$1/4, 1)*COUNT(F$2:F18)</f>
        <v>486</v>
      </c>
      <c r="G19" s="54">
        <f>SUM(F$2:F19)</f>
        <v>3648</v>
      </c>
      <c r="H19" s="54">
        <f>H18 + $A$2 + FLOOR(H$1/4, 1)*COUNT(H$2:H18)</f>
        <v>945</v>
      </c>
      <c r="I19" s="54">
        <f>SUM(H$2:H19)</f>
        <v>6555</v>
      </c>
      <c r="J19" s="54">
        <f>J18 + $A$2 + FLOOR(J$1/4, 1)*COUNT(J$2:J18)</f>
        <v>1251</v>
      </c>
      <c r="K19" s="54">
        <f>SUM(J$2:J19)</f>
        <v>8493</v>
      </c>
    </row>
    <row r="20" spans="2:11" x14ac:dyDescent="0.25">
      <c r="B20" s="54">
        <f>B19 + $A$2 + FLOOR(B$1/4, 1)*COUNT(B$2:B19)</f>
        <v>190</v>
      </c>
      <c r="C20" s="54">
        <f>SUM(B$2:B20)</f>
        <v>1900</v>
      </c>
      <c r="D20" s="54">
        <f>D19 + $A$2 + FLOOR(D$1/4, 1)*COUNT(D$2:D19)</f>
        <v>361</v>
      </c>
      <c r="E20" s="54">
        <f>SUM(D$2:D20)</f>
        <v>3040</v>
      </c>
      <c r="F20" s="54">
        <f>F19 + $A$2 + FLOOR(F$1/4, 1)*COUNT(F$2:F19)</f>
        <v>532</v>
      </c>
      <c r="G20" s="54">
        <f>SUM(F$2:F20)</f>
        <v>4180</v>
      </c>
      <c r="H20" s="54">
        <f>H19 + $A$2 + FLOOR(H$1/4, 1)*COUNT(H$2:H19)</f>
        <v>1045</v>
      </c>
      <c r="I20" s="54">
        <f>SUM(H$2:H20)</f>
        <v>7600</v>
      </c>
      <c r="J20" s="54">
        <f>J19 + $A$2 + FLOOR(J$1/4, 1)*COUNT(J$2:J19)</f>
        <v>1387</v>
      </c>
      <c r="K20" s="54">
        <f>SUM(J$2:J20)</f>
        <v>9880</v>
      </c>
    </row>
    <row r="21" spans="2:11" x14ac:dyDescent="0.25">
      <c r="B21" s="54">
        <f>B20 + $A$2 + FLOOR(B$1/4, 1)*COUNT(B$2:B20)</f>
        <v>200</v>
      </c>
      <c r="C21" s="54">
        <f>SUM(B$2:B21)</f>
        <v>2100</v>
      </c>
      <c r="D21" s="54">
        <f>D20 + $A$2 + FLOOR(D$1/4, 1)*COUNT(D$2:D20)</f>
        <v>390</v>
      </c>
      <c r="E21" s="54">
        <f>SUM(D$2:D21)</f>
        <v>3430</v>
      </c>
      <c r="F21" s="54">
        <f>F20 + $A$2 + FLOOR(F$1/4, 1)*COUNT(F$2:F20)</f>
        <v>580</v>
      </c>
      <c r="G21" s="54">
        <f>SUM(F$2:F21)</f>
        <v>4760</v>
      </c>
      <c r="H21" s="54">
        <f>H20 + $A$2 + FLOOR(H$1/4, 1)*COUNT(H$2:H20)</f>
        <v>1150</v>
      </c>
      <c r="I21" s="54">
        <f>SUM(H$2:H21)</f>
        <v>8750</v>
      </c>
      <c r="J21" s="54">
        <f>J20 + $A$2 + FLOOR(J$1/4, 1)*COUNT(J$2:J20)</f>
        <v>1530</v>
      </c>
      <c r="K21" s="54">
        <f>SUM(J$2:J21)</f>
        <v>11410</v>
      </c>
    </row>
    <row r="22" spans="2:11" x14ac:dyDescent="0.25">
      <c r="B22" s="54">
        <f>B21 + $A$2 + FLOOR(B$1/4, 1)*COUNT(B$2:B21)</f>
        <v>210</v>
      </c>
      <c r="C22" s="54">
        <f>SUM(B$2:B22)</f>
        <v>2310</v>
      </c>
      <c r="D22" s="54">
        <f>D21 + $A$2 + FLOOR(D$1/4, 1)*COUNT(D$2:D21)</f>
        <v>420</v>
      </c>
      <c r="E22" s="54">
        <f>SUM(D$2:D22)</f>
        <v>3850</v>
      </c>
      <c r="F22" s="54">
        <f>F21 + $A$2 + FLOOR(F$1/4, 1)*COUNT(F$2:F21)</f>
        <v>630</v>
      </c>
      <c r="G22" s="54">
        <f>SUM(F$2:F22)</f>
        <v>5390</v>
      </c>
      <c r="H22" s="54">
        <f>H21 + $A$2 + FLOOR(H$1/4, 1)*COUNT(H$2:H21)</f>
        <v>1260</v>
      </c>
      <c r="I22" s="54">
        <f>SUM(H$2:H22)</f>
        <v>10010</v>
      </c>
      <c r="J22" s="54">
        <f>J21 + $A$2 + FLOOR(J$1/4, 1)*COUNT(J$2:J21)</f>
        <v>1680</v>
      </c>
      <c r="K22" s="54">
        <f>SUM(J$2:J22)</f>
        <v>13090</v>
      </c>
    </row>
    <row r="23" spans="2:11" x14ac:dyDescent="0.25">
      <c r="B23" s="54">
        <f>B22 + $A$2 + FLOOR(B$1/4, 1)*COUNT(B$2:B22)</f>
        <v>220</v>
      </c>
      <c r="C23" s="54">
        <f>SUM(B$2:B23)</f>
        <v>2530</v>
      </c>
      <c r="D23" s="54">
        <f>D22 + $A$2 + FLOOR(D$1/4, 1)*COUNT(D$2:D22)</f>
        <v>451</v>
      </c>
      <c r="E23" s="54">
        <f>SUM(D$2:D23)</f>
        <v>4301</v>
      </c>
      <c r="F23" s="54">
        <f>F22 + $A$2 + FLOOR(F$1/4, 1)*COUNT(F$2:F22)</f>
        <v>682</v>
      </c>
      <c r="G23" s="54">
        <f>SUM(F$2:F23)</f>
        <v>6072</v>
      </c>
      <c r="H23" s="54">
        <f>H22 + $A$2 + FLOOR(H$1/4, 1)*COUNT(H$2:H22)</f>
        <v>1375</v>
      </c>
      <c r="I23" s="54">
        <f>SUM(H$2:H23)</f>
        <v>11385</v>
      </c>
      <c r="J23" s="54">
        <f>J22 + $A$2 + FLOOR(J$1/4, 1)*COUNT(J$2:J22)</f>
        <v>1837</v>
      </c>
      <c r="K23" s="54">
        <f>SUM(J$2:J23)</f>
        <v>14927</v>
      </c>
    </row>
    <row r="24" spans="2:11" x14ac:dyDescent="0.25">
      <c r="B24" s="54">
        <f>B23 + $A$2 + FLOOR(B$1/4, 1)*COUNT(B$2:B23)</f>
        <v>230</v>
      </c>
      <c r="C24" s="54">
        <f>SUM(B$2:B24)</f>
        <v>2760</v>
      </c>
      <c r="D24" s="54">
        <f>D23 + $A$2 + FLOOR(D$1/4, 1)*COUNT(D$2:D23)</f>
        <v>483</v>
      </c>
      <c r="E24" s="54">
        <f>SUM(D$2:D24)</f>
        <v>4784</v>
      </c>
      <c r="F24" s="54">
        <f>F23 + $A$2 + FLOOR(F$1/4, 1)*COUNT(F$2:F23)</f>
        <v>736</v>
      </c>
      <c r="G24" s="54">
        <f>SUM(F$2:F24)</f>
        <v>6808</v>
      </c>
      <c r="H24" s="54">
        <f>H23 + $A$2 + FLOOR(H$1/4, 1)*COUNT(H$2:H23)</f>
        <v>1495</v>
      </c>
      <c r="I24" s="54">
        <f>SUM(H$2:H24)</f>
        <v>12880</v>
      </c>
      <c r="J24" s="54">
        <f>J23 + $A$2 + FLOOR(J$1/4, 1)*COUNT(J$2:J23)</f>
        <v>2001</v>
      </c>
      <c r="K24" s="54">
        <f>SUM(J$2:J24)</f>
        <v>16928</v>
      </c>
    </row>
    <row r="25" spans="2:11" x14ac:dyDescent="0.25">
      <c r="B25" s="54">
        <f>B24 + $A$2 + FLOOR(B$1/4, 1)*COUNT(B$2:B24)</f>
        <v>240</v>
      </c>
      <c r="C25" s="54">
        <f>SUM(B$2:B25)</f>
        <v>3000</v>
      </c>
      <c r="D25" s="54">
        <f>D24 + $A$2 + FLOOR(D$1/4, 1)*COUNT(D$2:D24)</f>
        <v>516</v>
      </c>
      <c r="E25" s="54">
        <f>SUM(D$2:D25)</f>
        <v>5300</v>
      </c>
      <c r="F25" s="54">
        <f>F24 + $A$2 + FLOOR(F$1/4, 1)*COUNT(F$2:F24)</f>
        <v>792</v>
      </c>
      <c r="G25" s="54">
        <f>SUM(F$2:F25)</f>
        <v>7600</v>
      </c>
      <c r="H25" s="54">
        <f>H24 + $A$2 + FLOOR(H$1/4, 1)*COUNT(H$2:H24)</f>
        <v>1620</v>
      </c>
      <c r="I25" s="54">
        <f>SUM(H$2:H25)</f>
        <v>14500</v>
      </c>
      <c r="J25" s="54">
        <f>J24 + $A$2 + FLOOR(J$1/4, 1)*COUNT(J$2:J24)</f>
        <v>2172</v>
      </c>
      <c r="K25" s="54">
        <f>SUM(J$2:J25)</f>
        <v>19100</v>
      </c>
    </row>
    <row r="26" spans="2:11" x14ac:dyDescent="0.25">
      <c r="B26" s="54">
        <f>B25 + $A$2 + FLOOR(B$1/4, 1)*COUNT(B$2:B25)</f>
        <v>250</v>
      </c>
      <c r="C26" s="54">
        <f>SUM(B$2:B26)</f>
        <v>3250</v>
      </c>
      <c r="D26" s="54">
        <f>D25 + $A$2 + FLOOR(D$1/4, 1)*COUNT(D$2:D25)</f>
        <v>550</v>
      </c>
      <c r="E26" s="54">
        <f>SUM(D$2:D26)</f>
        <v>5850</v>
      </c>
      <c r="F26" s="54">
        <f>F25 + $A$2 + FLOOR(F$1/4, 1)*COUNT(F$2:F25)</f>
        <v>850</v>
      </c>
      <c r="G26" s="54">
        <f>SUM(F$2:F26)</f>
        <v>8450</v>
      </c>
      <c r="H26" s="54">
        <f>H25 + $A$2 + FLOOR(H$1/4, 1)*COUNT(H$2:H25)</f>
        <v>1750</v>
      </c>
      <c r="I26" s="54">
        <f>SUM(H$2:H26)</f>
        <v>16250</v>
      </c>
      <c r="J26" s="54">
        <f>J25 + $A$2 + FLOOR(J$1/4, 1)*COUNT(J$2:J25)</f>
        <v>2350</v>
      </c>
      <c r="K26" s="54">
        <f>SUM(J$2:J26)</f>
        <v>21450</v>
      </c>
    </row>
    <row r="27" spans="2:11" x14ac:dyDescent="0.25">
      <c r="B27" s="54">
        <f>B26 + $A$2 + FLOOR(B$1/4, 1)*COUNT(B$2:B26)</f>
        <v>260</v>
      </c>
      <c r="C27" s="54">
        <f>SUM(B$2:B27)</f>
        <v>3510</v>
      </c>
      <c r="D27" s="54">
        <f>D26 + $A$2 + FLOOR(D$1/4, 1)*COUNT(D$2:D26)</f>
        <v>585</v>
      </c>
      <c r="E27" s="54">
        <f>SUM(D$2:D27)</f>
        <v>6435</v>
      </c>
      <c r="F27" s="54">
        <f>F26 + $A$2 + FLOOR(F$1/4, 1)*COUNT(F$2:F26)</f>
        <v>910</v>
      </c>
      <c r="G27" s="54">
        <f>SUM(F$2:F27)</f>
        <v>9360</v>
      </c>
      <c r="H27" s="54">
        <f>H26 + $A$2 + FLOOR(H$1/4, 1)*COUNT(H$2:H26)</f>
        <v>1885</v>
      </c>
      <c r="I27" s="54">
        <f>SUM(H$2:H27)</f>
        <v>18135</v>
      </c>
      <c r="J27" s="54">
        <f>J26 + $A$2 + FLOOR(J$1/4, 1)*COUNT(J$2:J26)</f>
        <v>2535</v>
      </c>
      <c r="K27" s="54">
        <f>SUM(J$2:J27)</f>
        <v>23985</v>
      </c>
    </row>
    <row r="28" spans="2:11" x14ac:dyDescent="0.25">
      <c r="B28" s="54">
        <f>B27 + $A$2 + FLOOR(B$1/4, 1)*COUNT(B$2:B27)</f>
        <v>270</v>
      </c>
      <c r="C28" s="54">
        <f>SUM(B$2:B28)</f>
        <v>3780</v>
      </c>
      <c r="D28" s="54">
        <f>D27 + $A$2 + FLOOR(D$1/4, 1)*COUNT(D$2:D27)</f>
        <v>621</v>
      </c>
      <c r="E28" s="54">
        <f>SUM(D$2:D28)</f>
        <v>7056</v>
      </c>
      <c r="F28" s="54">
        <f>F27 + $A$2 + FLOOR(F$1/4, 1)*COUNT(F$2:F27)</f>
        <v>972</v>
      </c>
      <c r="G28" s="54">
        <f>SUM(F$2:F28)</f>
        <v>10332</v>
      </c>
      <c r="H28" s="54">
        <f>H27 + $A$2 + FLOOR(H$1/4, 1)*COUNT(H$2:H27)</f>
        <v>2025</v>
      </c>
      <c r="I28" s="54">
        <f>SUM(H$2:H28)</f>
        <v>20160</v>
      </c>
      <c r="J28" s="54">
        <f>J27 + $A$2 + FLOOR(J$1/4, 1)*COUNT(J$2:J27)</f>
        <v>2727</v>
      </c>
      <c r="K28" s="54">
        <f>SUM(J$2:J28)</f>
        <v>26712</v>
      </c>
    </row>
    <row r="29" spans="2:11" x14ac:dyDescent="0.25">
      <c r="B29" s="54">
        <f>B28 + $A$2 + FLOOR(B$1/4, 1)*COUNT(B$2:B28)</f>
        <v>280</v>
      </c>
      <c r="C29" s="54">
        <f>SUM(B$2:B29)</f>
        <v>4060</v>
      </c>
      <c r="D29" s="54">
        <f>D28 + $A$2 + FLOOR(D$1/4, 1)*COUNT(D$2:D28)</f>
        <v>658</v>
      </c>
      <c r="E29" s="54">
        <f>SUM(D$2:D29)</f>
        <v>7714</v>
      </c>
      <c r="F29" s="54">
        <f>F28 + $A$2 + FLOOR(F$1/4, 1)*COUNT(F$2:F28)</f>
        <v>1036</v>
      </c>
      <c r="G29" s="54">
        <f>SUM(F$2:F29)</f>
        <v>11368</v>
      </c>
      <c r="H29" s="54">
        <f>H28 + $A$2 + FLOOR(H$1/4, 1)*COUNT(H$2:H28)</f>
        <v>2170</v>
      </c>
      <c r="I29" s="54">
        <f>SUM(H$2:H29)</f>
        <v>22330</v>
      </c>
      <c r="J29" s="54">
        <f>J28 + $A$2 + FLOOR(J$1/4, 1)*COUNT(J$2:J28)</f>
        <v>2926</v>
      </c>
      <c r="K29" s="54">
        <f>SUM(J$2:J29)</f>
        <v>29638</v>
      </c>
    </row>
    <row r="30" spans="2:11" x14ac:dyDescent="0.25">
      <c r="B30" s="54">
        <f>B29 + $A$2 + FLOOR(B$1/4, 1)*COUNT(B$2:B29)</f>
        <v>290</v>
      </c>
      <c r="C30" s="54">
        <f>SUM(B$2:B30)</f>
        <v>4350</v>
      </c>
      <c r="D30" s="54">
        <f>D29 + $A$2 + FLOOR(D$1/4, 1)*COUNT(D$2:D29)</f>
        <v>696</v>
      </c>
      <c r="E30" s="54">
        <f>SUM(D$2:D30)</f>
        <v>8410</v>
      </c>
      <c r="F30" s="54">
        <f>F29 + $A$2 + FLOOR(F$1/4, 1)*COUNT(F$2:F29)</f>
        <v>1102</v>
      </c>
      <c r="G30" s="54">
        <f>SUM(F$2:F30)</f>
        <v>12470</v>
      </c>
      <c r="H30" s="54">
        <f>H29 + $A$2 + FLOOR(H$1/4, 1)*COUNT(H$2:H29)</f>
        <v>2320</v>
      </c>
      <c r="I30" s="54">
        <f>SUM(H$2:H30)</f>
        <v>24650</v>
      </c>
      <c r="J30" s="54">
        <f>J29 + $A$2 + FLOOR(J$1/4, 1)*COUNT(J$2:J29)</f>
        <v>3132</v>
      </c>
      <c r="K30" s="54">
        <f>SUM(J$2:J30)</f>
        <v>32770</v>
      </c>
    </row>
    <row r="31" spans="2:11" x14ac:dyDescent="0.25">
      <c r="J31" s="54">
        <f>J30 + $A$2 + FLOOR(J$1/4, 1)*COUNT(J$2:J30)</f>
        <v>3345</v>
      </c>
      <c r="K31" s="54">
        <f>SUM(J$2:J31)</f>
        <v>36115</v>
      </c>
    </row>
    <row r="32" spans="2:11" x14ac:dyDescent="0.25">
      <c r="J32" s="54">
        <f>J31 + $A$2 + FLOOR(J$1/4, 1)*COUNT(J$2:J31)</f>
        <v>3565</v>
      </c>
      <c r="K32" s="54">
        <f>SUM(J$2:J32)</f>
        <v>39680</v>
      </c>
    </row>
    <row r="33" spans="10:11" x14ac:dyDescent="0.25">
      <c r="J33" s="54">
        <f>J32 + $A$2 + FLOOR(J$1/4, 1)*COUNT(J$2:J32)</f>
        <v>3792</v>
      </c>
      <c r="K33" s="54">
        <f>SUM(J$2:J33)</f>
        <v>43472</v>
      </c>
    </row>
    <row r="34" spans="10:11" x14ac:dyDescent="0.25">
      <c r="J34" s="54">
        <f>J33 + $A$2 + FLOOR(J$1/4, 1)*COUNT(J$2:J33)</f>
        <v>4026</v>
      </c>
      <c r="K34" s="54">
        <f>SUM(J$2:J34)</f>
        <v>47498</v>
      </c>
    </row>
    <row r="35" spans="10:11" x14ac:dyDescent="0.25">
      <c r="J35" s="54">
        <f>J34 + $A$2 + FLOOR(J$1/4, 1)*COUNT(J$2:J34)</f>
        <v>4267</v>
      </c>
      <c r="K35" s="54">
        <f>SUM(J$2:J35)</f>
        <v>51765</v>
      </c>
    </row>
    <row r="36" spans="10:11" x14ac:dyDescent="0.25">
      <c r="J36" s="54">
        <f>J35 + $A$2 + FLOOR(J$1/4, 1)*COUNT(J$2:J35)</f>
        <v>4515</v>
      </c>
      <c r="K36" s="54">
        <f>SUM(J$2:J36)</f>
        <v>56280</v>
      </c>
    </row>
    <row r="37" spans="10:11" x14ac:dyDescent="0.25">
      <c r="J37" s="54">
        <f>J36 + $A$2 + FLOOR(J$1/4, 1)*COUNT(J$2:J36)</f>
        <v>4770</v>
      </c>
      <c r="K37" s="54">
        <f>SUM(J$2:J37)</f>
        <v>61050</v>
      </c>
    </row>
    <row r="38" spans="10:11" x14ac:dyDescent="0.25">
      <c r="J38" s="54">
        <f>J37 + $A$2 + FLOOR(J$1/4, 1)*COUNT(J$2:J37)</f>
        <v>5032</v>
      </c>
      <c r="K38" s="54">
        <f>SUM(J$2:J38)</f>
        <v>66082</v>
      </c>
    </row>
    <row r="39" spans="10:11" x14ac:dyDescent="0.25">
      <c r="J39" s="54">
        <f>J38 + $A$2 + FLOOR(J$1/4, 1)*COUNT(J$2:J38)</f>
        <v>5301</v>
      </c>
      <c r="K39" s="54">
        <f>SUM(J$2:J39)</f>
        <v>71383</v>
      </c>
    </row>
    <row r="40" spans="10:11" x14ac:dyDescent="0.25">
      <c r="J40" s="54">
        <f>J39 + $A$2 + FLOOR(J$1/4, 1)*COUNT(J$2:J39)</f>
        <v>5577</v>
      </c>
      <c r="K40" s="54">
        <f>SUM(J$2:J40)</f>
        <v>76960</v>
      </c>
    </row>
    <row r="41" spans="10:11" x14ac:dyDescent="0.25">
      <c r="J41" s="54">
        <f>J40 + $A$2 + FLOOR(J$1/4, 1)*COUNT(J$2:J40)</f>
        <v>5860</v>
      </c>
      <c r="K41" s="54">
        <f>SUM(J$2:J41)</f>
        <v>82820</v>
      </c>
    </row>
    <row r="42" spans="10:11" x14ac:dyDescent="0.25">
      <c r="J42" s="54">
        <f>J41 + $A$2 + FLOOR(J$1/4, 1)*COUNT(J$2:J41)</f>
        <v>6150</v>
      </c>
      <c r="K42" s="54">
        <f>SUM(J$2:J42)</f>
        <v>88970</v>
      </c>
    </row>
    <row r="43" spans="10:11" x14ac:dyDescent="0.25">
      <c r="J43" s="54">
        <f>J42 + $A$2 + FLOOR(J$1/4, 1)*COUNT(J$2:J42)</f>
        <v>6447</v>
      </c>
      <c r="K43" s="54">
        <f>SUM(J$2:J43)</f>
        <v>95417</v>
      </c>
    </row>
    <row r="44" spans="10:11" x14ac:dyDescent="0.25">
      <c r="J44" s="54">
        <f>J43 + $A$2 + FLOOR(J$1/4, 1)*COUNT(J$2:J43)</f>
        <v>6751</v>
      </c>
      <c r="K44" s="54">
        <f>SUM(J$2:J44)</f>
        <v>102168</v>
      </c>
    </row>
    <row r="45" spans="10:11" x14ac:dyDescent="0.25">
      <c r="J45" s="54">
        <f>J44 + $A$2 + FLOOR(J$1/4, 1)*COUNT(J$2:J44)</f>
        <v>7062</v>
      </c>
      <c r="K45" s="54">
        <f>SUM(J$2:J45)</f>
        <v>109230</v>
      </c>
    </row>
    <row r="46" spans="10:11" x14ac:dyDescent="0.25">
      <c r="J46" s="54">
        <f>J45 + $A$2 + FLOOR(J$1/4, 1)*COUNT(J$2:J45)</f>
        <v>7380</v>
      </c>
      <c r="K46" s="54">
        <f>SUM(J$2:J46)</f>
        <v>116610</v>
      </c>
    </row>
    <row r="47" spans="10:11" x14ac:dyDescent="0.25">
      <c r="J47" s="54">
        <f>J46 + $A$2 + FLOOR(J$1/4, 1)*COUNT(J$2:J46)</f>
        <v>7705</v>
      </c>
      <c r="K47" s="54">
        <f>SUM(J$2:J47)</f>
        <v>124315</v>
      </c>
    </row>
    <row r="48" spans="10:11" x14ac:dyDescent="0.25">
      <c r="J48" s="54">
        <f>J47 + $A$2 + FLOOR(J$1/4, 1)*COUNT(J$2:J47)</f>
        <v>8037</v>
      </c>
      <c r="K48" s="54">
        <f>SUM(J$2:J48)</f>
        <v>132352</v>
      </c>
    </row>
    <row r="49" spans="10:11" x14ac:dyDescent="0.25">
      <c r="J49" s="54">
        <f>J48 + $A$2 + FLOOR(J$1/4, 1)*COUNT(J$2:J48)</f>
        <v>8376</v>
      </c>
      <c r="K49" s="54">
        <f>SUM(J$2:J49)</f>
        <v>140728</v>
      </c>
    </row>
    <row r="50" spans="10:11" x14ac:dyDescent="0.25">
      <c r="J50" s="54">
        <f>J49 + $A$2 + FLOOR(J$1/4, 1)*COUNT(J$2:J49)</f>
        <v>8722</v>
      </c>
      <c r="K50" s="54">
        <f>SUM(J$2:J50)</f>
        <v>149450</v>
      </c>
    </row>
    <row r="51" spans="10:11" x14ac:dyDescent="0.25">
      <c r="J51" s="54">
        <f>J50 + $A$2 + FLOOR(J$1/4, 1)*COUNT(J$2:J50)</f>
        <v>9075</v>
      </c>
      <c r="K51" s="54">
        <f>SUM(J$2:J51)</f>
        <v>158525</v>
      </c>
    </row>
    <row r="52" spans="10:11" x14ac:dyDescent="0.25">
      <c r="J52" s="54">
        <f>J51 + $A$2 + FLOOR(J$1/4, 1)*COUNT(J$2:J51)</f>
        <v>9435</v>
      </c>
      <c r="K52" s="54">
        <f>SUM(J$2:J52)</f>
        <v>167960</v>
      </c>
    </row>
    <row r="53" spans="10:11" x14ac:dyDescent="0.25">
      <c r="J53" s="54">
        <f>J52 + $A$2 + FLOOR(J$1/4, 1)*COUNT(J$2:J52)</f>
        <v>9802</v>
      </c>
      <c r="K53" s="54">
        <f>SUM(J$2:J53)</f>
        <v>177762</v>
      </c>
    </row>
    <row r="54" spans="10:11" x14ac:dyDescent="0.25">
      <c r="J54" s="54">
        <f>J53 + $A$2 + FLOOR(J$1/4, 1)*COUNT(J$2:J53)</f>
        <v>10176</v>
      </c>
      <c r="K54" s="54">
        <f>SUM(J$2:J54)</f>
        <v>187938</v>
      </c>
    </row>
    <row r="55" spans="10:11" x14ac:dyDescent="0.25">
      <c r="J55" s="54">
        <f>J54 + $A$2 + FLOOR(J$1/4, 1)*COUNT(J$2:J54)</f>
        <v>10557</v>
      </c>
      <c r="K55" s="54">
        <f>SUM(J$2:J55)</f>
        <v>198495</v>
      </c>
    </row>
    <row r="56" spans="10:11" x14ac:dyDescent="0.25">
      <c r="J56" s="54">
        <f>J55 + $A$2 + FLOOR(J$1/4, 1)*COUNT(J$2:J55)</f>
        <v>10945</v>
      </c>
      <c r="K56" s="54">
        <f>SUM(J$2:J56)</f>
        <v>209440</v>
      </c>
    </row>
    <row r="57" spans="10:11" x14ac:dyDescent="0.25">
      <c r="J57" s="54">
        <f>J56 + $A$2 + FLOOR(J$1/4, 1)*COUNT(J$2:J56)</f>
        <v>11340</v>
      </c>
      <c r="K57" s="54">
        <f>SUM(J$2:J57)</f>
        <v>220780</v>
      </c>
    </row>
    <row r="58" spans="10:11" x14ac:dyDescent="0.25">
      <c r="J58" s="54">
        <f>J57 + $A$2 + FLOOR(J$1/4, 1)*COUNT(J$2:J57)</f>
        <v>11742</v>
      </c>
      <c r="K58" s="54">
        <f>SUM(J$2:J58)</f>
        <v>232522</v>
      </c>
    </row>
    <row r="59" spans="10:11" x14ac:dyDescent="0.25">
      <c r="J59" s="54">
        <f>J58 + $A$2 + FLOOR(J$1/4, 1)*COUNT(J$2:J58)</f>
        <v>12151</v>
      </c>
      <c r="K59" s="54">
        <f>SUM(J$2:J59)</f>
        <v>244673</v>
      </c>
    </row>
    <row r="60" spans="10:11" x14ac:dyDescent="0.25">
      <c r="J60" s="54">
        <f>J59 + $A$2 + FLOOR(J$1/4, 1)*COUNT(J$2:J59)</f>
        <v>12567</v>
      </c>
      <c r="K60" s="54">
        <f>SUM(J$2:J60)</f>
        <v>257240</v>
      </c>
    </row>
    <row r="61" spans="10:11" x14ac:dyDescent="0.25">
      <c r="J61" s="54">
        <f>J60 + $A$2 + FLOOR(J$1/4, 1)*COUNT(J$2:J60)</f>
        <v>12990</v>
      </c>
      <c r="K61" s="54">
        <f>SUM(J$2:J61)</f>
        <v>270230</v>
      </c>
    </row>
    <row r="62" spans="10:11" x14ac:dyDescent="0.25">
      <c r="J62" s="54">
        <f>J61 + $A$2 + FLOOR(J$1/4, 1)*COUNT(J$2:J61)</f>
        <v>13420</v>
      </c>
      <c r="K62" s="54">
        <f>SUM(J$2:J62)</f>
        <v>283650</v>
      </c>
    </row>
    <row r="63" spans="10:11" x14ac:dyDescent="0.25">
      <c r="J63" s="54">
        <f>J62 + $A$2 + FLOOR(J$1/4, 1)*COUNT(J$2:J62)</f>
        <v>13857</v>
      </c>
      <c r="K63" s="54">
        <f>SUM(J$2:J63)</f>
        <v>297507</v>
      </c>
    </row>
    <row r="64" spans="10:11" x14ac:dyDescent="0.25">
      <c r="J64" s="54">
        <f>J63 + $A$2 + FLOOR(J$1/4, 1)*COUNT(J$2:J63)</f>
        <v>14301</v>
      </c>
      <c r="K64" s="54">
        <f>SUM(J$2:J64)</f>
        <v>311808</v>
      </c>
    </row>
    <row r="65" spans="10:11" x14ac:dyDescent="0.25">
      <c r="J65" s="54">
        <f>J64 + $A$2 + FLOOR(J$1/4, 1)*COUNT(J$2:J64)</f>
        <v>14752</v>
      </c>
      <c r="K65" s="54">
        <f>SUM(J$2:J65)</f>
        <v>326560</v>
      </c>
    </row>
    <row r="66" spans="10:11" x14ac:dyDescent="0.25">
      <c r="J66" s="54">
        <f>J65 + $A$2 + FLOOR(J$1/4, 1)*COUNT(J$2:J65)</f>
        <v>15210</v>
      </c>
      <c r="K66" s="54">
        <f>SUM(J$2:J66)</f>
        <v>341770</v>
      </c>
    </row>
    <row r="67" spans="10:11" x14ac:dyDescent="0.25">
      <c r="J67" s="54">
        <f>J66 + $A$2 + FLOOR(J$1/4, 1)*COUNT(J$2:J66)</f>
        <v>15675</v>
      </c>
      <c r="K67" s="54">
        <f>SUM(J$2:J67)</f>
        <v>357445</v>
      </c>
    </row>
    <row r="68" spans="10:11" x14ac:dyDescent="0.25">
      <c r="J68" s="54">
        <f>J67 + $A$2 + FLOOR(J$1/4, 1)*COUNT(J$2:J67)</f>
        <v>16147</v>
      </c>
      <c r="K68" s="54">
        <f>SUM(J$2:J68)</f>
        <v>373592</v>
      </c>
    </row>
    <row r="69" spans="10:11" x14ac:dyDescent="0.25">
      <c r="J69" s="54">
        <f>J68 + $A$2 + FLOOR(J$1/4, 1)*COUNT(J$2:J68)</f>
        <v>16626</v>
      </c>
      <c r="K69" s="54">
        <f>SUM(J$2:J69)</f>
        <v>390218</v>
      </c>
    </row>
    <row r="70" spans="10:11" x14ac:dyDescent="0.25">
      <c r="J70" s="54">
        <f>J69 + $A$2 + FLOOR(J$1/4, 1)*COUNT(J$2:J69)</f>
        <v>17112</v>
      </c>
      <c r="K70" s="54">
        <f>SUM(J$2:J70)</f>
        <v>407330</v>
      </c>
    </row>
    <row r="71" spans="10:11" x14ac:dyDescent="0.25">
      <c r="J71" s="54">
        <f>J70 + $A$2 + FLOOR(J$1/4, 1)*COUNT(J$2:J70)</f>
        <v>17605</v>
      </c>
      <c r="K71" s="54">
        <f>SUM(J$2:J71)</f>
        <v>424935</v>
      </c>
    </row>
    <row r="72" spans="10:11" x14ac:dyDescent="0.25">
      <c r="J72" s="54">
        <f>J71 + $A$2 + FLOOR(J$1/4, 1)*COUNT(J$2:J71)</f>
        <v>18105</v>
      </c>
      <c r="K72" s="54">
        <f>SUM(J$2:J72)</f>
        <v>443040</v>
      </c>
    </row>
    <row r="73" spans="10:11" x14ac:dyDescent="0.25">
      <c r="J73" s="54">
        <f>J72 + $A$2 + FLOOR(J$1/4, 1)*COUNT(J$2:J72)</f>
        <v>18612</v>
      </c>
      <c r="K73" s="54">
        <f>SUM(J$2:J73)</f>
        <v>461652</v>
      </c>
    </row>
    <row r="74" spans="10:11" x14ac:dyDescent="0.25">
      <c r="J74" s="54">
        <f>J73 + $A$2 + FLOOR(J$1/4, 1)*COUNT(J$2:J73)</f>
        <v>19126</v>
      </c>
      <c r="K74" s="54">
        <f>SUM(J$2:J74)</f>
        <v>480778</v>
      </c>
    </row>
    <row r="75" spans="10:11" x14ac:dyDescent="0.25">
      <c r="J75" s="54">
        <f>J74 + $A$2 + FLOOR(J$1/4, 1)*COUNT(J$2:J74)</f>
        <v>19647</v>
      </c>
      <c r="K75" s="54">
        <f>SUM(J$2:J75)</f>
        <v>500425</v>
      </c>
    </row>
    <row r="76" spans="10:11" x14ac:dyDescent="0.25">
      <c r="J76" s="54">
        <f>J75 + $A$2 + FLOOR(J$1/4, 1)*COUNT(J$2:J75)</f>
        <v>20175</v>
      </c>
      <c r="K76" s="54">
        <f>SUM(J$2:J76)</f>
        <v>520600</v>
      </c>
    </row>
    <row r="77" spans="10:11" x14ac:dyDescent="0.25">
      <c r="J77" s="54">
        <f>J76 + $A$2 + FLOOR(J$1/4, 1)*COUNT(J$2:J76)</f>
        <v>20710</v>
      </c>
      <c r="K77" s="54">
        <f>SUM(J$2:J77)</f>
        <v>541310</v>
      </c>
    </row>
    <row r="78" spans="10:11" x14ac:dyDescent="0.25">
      <c r="J78" s="54">
        <f>J77 + $A$2 + FLOOR(J$1/4, 1)*COUNT(J$2:J77)</f>
        <v>21252</v>
      </c>
      <c r="K78" s="54">
        <f>SUM(J$2:J78)</f>
        <v>562562</v>
      </c>
    </row>
    <row r="79" spans="10:11" x14ac:dyDescent="0.25">
      <c r="J79" s="54">
        <f>J78 + $A$2 + FLOOR(J$1/4, 1)*COUNT(J$2:J78)</f>
        <v>21801</v>
      </c>
      <c r="K79" s="54">
        <f>SUM(J$2:J79)</f>
        <v>584363</v>
      </c>
    </row>
    <row r="80" spans="10:11" x14ac:dyDescent="0.25">
      <c r="J80" s="54">
        <f>J79 + $A$2 + FLOOR(J$1/4, 1)*COUNT(J$2:J79)</f>
        <v>22357</v>
      </c>
      <c r="K80" s="54">
        <f>SUM(J$2:J80)</f>
        <v>606720</v>
      </c>
    </row>
    <row r="81" spans="10:11" x14ac:dyDescent="0.25">
      <c r="J81" s="54">
        <f>J80 + $A$2 + FLOOR(J$1/4, 1)*COUNT(J$2:J80)</f>
        <v>22920</v>
      </c>
      <c r="K81" s="54">
        <f>SUM(J$2:J81)</f>
        <v>629640</v>
      </c>
    </row>
    <row r="82" spans="10:11" x14ac:dyDescent="0.25">
      <c r="J82" s="54">
        <f>J81 + $A$2 + FLOOR(J$1/4, 1)*COUNT(J$2:J81)</f>
        <v>23490</v>
      </c>
      <c r="K82" s="54">
        <f>SUM(J$2:J82)</f>
        <v>653130</v>
      </c>
    </row>
    <row r="83" spans="10:11" x14ac:dyDescent="0.25">
      <c r="J83" s="54">
        <f>J82 + $A$2 + FLOOR(J$1/4, 1)*COUNT(J$2:J82)</f>
        <v>24067</v>
      </c>
      <c r="K83" s="54">
        <f>SUM(J$2:J83)</f>
        <v>677197</v>
      </c>
    </row>
    <row r="84" spans="10:11" x14ac:dyDescent="0.25">
      <c r="J84" s="54">
        <f>J83 + $A$2 + FLOOR(J$1/4, 1)*COUNT(J$2:J83)</f>
        <v>24651</v>
      </c>
      <c r="K84" s="54">
        <f>SUM(J$2:J84)</f>
        <v>701848</v>
      </c>
    </row>
    <row r="85" spans="10:11" x14ac:dyDescent="0.25">
      <c r="J85" s="54">
        <f>J84 + $A$2 + FLOOR(J$1/4, 1)*COUNT(J$2:J84)</f>
        <v>25242</v>
      </c>
      <c r="K85" s="54">
        <f>SUM(J$2:J85)</f>
        <v>727090</v>
      </c>
    </row>
    <row r="86" spans="10:11" x14ac:dyDescent="0.25">
      <c r="J86" s="54">
        <f>J85 + $A$2 + FLOOR(J$1/4, 1)*COUNT(J$2:J85)</f>
        <v>25840</v>
      </c>
      <c r="K86" s="54">
        <f>SUM(J$2:J86)</f>
        <v>752930</v>
      </c>
    </row>
    <row r="87" spans="10:11" x14ac:dyDescent="0.25">
      <c r="J87" s="54">
        <f>J86 + $A$2 + FLOOR(J$1/4, 1)*COUNT(J$2:J86)</f>
        <v>26445</v>
      </c>
      <c r="K87" s="54">
        <f>SUM(J$2:J87)</f>
        <v>779375</v>
      </c>
    </row>
    <row r="88" spans="10:11" x14ac:dyDescent="0.25">
      <c r="J88" s="54">
        <f>J87 + $A$2 + FLOOR(J$1/4, 1)*COUNT(J$2:J87)</f>
        <v>27057</v>
      </c>
      <c r="K88" s="54">
        <f>SUM(J$2:J88)</f>
        <v>806432</v>
      </c>
    </row>
    <row r="89" spans="10:11" x14ac:dyDescent="0.25">
      <c r="J89" s="54">
        <f>J88 + $A$2 + FLOOR(J$1/4, 1)*COUNT(J$2:J88)</f>
        <v>27676</v>
      </c>
      <c r="K89" s="54">
        <f>SUM(J$2:J89)</f>
        <v>834108</v>
      </c>
    </row>
    <row r="90" spans="10:11" x14ac:dyDescent="0.25">
      <c r="J90" s="54">
        <f>J89 + $A$2 + FLOOR(J$1/4, 1)*COUNT(J$2:J89)</f>
        <v>28302</v>
      </c>
      <c r="K90" s="54">
        <f>SUM(J$2:J90)</f>
        <v>862410</v>
      </c>
    </row>
    <row r="91" spans="10:11" x14ac:dyDescent="0.25">
      <c r="J91" s="54">
        <f>J90 + $A$2 + FLOOR(J$1/4, 1)*COUNT(J$2:J90)</f>
        <v>28935</v>
      </c>
      <c r="K91" s="54">
        <f>SUM(J$2:J91)</f>
        <v>891345</v>
      </c>
    </row>
    <row r="92" spans="10:11" x14ac:dyDescent="0.25">
      <c r="J92" s="54">
        <f>J91 + $A$2 + FLOOR(J$1/4, 1)*COUNT(J$2:J91)</f>
        <v>29575</v>
      </c>
      <c r="K92" s="54">
        <f>SUM(J$2:J92)</f>
        <v>920920</v>
      </c>
    </row>
    <row r="93" spans="10:11" x14ac:dyDescent="0.25">
      <c r="J93" s="54">
        <f>J92 + $A$2 + FLOOR(J$1/4, 1)*COUNT(J$2:J92)</f>
        <v>30222</v>
      </c>
      <c r="K93" s="54">
        <f>SUM(J$2:J93)</f>
        <v>951142</v>
      </c>
    </row>
    <row r="94" spans="10:11" x14ac:dyDescent="0.25">
      <c r="J94" s="54">
        <f>J93 + $A$2 + FLOOR(J$1/4, 1)*COUNT(J$2:J93)</f>
        <v>30876</v>
      </c>
      <c r="K94" s="54">
        <f>SUM(J$2:J94)</f>
        <v>982018</v>
      </c>
    </row>
    <row r="95" spans="10:11" x14ac:dyDescent="0.25">
      <c r="J95" s="54">
        <f>J94 + $A$2 + FLOOR(J$1/4, 1)*COUNT(J$2:J94)</f>
        <v>31537</v>
      </c>
      <c r="K95" s="54">
        <f>SUM(J$2:J95)</f>
        <v>1013555</v>
      </c>
    </row>
    <row r="96" spans="10:11" x14ac:dyDescent="0.25">
      <c r="J96" s="54">
        <f>J95 + $A$2 + FLOOR(J$1/4, 1)*COUNT(J$2:J95)</f>
        <v>32205</v>
      </c>
      <c r="K96" s="54">
        <f>SUM(J$2:J96)</f>
        <v>1045760</v>
      </c>
    </row>
    <row r="97" spans="10:11" x14ac:dyDescent="0.25">
      <c r="J97" s="54">
        <f>J96 + $A$2 + FLOOR(J$1/4, 1)*COUNT(J$2:J96)</f>
        <v>32880</v>
      </c>
      <c r="K97" s="54">
        <f>SUM(J$2:J97)</f>
        <v>1078640</v>
      </c>
    </row>
    <row r="98" spans="10:11" x14ac:dyDescent="0.25">
      <c r="J98" s="54">
        <f>J97 + $A$2 + FLOOR(J$1/4, 1)*COUNT(J$2:J97)</f>
        <v>33562</v>
      </c>
      <c r="K98" s="54">
        <f>SUM(J$2:J98)</f>
        <v>1112202</v>
      </c>
    </row>
    <row r="99" spans="10:11" x14ac:dyDescent="0.25">
      <c r="J99" s="54">
        <f>J98 + $A$2 + FLOOR(J$1/4, 1)*COUNT(J$2:J98)</f>
        <v>34251</v>
      </c>
      <c r="K99" s="54">
        <f>SUM(J$2:J99)</f>
        <v>1146453</v>
      </c>
    </row>
    <row r="100" spans="10:11" x14ac:dyDescent="0.25">
      <c r="J100" s="54">
        <f>J99 + $A$2 + FLOOR(J$1/4, 1)*COUNT(J$2:J99)</f>
        <v>34947</v>
      </c>
      <c r="K100" s="54">
        <f>SUM(J$2:J100)</f>
        <v>1181400</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A1:I61"/>
  <sheetViews>
    <sheetView workbookViewId="0">
      <pane ySplit="1" topLeftCell="A2" activePane="bottomLeft" state="frozen"/>
      <selection pane="bottomLeft" activeCell="B50" sqref="A1:I61"/>
    </sheetView>
  </sheetViews>
  <sheetFormatPr defaultRowHeight="12.75" x14ac:dyDescent="0.2"/>
  <cols>
    <col min="1" max="1" width="17.140625" customWidth="1"/>
  </cols>
  <sheetData>
    <row r="1" spans="1:9" x14ac:dyDescent="0.2">
      <c r="A1" s="42" t="s">
        <v>107</v>
      </c>
      <c r="B1" s="44" t="s">
        <v>108</v>
      </c>
      <c r="C1" s="42" t="s">
        <v>111</v>
      </c>
      <c r="D1" s="42" t="s">
        <v>110</v>
      </c>
      <c r="E1" s="45" t="s">
        <v>112</v>
      </c>
      <c r="F1" s="42" t="s">
        <v>109</v>
      </c>
      <c r="G1" s="42" t="s">
        <v>121</v>
      </c>
      <c r="H1" s="42" t="s">
        <v>122</v>
      </c>
      <c r="I1" s="42" t="s">
        <v>123</v>
      </c>
    </row>
    <row r="2" spans="1:9" x14ac:dyDescent="0.2">
      <c r="A2" t="s">
        <v>1</v>
      </c>
      <c r="B2" s="43">
        <v>1</v>
      </c>
      <c r="C2" t="s">
        <v>124</v>
      </c>
      <c r="D2">
        <v>0</v>
      </c>
      <c r="E2" s="46">
        <v>10</v>
      </c>
      <c r="F2" t="s">
        <v>125</v>
      </c>
      <c r="G2" t="s">
        <v>0</v>
      </c>
      <c r="H2">
        <v>10</v>
      </c>
      <c r="I2">
        <v>200</v>
      </c>
    </row>
    <row r="3" spans="1:9" x14ac:dyDescent="0.2">
      <c r="A3" t="s">
        <v>2</v>
      </c>
      <c r="B3" s="43">
        <v>20</v>
      </c>
      <c r="C3" t="s">
        <v>124</v>
      </c>
      <c r="D3">
        <v>0</v>
      </c>
      <c r="E3" s="46">
        <v>13</v>
      </c>
      <c r="F3" t="s">
        <v>125</v>
      </c>
      <c r="G3" t="s">
        <v>3</v>
      </c>
      <c r="H3">
        <v>2</v>
      </c>
      <c r="I3">
        <v>200</v>
      </c>
    </row>
    <row r="4" spans="1:9" x14ac:dyDescent="0.2">
      <c r="A4" t="s">
        <v>4</v>
      </c>
      <c r="B4" s="43">
        <v>50</v>
      </c>
      <c r="C4" t="s">
        <v>124</v>
      </c>
      <c r="D4">
        <v>10</v>
      </c>
      <c r="E4" s="46">
        <v>15</v>
      </c>
      <c r="F4" t="s">
        <v>125</v>
      </c>
      <c r="G4" t="s">
        <v>3</v>
      </c>
      <c r="H4">
        <v>6</v>
      </c>
      <c r="I4">
        <v>200</v>
      </c>
    </row>
    <row r="5" spans="1:9" x14ac:dyDescent="0.2">
      <c r="A5" t="s">
        <v>5</v>
      </c>
      <c r="B5" s="43">
        <v>50</v>
      </c>
      <c r="C5" t="s">
        <v>124</v>
      </c>
      <c r="D5">
        <v>15</v>
      </c>
      <c r="E5" s="46">
        <v>17</v>
      </c>
      <c r="F5" t="s">
        <v>125</v>
      </c>
      <c r="G5" t="s">
        <v>6</v>
      </c>
      <c r="H5">
        <v>6</v>
      </c>
      <c r="I5">
        <v>200</v>
      </c>
    </row>
    <row r="6" spans="1:9" x14ac:dyDescent="0.2">
      <c r="A6" t="s">
        <v>7</v>
      </c>
      <c r="B6" s="43">
        <v>100</v>
      </c>
      <c r="C6" t="s">
        <v>124</v>
      </c>
      <c r="D6">
        <v>15</v>
      </c>
      <c r="E6" s="46">
        <v>20</v>
      </c>
      <c r="F6" t="s">
        <v>125</v>
      </c>
      <c r="G6" t="s">
        <v>0</v>
      </c>
      <c r="H6">
        <v>10</v>
      </c>
      <c r="I6">
        <v>200</v>
      </c>
    </row>
    <row r="7" spans="1:9" x14ac:dyDescent="0.2">
      <c r="A7" t="s">
        <v>8</v>
      </c>
      <c r="B7" s="43">
        <v>150</v>
      </c>
      <c r="C7" t="s">
        <v>124</v>
      </c>
      <c r="D7">
        <v>25</v>
      </c>
      <c r="E7" s="46">
        <v>25</v>
      </c>
      <c r="F7" t="s">
        <v>125</v>
      </c>
      <c r="G7" t="s">
        <v>6</v>
      </c>
      <c r="H7">
        <v>8</v>
      </c>
      <c r="I7">
        <v>200</v>
      </c>
    </row>
    <row r="8" spans="1:9" x14ac:dyDescent="0.2">
      <c r="A8" t="s">
        <v>9</v>
      </c>
      <c r="B8" s="43">
        <v>200</v>
      </c>
      <c r="C8" t="s">
        <v>124</v>
      </c>
      <c r="D8">
        <v>25</v>
      </c>
      <c r="E8" s="46">
        <v>25</v>
      </c>
      <c r="F8" t="s">
        <v>125</v>
      </c>
      <c r="G8" t="s">
        <v>0</v>
      </c>
      <c r="H8">
        <v>10</v>
      </c>
      <c r="I8">
        <v>200</v>
      </c>
    </row>
    <row r="9" spans="1:9" x14ac:dyDescent="0.2">
      <c r="A9" t="s">
        <v>128</v>
      </c>
      <c r="B9" s="43">
        <v>30</v>
      </c>
      <c r="C9" t="s">
        <v>10</v>
      </c>
      <c r="D9">
        <v>0</v>
      </c>
      <c r="E9" s="46">
        <v>13</v>
      </c>
      <c r="F9" t="s">
        <v>125</v>
      </c>
      <c r="G9" t="s">
        <v>3</v>
      </c>
      <c r="H9">
        <v>2</v>
      </c>
      <c r="I9">
        <v>200</v>
      </c>
    </row>
    <row r="10" spans="1:9" x14ac:dyDescent="0.2">
      <c r="A10" t="s">
        <v>11</v>
      </c>
      <c r="B10" s="43">
        <v>50</v>
      </c>
      <c r="C10" t="s">
        <v>124</v>
      </c>
      <c r="D10">
        <v>10</v>
      </c>
      <c r="E10" s="46">
        <v>20</v>
      </c>
      <c r="F10" t="s">
        <v>126</v>
      </c>
      <c r="G10" t="s">
        <v>12</v>
      </c>
      <c r="H10">
        <v>6</v>
      </c>
      <c r="I10">
        <v>200</v>
      </c>
    </row>
    <row r="11" spans="1:9" x14ac:dyDescent="0.2">
      <c r="A11" t="s">
        <v>13</v>
      </c>
      <c r="B11" s="43">
        <v>250</v>
      </c>
      <c r="C11" t="s">
        <v>124</v>
      </c>
      <c r="D11">
        <v>30</v>
      </c>
      <c r="E11" s="46">
        <v>30</v>
      </c>
      <c r="F11" t="s">
        <v>125</v>
      </c>
      <c r="G11" t="s">
        <v>6</v>
      </c>
      <c r="H11">
        <v>6</v>
      </c>
      <c r="I11">
        <v>200</v>
      </c>
    </row>
    <row r="12" spans="1:9" x14ac:dyDescent="0.2">
      <c r="A12" t="s">
        <v>14</v>
      </c>
      <c r="B12" s="43">
        <v>350</v>
      </c>
      <c r="C12" t="s">
        <v>124</v>
      </c>
      <c r="D12">
        <v>30</v>
      </c>
      <c r="E12" s="46">
        <v>27</v>
      </c>
      <c r="F12" t="s">
        <v>125</v>
      </c>
      <c r="G12" t="s">
        <v>0</v>
      </c>
      <c r="H12">
        <v>12</v>
      </c>
      <c r="I12">
        <v>200</v>
      </c>
    </row>
    <row r="13" spans="1:9" x14ac:dyDescent="0.2">
      <c r="A13" t="s">
        <v>15</v>
      </c>
      <c r="B13" s="43">
        <v>600</v>
      </c>
      <c r="C13" t="s">
        <v>124</v>
      </c>
      <c r="D13">
        <v>35</v>
      </c>
      <c r="E13" s="46">
        <v>30</v>
      </c>
      <c r="F13" t="s">
        <v>125</v>
      </c>
      <c r="G13" t="s">
        <v>3</v>
      </c>
      <c r="H13">
        <v>4</v>
      </c>
      <c r="I13">
        <v>200</v>
      </c>
    </row>
    <row r="14" spans="1:9" x14ac:dyDescent="0.2">
      <c r="A14" t="s">
        <v>16</v>
      </c>
      <c r="B14" s="43">
        <v>500</v>
      </c>
      <c r="C14" t="s">
        <v>124</v>
      </c>
      <c r="D14">
        <v>15</v>
      </c>
      <c r="E14" s="46">
        <v>28</v>
      </c>
      <c r="F14" t="s">
        <v>125</v>
      </c>
      <c r="G14" t="s">
        <v>17</v>
      </c>
      <c r="H14">
        <v>20</v>
      </c>
      <c r="I14">
        <v>200</v>
      </c>
    </row>
    <row r="15" spans="1:9" x14ac:dyDescent="0.2">
      <c r="A15" t="s">
        <v>18</v>
      </c>
      <c r="B15" s="43">
        <v>500</v>
      </c>
      <c r="C15" t="s">
        <v>124</v>
      </c>
      <c r="D15">
        <v>20</v>
      </c>
      <c r="E15" s="46">
        <v>30</v>
      </c>
      <c r="F15" t="s">
        <v>126</v>
      </c>
      <c r="G15" t="s">
        <v>12</v>
      </c>
      <c r="H15">
        <v>6.4</v>
      </c>
      <c r="I15">
        <v>200</v>
      </c>
    </row>
    <row r="16" spans="1:9" x14ac:dyDescent="0.2">
      <c r="A16" t="s">
        <v>19</v>
      </c>
      <c r="B16" s="43">
        <v>1200</v>
      </c>
      <c r="C16" t="s">
        <v>124</v>
      </c>
      <c r="D16">
        <v>40</v>
      </c>
      <c r="E16" s="46">
        <v>40</v>
      </c>
      <c r="F16" t="s">
        <v>125</v>
      </c>
      <c r="G16" t="s">
        <v>3</v>
      </c>
      <c r="H16">
        <v>4</v>
      </c>
      <c r="I16">
        <v>200</v>
      </c>
    </row>
    <row r="17" spans="1:9" x14ac:dyDescent="0.2">
      <c r="A17" t="s">
        <v>20</v>
      </c>
      <c r="B17" s="43">
        <v>800</v>
      </c>
      <c r="C17" t="s">
        <v>124</v>
      </c>
      <c r="D17">
        <v>25</v>
      </c>
      <c r="E17" s="46">
        <v>35</v>
      </c>
      <c r="F17" t="s">
        <v>125</v>
      </c>
      <c r="G17" t="s">
        <v>0</v>
      </c>
      <c r="H17">
        <v>10</v>
      </c>
      <c r="I17">
        <v>200</v>
      </c>
    </row>
    <row r="18" spans="1:9" x14ac:dyDescent="0.2">
      <c r="A18" t="s">
        <v>21</v>
      </c>
      <c r="B18" s="43">
        <v>1300</v>
      </c>
      <c r="C18" t="s">
        <v>124</v>
      </c>
      <c r="D18">
        <v>30</v>
      </c>
      <c r="E18" s="46">
        <v>30</v>
      </c>
      <c r="F18" t="s">
        <v>127</v>
      </c>
      <c r="G18" t="s">
        <v>22</v>
      </c>
      <c r="H18">
        <v>0.1</v>
      </c>
      <c r="I18">
        <v>200</v>
      </c>
    </row>
    <row r="19" spans="1:9" x14ac:dyDescent="0.2">
      <c r="A19" t="s">
        <v>23</v>
      </c>
      <c r="B19" s="43">
        <v>1300</v>
      </c>
      <c r="C19" t="s">
        <v>124</v>
      </c>
      <c r="D19">
        <v>50</v>
      </c>
      <c r="E19" s="46">
        <v>45</v>
      </c>
      <c r="F19" t="s">
        <v>125</v>
      </c>
      <c r="G19" t="s">
        <v>6</v>
      </c>
      <c r="H19">
        <v>8</v>
      </c>
      <c r="I19">
        <v>200</v>
      </c>
    </row>
    <row r="20" spans="1:9" x14ac:dyDescent="0.2">
      <c r="A20" t="s">
        <v>17</v>
      </c>
      <c r="B20" s="43">
        <v>800</v>
      </c>
      <c r="C20" t="s">
        <v>124</v>
      </c>
      <c r="D20">
        <v>30</v>
      </c>
      <c r="E20" s="46">
        <v>42</v>
      </c>
      <c r="F20" t="s">
        <v>125</v>
      </c>
      <c r="G20" t="s">
        <v>17</v>
      </c>
      <c r="H20">
        <v>8</v>
      </c>
      <c r="I20">
        <v>200</v>
      </c>
    </row>
    <row r="21" spans="1:9" x14ac:dyDescent="0.2">
      <c r="A21" t="s">
        <v>24</v>
      </c>
      <c r="B21" s="43">
        <v>1000</v>
      </c>
      <c r="C21" t="s">
        <v>124</v>
      </c>
      <c r="D21">
        <v>40</v>
      </c>
      <c r="E21" s="46">
        <v>40</v>
      </c>
      <c r="F21" t="s">
        <v>126</v>
      </c>
      <c r="G21" t="s">
        <v>12</v>
      </c>
      <c r="H21">
        <v>6.8</v>
      </c>
      <c r="I21">
        <v>200</v>
      </c>
    </row>
    <row r="22" spans="1:9" x14ac:dyDescent="0.2">
      <c r="A22" t="s">
        <v>25</v>
      </c>
      <c r="B22" s="43">
        <v>200</v>
      </c>
      <c r="C22" t="s">
        <v>124</v>
      </c>
      <c r="D22">
        <v>10</v>
      </c>
      <c r="E22" s="46">
        <v>18</v>
      </c>
      <c r="F22" t="s">
        <v>125</v>
      </c>
      <c r="G22" t="s">
        <v>3</v>
      </c>
      <c r="H22">
        <v>2</v>
      </c>
      <c r="I22">
        <v>200</v>
      </c>
    </row>
    <row r="23" spans="1:9" x14ac:dyDescent="0.2">
      <c r="A23" t="s">
        <v>26</v>
      </c>
      <c r="B23" s="43">
        <v>2400</v>
      </c>
      <c r="C23" t="s">
        <v>124</v>
      </c>
      <c r="D23">
        <v>50</v>
      </c>
      <c r="E23" s="46">
        <v>50</v>
      </c>
      <c r="F23" t="s">
        <v>127</v>
      </c>
      <c r="G23" t="s">
        <v>22</v>
      </c>
      <c r="H23">
        <v>0.1</v>
      </c>
      <c r="I23">
        <v>200</v>
      </c>
    </row>
    <row r="24" spans="1:9" x14ac:dyDescent="0.2">
      <c r="A24" t="s">
        <v>27</v>
      </c>
      <c r="B24" s="43">
        <v>900</v>
      </c>
      <c r="C24" t="s">
        <v>124</v>
      </c>
      <c r="D24">
        <v>50</v>
      </c>
      <c r="E24" s="46">
        <v>40</v>
      </c>
      <c r="F24" t="s">
        <v>125</v>
      </c>
      <c r="G24" t="s">
        <v>0</v>
      </c>
      <c r="H24">
        <v>10</v>
      </c>
      <c r="I24">
        <v>200</v>
      </c>
    </row>
    <row r="25" spans="1:9" x14ac:dyDescent="0.2">
      <c r="A25" t="s">
        <v>28</v>
      </c>
      <c r="B25" s="43">
        <v>1500</v>
      </c>
      <c r="C25" t="s">
        <v>29</v>
      </c>
      <c r="D25">
        <v>45</v>
      </c>
      <c r="E25" s="46">
        <v>45</v>
      </c>
      <c r="F25" t="s">
        <v>127</v>
      </c>
      <c r="G25" t="s">
        <v>22</v>
      </c>
      <c r="H25">
        <v>0.1</v>
      </c>
      <c r="I25">
        <v>200</v>
      </c>
    </row>
    <row r="26" spans="1:9" x14ac:dyDescent="0.2">
      <c r="A26" t="s">
        <v>30</v>
      </c>
      <c r="B26" s="43">
        <v>2400</v>
      </c>
      <c r="C26" t="s">
        <v>124</v>
      </c>
      <c r="D26">
        <v>65</v>
      </c>
      <c r="E26" s="46">
        <v>50</v>
      </c>
      <c r="F26" t="s">
        <v>125</v>
      </c>
      <c r="G26" t="s">
        <v>6</v>
      </c>
      <c r="H26">
        <v>6</v>
      </c>
      <c r="I26">
        <v>200</v>
      </c>
    </row>
    <row r="27" spans="1:9" x14ac:dyDescent="0.2">
      <c r="A27" t="s">
        <v>31</v>
      </c>
      <c r="B27" s="43">
        <v>2500</v>
      </c>
      <c r="C27" t="s">
        <v>124</v>
      </c>
      <c r="D27">
        <v>75</v>
      </c>
      <c r="E27" s="46">
        <v>60</v>
      </c>
      <c r="F27" t="s">
        <v>125</v>
      </c>
      <c r="G27" t="s">
        <v>17</v>
      </c>
      <c r="H27">
        <v>8</v>
      </c>
      <c r="I27">
        <v>200</v>
      </c>
    </row>
    <row r="28" spans="1:9" x14ac:dyDescent="0.2">
      <c r="A28" t="s">
        <v>32</v>
      </c>
      <c r="B28" s="43">
        <v>2000</v>
      </c>
      <c r="C28" t="s">
        <v>124</v>
      </c>
      <c r="D28">
        <v>60</v>
      </c>
      <c r="E28" s="46">
        <v>60</v>
      </c>
      <c r="F28" t="s">
        <v>126</v>
      </c>
      <c r="G28" t="s">
        <v>12</v>
      </c>
      <c r="H28">
        <v>7.2</v>
      </c>
      <c r="I28">
        <v>200</v>
      </c>
    </row>
    <row r="29" spans="1:9" x14ac:dyDescent="0.2">
      <c r="A29" t="s">
        <v>33</v>
      </c>
      <c r="B29" s="43">
        <v>4000</v>
      </c>
      <c r="C29" s="2" t="s">
        <v>1237</v>
      </c>
      <c r="D29">
        <v>45</v>
      </c>
      <c r="E29" s="46">
        <v>60</v>
      </c>
      <c r="F29" t="s">
        <v>125</v>
      </c>
      <c r="G29" t="s">
        <v>3</v>
      </c>
      <c r="H29">
        <v>4</v>
      </c>
      <c r="I29">
        <v>300</v>
      </c>
    </row>
    <row r="30" spans="1:9" x14ac:dyDescent="0.2">
      <c r="A30" t="s">
        <v>34</v>
      </c>
      <c r="B30" s="43">
        <v>7777</v>
      </c>
      <c r="C30" t="s">
        <v>124</v>
      </c>
      <c r="D30">
        <v>77</v>
      </c>
      <c r="E30" s="46">
        <v>60</v>
      </c>
      <c r="F30" t="s">
        <v>127</v>
      </c>
      <c r="G30" t="s">
        <v>22</v>
      </c>
      <c r="H30">
        <v>1</v>
      </c>
      <c r="I30">
        <v>200</v>
      </c>
    </row>
    <row r="31" spans="1:9" x14ac:dyDescent="0.2">
      <c r="A31" t="s">
        <v>35</v>
      </c>
      <c r="B31" s="43">
        <v>1500</v>
      </c>
      <c r="C31" t="s">
        <v>10</v>
      </c>
      <c r="D31">
        <v>50</v>
      </c>
      <c r="E31" s="46">
        <v>55</v>
      </c>
      <c r="F31" t="s">
        <v>125</v>
      </c>
      <c r="G31" t="s">
        <v>0</v>
      </c>
      <c r="H31">
        <v>10</v>
      </c>
      <c r="I31">
        <v>200</v>
      </c>
    </row>
    <row r="32" spans="1:9" x14ac:dyDescent="0.2">
      <c r="A32" t="s">
        <v>36</v>
      </c>
      <c r="B32" s="43">
        <v>3000</v>
      </c>
      <c r="C32" t="s">
        <v>124</v>
      </c>
      <c r="D32">
        <v>85</v>
      </c>
      <c r="E32" s="46">
        <v>65</v>
      </c>
      <c r="F32" t="s">
        <v>125</v>
      </c>
      <c r="G32" t="s">
        <v>17</v>
      </c>
      <c r="H32">
        <v>8</v>
      </c>
      <c r="I32">
        <v>200</v>
      </c>
    </row>
    <row r="33" spans="1:9" x14ac:dyDescent="0.2">
      <c r="A33" t="s">
        <v>37</v>
      </c>
      <c r="B33" s="43">
        <v>1800</v>
      </c>
      <c r="C33" t="s">
        <v>124</v>
      </c>
      <c r="D33">
        <v>10</v>
      </c>
      <c r="E33" s="46">
        <v>40</v>
      </c>
      <c r="F33" t="s">
        <v>125</v>
      </c>
      <c r="G33" t="s">
        <v>3</v>
      </c>
      <c r="H33">
        <v>2</v>
      </c>
      <c r="I33">
        <v>200</v>
      </c>
    </row>
    <row r="34" spans="1:9" x14ac:dyDescent="0.2">
      <c r="A34" t="s">
        <v>677</v>
      </c>
      <c r="B34" s="43">
        <v>3800</v>
      </c>
      <c r="C34" t="s">
        <v>124</v>
      </c>
      <c r="D34">
        <v>70</v>
      </c>
      <c r="E34" s="46">
        <v>63</v>
      </c>
      <c r="F34" t="s">
        <v>125</v>
      </c>
      <c r="G34" t="s">
        <v>0</v>
      </c>
      <c r="H34">
        <v>10</v>
      </c>
      <c r="I34">
        <v>200</v>
      </c>
    </row>
    <row r="35" spans="1:9" x14ac:dyDescent="0.2">
      <c r="A35" t="s">
        <v>38</v>
      </c>
      <c r="B35" s="43">
        <v>3600</v>
      </c>
      <c r="C35" t="s">
        <v>39</v>
      </c>
      <c r="D35">
        <v>50</v>
      </c>
      <c r="E35" s="46">
        <v>64</v>
      </c>
      <c r="F35" t="s">
        <v>125</v>
      </c>
      <c r="G35" t="s">
        <v>6</v>
      </c>
      <c r="H35">
        <v>6</v>
      </c>
      <c r="I35">
        <v>200</v>
      </c>
    </row>
    <row r="36" spans="1:9" x14ac:dyDescent="0.2">
      <c r="A36" t="s">
        <v>1175</v>
      </c>
      <c r="B36" s="43">
        <v>4699</v>
      </c>
      <c r="C36" t="s">
        <v>124</v>
      </c>
      <c r="D36">
        <v>80</v>
      </c>
      <c r="E36" s="46">
        <v>70</v>
      </c>
      <c r="F36" t="s">
        <v>126</v>
      </c>
      <c r="G36" t="s">
        <v>12</v>
      </c>
      <c r="H36">
        <v>7.6</v>
      </c>
      <c r="I36">
        <v>200</v>
      </c>
    </row>
    <row r="37" spans="1:9" x14ac:dyDescent="0.2">
      <c r="A37" t="s">
        <v>40</v>
      </c>
      <c r="B37" s="43">
        <v>4000</v>
      </c>
      <c r="C37" t="s">
        <v>124</v>
      </c>
      <c r="D37">
        <v>80</v>
      </c>
      <c r="E37" s="46">
        <v>80</v>
      </c>
      <c r="F37" t="s">
        <v>126</v>
      </c>
      <c r="G37" t="s">
        <v>12</v>
      </c>
      <c r="H37">
        <v>7.6</v>
      </c>
      <c r="I37">
        <v>200</v>
      </c>
    </row>
    <row r="38" spans="1:9" x14ac:dyDescent="0.2">
      <c r="A38" t="s">
        <v>41</v>
      </c>
      <c r="B38" s="43">
        <v>5000</v>
      </c>
      <c r="C38" t="s">
        <v>124</v>
      </c>
      <c r="D38">
        <v>60</v>
      </c>
      <c r="E38" s="46">
        <v>65</v>
      </c>
      <c r="F38" t="s">
        <v>125</v>
      </c>
      <c r="G38" t="s">
        <v>3</v>
      </c>
      <c r="H38">
        <v>4</v>
      </c>
      <c r="I38">
        <v>200</v>
      </c>
    </row>
    <row r="39" spans="1:9" x14ac:dyDescent="0.2">
      <c r="A39" t="s">
        <v>1173</v>
      </c>
      <c r="B39" s="43">
        <v>4699</v>
      </c>
      <c r="C39" t="s">
        <v>124</v>
      </c>
      <c r="D39">
        <v>65</v>
      </c>
      <c r="E39" s="46">
        <v>58</v>
      </c>
      <c r="F39" t="s">
        <v>125</v>
      </c>
      <c r="G39" t="s">
        <v>0</v>
      </c>
      <c r="H39">
        <v>10</v>
      </c>
      <c r="I39">
        <v>200</v>
      </c>
    </row>
    <row r="40" spans="1:9" x14ac:dyDescent="0.2">
      <c r="A40" t="s">
        <v>42</v>
      </c>
      <c r="B40" s="43">
        <v>4700</v>
      </c>
      <c r="C40" t="s">
        <v>124</v>
      </c>
      <c r="D40">
        <v>65</v>
      </c>
      <c r="E40" s="46">
        <v>68</v>
      </c>
      <c r="F40" t="s">
        <v>125</v>
      </c>
      <c r="G40" t="s">
        <v>0</v>
      </c>
      <c r="H40">
        <v>10</v>
      </c>
      <c r="I40">
        <v>200</v>
      </c>
    </row>
    <row r="41" spans="1:9" x14ac:dyDescent="0.2">
      <c r="A41" t="s">
        <v>1174</v>
      </c>
      <c r="B41" s="43">
        <v>4699</v>
      </c>
      <c r="C41" t="s">
        <v>124</v>
      </c>
      <c r="D41">
        <v>70</v>
      </c>
      <c r="E41" s="46">
        <v>60</v>
      </c>
      <c r="F41" t="s">
        <v>127</v>
      </c>
      <c r="G41" t="s">
        <v>22</v>
      </c>
      <c r="H41">
        <v>0.1</v>
      </c>
      <c r="I41">
        <v>200</v>
      </c>
    </row>
    <row r="42" spans="1:9" x14ac:dyDescent="0.2">
      <c r="A42" t="s">
        <v>718</v>
      </c>
      <c r="B42" s="43">
        <v>4800</v>
      </c>
      <c r="C42" t="s">
        <v>124</v>
      </c>
      <c r="D42">
        <v>70</v>
      </c>
      <c r="E42" s="46">
        <v>70</v>
      </c>
      <c r="F42" t="s">
        <v>127</v>
      </c>
      <c r="G42" t="s">
        <v>22</v>
      </c>
      <c r="H42">
        <v>0.1</v>
      </c>
      <c r="I42">
        <v>200</v>
      </c>
    </row>
    <row r="43" spans="1:9" x14ac:dyDescent="0.2">
      <c r="A43" t="s">
        <v>43</v>
      </c>
      <c r="B43" s="43">
        <v>4700</v>
      </c>
      <c r="C43" t="s">
        <v>124</v>
      </c>
      <c r="D43">
        <v>90</v>
      </c>
      <c r="E43" s="46">
        <v>76</v>
      </c>
      <c r="F43" t="s">
        <v>125</v>
      </c>
      <c r="G43" t="s">
        <v>17</v>
      </c>
      <c r="H43">
        <v>8</v>
      </c>
      <c r="I43">
        <v>200</v>
      </c>
    </row>
    <row r="44" spans="1:9" x14ac:dyDescent="0.2">
      <c r="A44" t="s">
        <v>44</v>
      </c>
      <c r="B44" s="43">
        <v>4500</v>
      </c>
      <c r="C44" t="s">
        <v>124</v>
      </c>
      <c r="D44">
        <v>85</v>
      </c>
      <c r="E44" s="46">
        <v>72</v>
      </c>
      <c r="F44" t="s">
        <v>125</v>
      </c>
      <c r="G44" t="s">
        <v>6</v>
      </c>
      <c r="H44">
        <v>8</v>
      </c>
      <c r="I44">
        <v>200</v>
      </c>
    </row>
    <row r="45" spans="1:9" x14ac:dyDescent="0.2">
      <c r="A45" t="s">
        <v>45</v>
      </c>
      <c r="B45" s="43">
        <v>5000</v>
      </c>
      <c r="C45" t="s">
        <v>29</v>
      </c>
      <c r="D45">
        <v>60</v>
      </c>
      <c r="E45" s="46">
        <v>50</v>
      </c>
      <c r="F45" t="s">
        <v>125</v>
      </c>
      <c r="G45" t="s">
        <v>3</v>
      </c>
      <c r="H45">
        <v>30</v>
      </c>
      <c r="I45">
        <v>200</v>
      </c>
    </row>
    <row r="46" spans="1:9" x14ac:dyDescent="0.2">
      <c r="A46" s="2" t="s">
        <v>1266</v>
      </c>
      <c r="B46" s="43">
        <v>6000</v>
      </c>
      <c r="C46" t="s">
        <v>124</v>
      </c>
      <c r="D46">
        <v>80</v>
      </c>
      <c r="E46" s="46">
        <v>80</v>
      </c>
      <c r="F46" t="s">
        <v>127</v>
      </c>
      <c r="G46" t="s">
        <v>22</v>
      </c>
      <c r="H46">
        <v>0.1</v>
      </c>
      <c r="I46">
        <v>200</v>
      </c>
    </row>
    <row r="47" spans="1:9" x14ac:dyDescent="0.2">
      <c r="A47" t="s">
        <v>477</v>
      </c>
      <c r="B47" s="43">
        <v>5000</v>
      </c>
      <c r="C47" t="s">
        <v>124</v>
      </c>
      <c r="D47">
        <v>65</v>
      </c>
      <c r="E47" s="46">
        <v>70</v>
      </c>
      <c r="F47" t="s">
        <v>125</v>
      </c>
      <c r="G47" t="s">
        <v>0</v>
      </c>
      <c r="H47">
        <v>10</v>
      </c>
      <c r="I47">
        <v>200</v>
      </c>
    </row>
    <row r="48" spans="1:9" x14ac:dyDescent="0.2">
      <c r="A48" t="s">
        <v>1214</v>
      </c>
      <c r="B48" s="43">
        <v>6000</v>
      </c>
      <c r="C48" t="s">
        <v>124</v>
      </c>
      <c r="D48">
        <v>95</v>
      </c>
      <c r="E48" s="46">
        <v>80</v>
      </c>
      <c r="F48" t="s">
        <v>125</v>
      </c>
      <c r="G48" t="s">
        <v>17</v>
      </c>
      <c r="H48">
        <v>8</v>
      </c>
      <c r="I48">
        <v>200</v>
      </c>
    </row>
    <row r="49" spans="1:9" x14ac:dyDescent="0.2">
      <c r="A49" t="s">
        <v>46</v>
      </c>
      <c r="B49" s="43">
        <v>8000</v>
      </c>
      <c r="C49" t="s">
        <v>124</v>
      </c>
      <c r="D49">
        <v>100</v>
      </c>
      <c r="E49" s="46">
        <v>100</v>
      </c>
      <c r="F49" t="s">
        <v>126</v>
      </c>
      <c r="G49" t="s">
        <v>12</v>
      </c>
      <c r="H49">
        <v>8</v>
      </c>
      <c r="I49">
        <v>200</v>
      </c>
    </row>
    <row r="50" spans="1:9" x14ac:dyDescent="0.2">
      <c r="A50" t="s">
        <v>47</v>
      </c>
      <c r="B50" s="43">
        <v>7500</v>
      </c>
      <c r="C50" t="s">
        <v>39</v>
      </c>
      <c r="D50">
        <v>10</v>
      </c>
      <c r="E50" s="46">
        <v>75</v>
      </c>
      <c r="F50" t="s">
        <v>125</v>
      </c>
      <c r="G50" t="s">
        <v>3</v>
      </c>
      <c r="H50">
        <v>2</v>
      </c>
      <c r="I50">
        <v>200</v>
      </c>
    </row>
    <row r="51" spans="1:9" x14ac:dyDescent="0.2">
      <c r="A51" t="s">
        <v>48</v>
      </c>
      <c r="B51" s="43">
        <v>7000</v>
      </c>
      <c r="C51" t="s">
        <v>124</v>
      </c>
      <c r="D51">
        <v>100</v>
      </c>
      <c r="E51" s="46">
        <v>85</v>
      </c>
      <c r="F51" t="s">
        <v>125</v>
      </c>
      <c r="G51" t="s">
        <v>17</v>
      </c>
      <c r="H51">
        <v>8</v>
      </c>
      <c r="I51">
        <v>200</v>
      </c>
    </row>
    <row r="52" spans="1:9" x14ac:dyDescent="0.2">
      <c r="A52" t="s">
        <v>49</v>
      </c>
      <c r="B52" s="43">
        <v>7000</v>
      </c>
      <c r="C52" t="s">
        <v>124</v>
      </c>
      <c r="D52">
        <v>100</v>
      </c>
      <c r="E52" s="46">
        <v>82</v>
      </c>
      <c r="F52" t="s">
        <v>125</v>
      </c>
      <c r="G52" t="s">
        <v>6</v>
      </c>
      <c r="H52">
        <v>6</v>
      </c>
      <c r="I52">
        <v>200</v>
      </c>
    </row>
    <row r="53" spans="1:9" x14ac:dyDescent="0.2">
      <c r="A53" t="s">
        <v>50</v>
      </c>
      <c r="B53" s="43">
        <v>7000</v>
      </c>
      <c r="C53" t="s">
        <v>124</v>
      </c>
      <c r="D53">
        <v>100</v>
      </c>
      <c r="E53" s="46">
        <v>75</v>
      </c>
      <c r="F53" t="s">
        <v>125</v>
      </c>
      <c r="G53" t="s">
        <v>0</v>
      </c>
      <c r="H53">
        <v>10</v>
      </c>
      <c r="I53">
        <v>200</v>
      </c>
    </row>
    <row r="54" spans="1:9" x14ac:dyDescent="0.2">
      <c r="A54" t="s">
        <v>987</v>
      </c>
      <c r="B54" s="43">
        <v>7000</v>
      </c>
      <c r="C54" t="s">
        <v>124</v>
      </c>
      <c r="D54">
        <v>100</v>
      </c>
      <c r="E54" s="46">
        <v>85</v>
      </c>
      <c r="F54" t="s">
        <v>127</v>
      </c>
      <c r="G54" t="s">
        <v>22</v>
      </c>
      <c r="H54">
        <v>0.1</v>
      </c>
      <c r="I54">
        <v>200</v>
      </c>
    </row>
    <row r="55" spans="1:9" x14ac:dyDescent="0.2">
      <c r="A55" t="s">
        <v>804</v>
      </c>
      <c r="B55" s="43">
        <v>7000</v>
      </c>
      <c r="C55" t="s">
        <v>124</v>
      </c>
      <c r="D55">
        <v>100</v>
      </c>
      <c r="E55" s="46">
        <v>105</v>
      </c>
      <c r="F55" t="s">
        <v>126</v>
      </c>
      <c r="G55" t="s">
        <v>12</v>
      </c>
      <c r="H55">
        <v>6</v>
      </c>
      <c r="I55">
        <v>200</v>
      </c>
    </row>
    <row r="56" spans="1:9" x14ac:dyDescent="0.2">
      <c r="A56" t="s">
        <v>51</v>
      </c>
      <c r="B56" s="43">
        <v>7000</v>
      </c>
      <c r="C56" t="s">
        <v>124</v>
      </c>
      <c r="D56">
        <v>100</v>
      </c>
      <c r="E56" s="46">
        <v>80</v>
      </c>
      <c r="F56" t="s">
        <v>125</v>
      </c>
      <c r="G56" t="s">
        <v>3</v>
      </c>
      <c r="H56">
        <v>2</v>
      </c>
      <c r="I56">
        <v>200</v>
      </c>
    </row>
    <row r="57" spans="1:9" x14ac:dyDescent="0.2">
      <c r="A57" t="s">
        <v>1244</v>
      </c>
      <c r="B57" s="43">
        <v>8000</v>
      </c>
      <c r="C57" t="s">
        <v>124</v>
      </c>
      <c r="D57">
        <v>130</v>
      </c>
      <c r="E57" s="46">
        <v>70</v>
      </c>
      <c r="F57" t="s">
        <v>125</v>
      </c>
      <c r="G57" t="s">
        <v>3</v>
      </c>
      <c r="H57">
        <v>10</v>
      </c>
      <c r="I57">
        <v>300</v>
      </c>
    </row>
    <row r="58" spans="1:9" x14ac:dyDescent="0.2">
      <c r="A58" t="s">
        <v>279</v>
      </c>
      <c r="B58" s="43">
        <v>0</v>
      </c>
      <c r="C58" t="s">
        <v>124</v>
      </c>
      <c r="D58">
        <v>0</v>
      </c>
      <c r="E58" s="46">
        <v>5</v>
      </c>
      <c r="F58" t="s">
        <v>125</v>
      </c>
      <c r="G58" t="s">
        <v>0</v>
      </c>
      <c r="H58">
        <v>2</v>
      </c>
      <c r="I58">
        <v>200</v>
      </c>
    </row>
    <row r="59" spans="1:9" x14ac:dyDescent="0.2">
      <c r="A59" t="s">
        <v>1324</v>
      </c>
      <c r="B59" s="43">
        <v>7000</v>
      </c>
      <c r="C59" t="s">
        <v>124</v>
      </c>
      <c r="D59">
        <v>80</v>
      </c>
      <c r="E59" s="46">
        <v>83</v>
      </c>
      <c r="F59" t="s">
        <v>127</v>
      </c>
      <c r="G59" t="s">
        <v>22</v>
      </c>
      <c r="H59">
        <v>0.1</v>
      </c>
      <c r="I59">
        <v>200</v>
      </c>
    </row>
    <row r="60" spans="1:9" x14ac:dyDescent="0.2">
      <c r="A60" t="s">
        <v>1325</v>
      </c>
      <c r="B60" s="43">
        <v>7500</v>
      </c>
      <c r="C60" t="s">
        <v>124</v>
      </c>
      <c r="D60">
        <v>122</v>
      </c>
      <c r="E60" s="46">
        <v>82</v>
      </c>
      <c r="F60" t="s">
        <v>125</v>
      </c>
      <c r="G60" t="s">
        <v>6</v>
      </c>
      <c r="H60">
        <v>12</v>
      </c>
      <c r="I60">
        <v>200</v>
      </c>
    </row>
    <row r="61" spans="1:9" x14ac:dyDescent="0.2">
      <c r="A61" t="s">
        <v>1326</v>
      </c>
      <c r="B61" s="43">
        <v>7500</v>
      </c>
      <c r="C61" t="s">
        <v>124</v>
      </c>
      <c r="D61">
        <v>111</v>
      </c>
      <c r="E61" s="46">
        <v>81</v>
      </c>
      <c r="F61" t="s">
        <v>125</v>
      </c>
      <c r="G61" t="s">
        <v>3</v>
      </c>
      <c r="H61">
        <v>4</v>
      </c>
      <c r="I61">
        <v>200</v>
      </c>
    </row>
  </sheetData>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F55"/>
  <sheetViews>
    <sheetView workbookViewId="0">
      <selection activeCell="A2" sqref="A1:F55"/>
    </sheetView>
  </sheetViews>
  <sheetFormatPr defaultRowHeight="12.75" x14ac:dyDescent="0.2"/>
  <cols>
    <col min="1" max="1" width="18" customWidth="1"/>
  </cols>
  <sheetData>
    <row r="1" spans="1:6" x14ac:dyDescent="0.2">
      <c r="A1" s="42" t="s">
        <v>107</v>
      </c>
      <c r="B1" s="44" t="s">
        <v>108</v>
      </c>
      <c r="C1" s="42" t="s">
        <v>111</v>
      </c>
      <c r="D1" s="42" t="s">
        <v>110</v>
      </c>
      <c r="E1" s="48" t="s">
        <v>113</v>
      </c>
      <c r="F1" s="42" t="s">
        <v>119</v>
      </c>
    </row>
    <row r="2" spans="1:6" x14ac:dyDescent="0.2">
      <c r="A2" t="s">
        <v>77</v>
      </c>
      <c r="B2" s="43">
        <v>50</v>
      </c>
      <c r="C2" t="s">
        <v>124</v>
      </c>
      <c r="D2">
        <v>0</v>
      </c>
      <c r="E2" s="27">
        <v>1</v>
      </c>
      <c r="F2">
        <v>0</v>
      </c>
    </row>
    <row r="3" spans="1:6" x14ac:dyDescent="0.2">
      <c r="A3" t="s">
        <v>78</v>
      </c>
      <c r="B3" s="43">
        <v>50</v>
      </c>
      <c r="C3" t="s">
        <v>124</v>
      </c>
      <c r="D3">
        <v>10</v>
      </c>
      <c r="E3" s="27">
        <v>1</v>
      </c>
      <c r="F3">
        <v>0</v>
      </c>
    </row>
    <row r="4" spans="1:6" x14ac:dyDescent="0.2">
      <c r="A4" t="s">
        <v>79</v>
      </c>
      <c r="B4" s="43">
        <v>100</v>
      </c>
      <c r="C4" t="s">
        <v>124</v>
      </c>
      <c r="D4">
        <v>15</v>
      </c>
      <c r="E4" s="27">
        <v>2</v>
      </c>
      <c r="F4">
        <v>0</v>
      </c>
    </row>
    <row r="5" spans="1:6" x14ac:dyDescent="0.2">
      <c r="A5" t="s">
        <v>80</v>
      </c>
      <c r="B5" s="43">
        <v>150</v>
      </c>
      <c r="C5" t="s">
        <v>124</v>
      </c>
      <c r="D5">
        <v>15</v>
      </c>
      <c r="E5" s="27">
        <v>4</v>
      </c>
      <c r="F5">
        <v>0</v>
      </c>
    </row>
    <row r="6" spans="1:6" x14ac:dyDescent="0.2">
      <c r="A6" t="s">
        <v>81</v>
      </c>
      <c r="B6" s="43">
        <v>200</v>
      </c>
      <c r="C6" t="s">
        <v>124</v>
      </c>
      <c r="D6">
        <v>25</v>
      </c>
      <c r="E6" s="27">
        <v>6</v>
      </c>
      <c r="F6">
        <v>0</v>
      </c>
    </row>
    <row r="7" spans="1:6" x14ac:dyDescent="0.2">
      <c r="A7" t="s">
        <v>82</v>
      </c>
      <c r="B7" s="43">
        <v>500</v>
      </c>
      <c r="C7" t="s">
        <v>124</v>
      </c>
      <c r="D7">
        <v>25</v>
      </c>
      <c r="E7" s="27">
        <v>5</v>
      </c>
      <c r="F7">
        <v>5</v>
      </c>
    </row>
    <row r="8" spans="1:6" x14ac:dyDescent="0.2">
      <c r="A8" t="s">
        <v>83</v>
      </c>
      <c r="B8" s="43">
        <v>300</v>
      </c>
      <c r="C8" t="s">
        <v>124</v>
      </c>
      <c r="D8">
        <v>20</v>
      </c>
      <c r="E8" s="27">
        <v>7</v>
      </c>
      <c r="F8">
        <v>0</v>
      </c>
    </row>
    <row r="9" spans="1:6" x14ac:dyDescent="0.2">
      <c r="A9" t="s">
        <v>84</v>
      </c>
      <c r="B9" s="43">
        <v>300</v>
      </c>
      <c r="C9" t="s">
        <v>124</v>
      </c>
      <c r="D9">
        <v>35</v>
      </c>
      <c r="E9" s="27">
        <v>9</v>
      </c>
      <c r="F9">
        <v>0</v>
      </c>
    </row>
    <row r="10" spans="1:6" x14ac:dyDescent="0.2">
      <c r="A10" t="s">
        <v>85</v>
      </c>
      <c r="B10" s="43">
        <v>300</v>
      </c>
      <c r="C10" t="s">
        <v>124</v>
      </c>
      <c r="D10">
        <v>0</v>
      </c>
      <c r="E10" s="27">
        <v>3</v>
      </c>
      <c r="F10">
        <v>0</v>
      </c>
    </row>
    <row r="11" spans="1:6" x14ac:dyDescent="0.2">
      <c r="A11" t="s">
        <v>86</v>
      </c>
      <c r="B11" s="43">
        <v>600</v>
      </c>
      <c r="C11" t="s">
        <v>124</v>
      </c>
      <c r="D11">
        <v>30</v>
      </c>
      <c r="E11" s="27">
        <v>11</v>
      </c>
      <c r="F11">
        <v>0</v>
      </c>
    </row>
    <row r="12" spans="1:6" x14ac:dyDescent="0.2">
      <c r="A12" t="s">
        <v>87</v>
      </c>
      <c r="B12" s="43">
        <v>1000</v>
      </c>
      <c r="C12" t="s">
        <v>124</v>
      </c>
      <c r="D12">
        <v>25</v>
      </c>
      <c r="E12" s="27">
        <v>10</v>
      </c>
      <c r="F12">
        <v>10</v>
      </c>
    </row>
    <row r="13" spans="1:6" x14ac:dyDescent="0.2">
      <c r="A13" t="s">
        <v>88</v>
      </c>
      <c r="B13" s="43">
        <v>500</v>
      </c>
      <c r="C13" t="s">
        <v>124</v>
      </c>
      <c r="D13">
        <v>0</v>
      </c>
      <c r="E13" s="27">
        <v>5</v>
      </c>
      <c r="F13">
        <v>0</v>
      </c>
    </row>
    <row r="14" spans="1:6" x14ac:dyDescent="0.2">
      <c r="A14" t="s">
        <v>327</v>
      </c>
      <c r="B14" s="43">
        <v>400</v>
      </c>
      <c r="C14" t="s">
        <v>124</v>
      </c>
      <c r="D14">
        <v>30</v>
      </c>
      <c r="E14" s="27">
        <v>9</v>
      </c>
      <c r="F14">
        <v>0</v>
      </c>
    </row>
    <row r="15" spans="1:6" x14ac:dyDescent="0.2">
      <c r="A15" t="s">
        <v>89</v>
      </c>
      <c r="B15" s="43">
        <v>500</v>
      </c>
      <c r="C15" t="s">
        <v>39</v>
      </c>
      <c r="D15">
        <v>0</v>
      </c>
      <c r="E15" s="27">
        <v>0</v>
      </c>
      <c r="F15">
        <v>30</v>
      </c>
    </row>
    <row r="16" spans="1:6" x14ac:dyDescent="0.2">
      <c r="A16" t="s">
        <v>90</v>
      </c>
      <c r="B16" s="43">
        <v>2000</v>
      </c>
      <c r="C16" t="s">
        <v>124</v>
      </c>
      <c r="D16">
        <v>25</v>
      </c>
      <c r="E16" s="27">
        <v>15</v>
      </c>
      <c r="F16">
        <v>15</v>
      </c>
    </row>
    <row r="17" spans="1:6" x14ac:dyDescent="0.2">
      <c r="A17" s="2" t="s">
        <v>554</v>
      </c>
      <c r="B17" s="43">
        <v>550</v>
      </c>
      <c r="C17" t="s">
        <v>118</v>
      </c>
      <c r="D17">
        <v>0</v>
      </c>
      <c r="E17" s="27">
        <v>3</v>
      </c>
      <c r="F17">
        <v>10</v>
      </c>
    </row>
    <row r="18" spans="1:6" x14ac:dyDescent="0.2">
      <c r="A18" t="s">
        <v>329</v>
      </c>
      <c r="B18" s="43">
        <v>750</v>
      </c>
      <c r="C18" t="s">
        <v>124</v>
      </c>
      <c r="D18">
        <v>50</v>
      </c>
      <c r="E18" s="27">
        <v>13</v>
      </c>
      <c r="F18">
        <v>0</v>
      </c>
    </row>
    <row r="19" spans="1:6" x14ac:dyDescent="0.2">
      <c r="A19" t="s">
        <v>91</v>
      </c>
      <c r="B19" s="43">
        <v>700</v>
      </c>
      <c r="C19" t="s">
        <v>10</v>
      </c>
      <c r="D19">
        <v>0</v>
      </c>
      <c r="E19" s="27">
        <v>3</v>
      </c>
      <c r="F19">
        <v>30</v>
      </c>
    </row>
    <row r="20" spans="1:6" x14ac:dyDescent="0.2">
      <c r="A20" t="s">
        <v>328</v>
      </c>
      <c r="B20" s="43">
        <v>950</v>
      </c>
      <c r="C20" t="s">
        <v>124</v>
      </c>
      <c r="D20">
        <v>40</v>
      </c>
      <c r="E20" s="27">
        <v>15</v>
      </c>
      <c r="F20">
        <v>0</v>
      </c>
    </row>
    <row r="21" spans="1:6" x14ac:dyDescent="0.2">
      <c r="A21" t="s">
        <v>92</v>
      </c>
      <c r="B21" s="43">
        <v>4000</v>
      </c>
      <c r="C21" t="s">
        <v>124</v>
      </c>
      <c r="D21">
        <v>25</v>
      </c>
      <c r="E21" s="27">
        <v>20</v>
      </c>
      <c r="F21">
        <v>20</v>
      </c>
    </row>
    <row r="22" spans="1:6" x14ac:dyDescent="0.2">
      <c r="A22" t="s">
        <v>93</v>
      </c>
      <c r="B22" s="43">
        <v>1500</v>
      </c>
      <c r="C22" t="s">
        <v>124</v>
      </c>
      <c r="D22">
        <v>55</v>
      </c>
      <c r="E22" s="27">
        <v>20</v>
      </c>
      <c r="F22">
        <v>0</v>
      </c>
    </row>
    <row r="23" spans="1:6" x14ac:dyDescent="0.2">
      <c r="A23" t="s">
        <v>592</v>
      </c>
      <c r="B23" s="43">
        <v>1200</v>
      </c>
      <c r="C23" t="s">
        <v>118</v>
      </c>
      <c r="D23">
        <v>0</v>
      </c>
      <c r="E23" s="27">
        <v>3</v>
      </c>
      <c r="F23">
        <v>17</v>
      </c>
    </row>
    <row r="24" spans="1:6" x14ac:dyDescent="0.2">
      <c r="A24" t="s">
        <v>94</v>
      </c>
      <c r="B24" s="43">
        <v>1000</v>
      </c>
      <c r="C24" t="s">
        <v>29</v>
      </c>
      <c r="D24">
        <v>0</v>
      </c>
      <c r="E24" s="27">
        <v>6</v>
      </c>
      <c r="F24">
        <v>30</v>
      </c>
    </row>
    <row r="25" spans="1:6" x14ac:dyDescent="0.2">
      <c r="A25" t="s">
        <v>95</v>
      </c>
      <c r="B25" s="43">
        <v>1200</v>
      </c>
      <c r="C25" t="s">
        <v>124</v>
      </c>
      <c r="D25">
        <v>40</v>
      </c>
      <c r="E25" s="27">
        <v>18</v>
      </c>
      <c r="F25">
        <v>0</v>
      </c>
    </row>
    <row r="26" spans="1:6" x14ac:dyDescent="0.2">
      <c r="A26" t="s">
        <v>96</v>
      </c>
      <c r="B26" s="43">
        <v>3000</v>
      </c>
      <c r="C26" t="s">
        <v>124</v>
      </c>
      <c r="D26">
        <v>75</v>
      </c>
      <c r="E26" s="27">
        <v>25</v>
      </c>
      <c r="F26">
        <v>0</v>
      </c>
    </row>
    <row r="27" spans="1:6" x14ac:dyDescent="0.2">
      <c r="A27" s="2" t="s">
        <v>284</v>
      </c>
      <c r="B27" s="43">
        <v>2000</v>
      </c>
      <c r="C27" t="s">
        <v>118</v>
      </c>
      <c r="D27">
        <v>0</v>
      </c>
      <c r="E27" s="27">
        <v>3</v>
      </c>
      <c r="F27">
        <v>20</v>
      </c>
    </row>
    <row r="28" spans="1:6" x14ac:dyDescent="0.2">
      <c r="A28" t="s">
        <v>97</v>
      </c>
      <c r="B28" s="43">
        <v>2500</v>
      </c>
      <c r="C28" t="s">
        <v>124</v>
      </c>
      <c r="D28">
        <v>50</v>
      </c>
      <c r="E28" s="27">
        <v>23</v>
      </c>
      <c r="F28">
        <v>0</v>
      </c>
    </row>
    <row r="29" spans="1:6" x14ac:dyDescent="0.2">
      <c r="A29" t="s">
        <v>98</v>
      </c>
      <c r="B29" s="43">
        <v>6000</v>
      </c>
      <c r="C29" t="s">
        <v>118</v>
      </c>
      <c r="D29">
        <v>50</v>
      </c>
      <c r="E29" s="27">
        <v>30</v>
      </c>
      <c r="F29">
        <v>10</v>
      </c>
    </row>
    <row r="30" spans="1:6" x14ac:dyDescent="0.2">
      <c r="A30" t="s">
        <v>99</v>
      </c>
      <c r="B30" s="43">
        <v>4000</v>
      </c>
      <c r="C30" t="s">
        <v>118</v>
      </c>
      <c r="D30">
        <v>35</v>
      </c>
      <c r="E30" s="27">
        <v>20</v>
      </c>
      <c r="F30">
        <v>15</v>
      </c>
    </row>
    <row r="31" spans="1:6" x14ac:dyDescent="0.2">
      <c r="A31" t="s">
        <v>100</v>
      </c>
      <c r="B31" s="43">
        <v>6000</v>
      </c>
      <c r="C31" t="s">
        <v>118</v>
      </c>
      <c r="D31">
        <v>35</v>
      </c>
      <c r="E31" s="27">
        <v>28</v>
      </c>
      <c r="F31">
        <v>10</v>
      </c>
    </row>
    <row r="32" spans="1:6" x14ac:dyDescent="0.2">
      <c r="A32" t="s">
        <v>101</v>
      </c>
      <c r="B32" s="43">
        <v>5000</v>
      </c>
      <c r="C32" t="s">
        <v>118</v>
      </c>
      <c r="D32">
        <v>35</v>
      </c>
      <c r="E32" s="27">
        <v>20</v>
      </c>
      <c r="F32">
        <v>20</v>
      </c>
    </row>
    <row r="33" spans="1:6" x14ac:dyDescent="0.2">
      <c r="A33" t="s">
        <v>513</v>
      </c>
      <c r="B33" s="43">
        <v>4000</v>
      </c>
      <c r="C33" t="s">
        <v>118</v>
      </c>
      <c r="D33">
        <v>0</v>
      </c>
      <c r="E33" s="27">
        <v>12</v>
      </c>
      <c r="F33">
        <v>25</v>
      </c>
    </row>
    <row r="34" spans="1:6" x14ac:dyDescent="0.2">
      <c r="A34" t="s">
        <v>514</v>
      </c>
      <c r="B34" s="43">
        <v>4000</v>
      </c>
      <c r="C34" t="s">
        <v>118</v>
      </c>
      <c r="D34">
        <v>0</v>
      </c>
      <c r="E34" s="27">
        <v>6</v>
      </c>
      <c r="F34">
        <v>30</v>
      </c>
    </row>
    <row r="35" spans="1:6" x14ac:dyDescent="0.2">
      <c r="A35" t="s">
        <v>102</v>
      </c>
      <c r="B35" s="43">
        <v>5000</v>
      </c>
      <c r="C35" t="s">
        <v>124</v>
      </c>
      <c r="D35">
        <v>90</v>
      </c>
      <c r="E35" s="27">
        <v>33</v>
      </c>
      <c r="F35">
        <v>10</v>
      </c>
    </row>
    <row r="36" spans="1:6" x14ac:dyDescent="0.2">
      <c r="A36" t="s">
        <v>103</v>
      </c>
      <c r="B36" s="43">
        <v>8000</v>
      </c>
      <c r="C36" t="s">
        <v>10</v>
      </c>
      <c r="D36">
        <v>55</v>
      </c>
      <c r="E36" s="27">
        <v>35</v>
      </c>
      <c r="F36">
        <v>35</v>
      </c>
    </row>
    <row r="37" spans="1:6" x14ac:dyDescent="0.2">
      <c r="A37" t="s">
        <v>1209</v>
      </c>
      <c r="B37" s="43">
        <v>8000</v>
      </c>
      <c r="C37" t="s">
        <v>39</v>
      </c>
      <c r="D37">
        <v>55</v>
      </c>
      <c r="E37" s="27">
        <v>35</v>
      </c>
      <c r="F37">
        <v>35</v>
      </c>
    </row>
    <row r="38" spans="1:6" x14ac:dyDescent="0.2">
      <c r="A38" t="s">
        <v>104</v>
      </c>
      <c r="B38" s="43">
        <v>8000</v>
      </c>
      <c r="C38" t="s">
        <v>29</v>
      </c>
      <c r="D38">
        <v>55</v>
      </c>
      <c r="E38" s="27">
        <v>35</v>
      </c>
      <c r="F38">
        <v>35</v>
      </c>
    </row>
    <row r="39" spans="1:6" x14ac:dyDescent="0.2">
      <c r="A39" t="s">
        <v>1250</v>
      </c>
      <c r="B39" s="43">
        <v>8000</v>
      </c>
      <c r="C39" t="s">
        <v>118</v>
      </c>
      <c r="D39">
        <v>55</v>
      </c>
      <c r="E39" s="27">
        <v>25</v>
      </c>
      <c r="F39">
        <v>25</v>
      </c>
    </row>
    <row r="40" spans="1:6" x14ac:dyDescent="0.2">
      <c r="A40" t="s">
        <v>105</v>
      </c>
      <c r="B40" s="43">
        <v>8000</v>
      </c>
      <c r="C40" t="s">
        <v>124</v>
      </c>
      <c r="D40">
        <v>90</v>
      </c>
      <c r="E40" s="27">
        <v>38</v>
      </c>
      <c r="F40">
        <v>20</v>
      </c>
    </row>
    <row r="41" spans="1:6" x14ac:dyDescent="0.2">
      <c r="A41" t="s">
        <v>106</v>
      </c>
      <c r="B41" s="43">
        <v>1</v>
      </c>
      <c r="C41" t="s">
        <v>118</v>
      </c>
      <c r="D41">
        <v>15</v>
      </c>
      <c r="E41" s="27">
        <v>10</v>
      </c>
      <c r="F41">
        <v>10</v>
      </c>
    </row>
    <row r="42" spans="1:6" x14ac:dyDescent="0.2">
      <c r="A42" t="s">
        <v>280</v>
      </c>
      <c r="B42" s="43">
        <v>30</v>
      </c>
      <c r="C42" t="s">
        <v>124</v>
      </c>
      <c r="D42">
        <v>0</v>
      </c>
      <c r="E42" s="27">
        <v>0</v>
      </c>
      <c r="F42">
        <v>0</v>
      </c>
    </row>
    <row r="43" spans="1:6" x14ac:dyDescent="0.2">
      <c r="A43" t="s">
        <v>853</v>
      </c>
      <c r="B43" s="43">
        <v>1</v>
      </c>
      <c r="C43" t="s">
        <v>124</v>
      </c>
      <c r="D43">
        <v>25</v>
      </c>
      <c r="E43" s="27">
        <v>15</v>
      </c>
      <c r="F43">
        <v>0</v>
      </c>
    </row>
    <row r="44" spans="1:6" x14ac:dyDescent="0.2">
      <c r="A44" t="s">
        <v>854</v>
      </c>
      <c r="B44" s="43">
        <v>1</v>
      </c>
      <c r="C44" t="s">
        <v>118</v>
      </c>
      <c r="D44">
        <v>0</v>
      </c>
      <c r="E44" s="27">
        <v>3</v>
      </c>
      <c r="F44">
        <v>10</v>
      </c>
    </row>
    <row r="45" spans="1:6" x14ac:dyDescent="0.2">
      <c r="A45" t="s">
        <v>728</v>
      </c>
      <c r="B45" s="43">
        <v>10000</v>
      </c>
      <c r="C45" t="s">
        <v>118</v>
      </c>
      <c r="D45">
        <v>130</v>
      </c>
      <c r="E45" s="27">
        <v>40</v>
      </c>
      <c r="F45">
        <v>25</v>
      </c>
    </row>
    <row r="46" spans="1:6" x14ac:dyDescent="0.2">
      <c r="A46" t="s">
        <v>729</v>
      </c>
      <c r="B46" s="43">
        <v>10000</v>
      </c>
      <c r="C46" t="s">
        <v>124</v>
      </c>
      <c r="D46">
        <v>150</v>
      </c>
      <c r="E46" s="27">
        <v>40</v>
      </c>
      <c r="F46">
        <v>25</v>
      </c>
    </row>
    <row r="47" spans="1:6" x14ac:dyDescent="0.2">
      <c r="A47" t="s">
        <v>1172</v>
      </c>
      <c r="B47" s="43">
        <v>10000</v>
      </c>
      <c r="C47" t="s">
        <v>124</v>
      </c>
      <c r="D47">
        <v>0</v>
      </c>
      <c r="E47" s="27">
        <v>0</v>
      </c>
      <c r="F47">
        <v>25</v>
      </c>
    </row>
    <row r="48" spans="1:6" x14ac:dyDescent="0.2">
      <c r="A48" t="s">
        <v>1171</v>
      </c>
      <c r="B48" s="43">
        <v>10000</v>
      </c>
      <c r="C48" t="s">
        <v>124</v>
      </c>
      <c r="D48">
        <v>25</v>
      </c>
      <c r="E48" s="27">
        <v>40</v>
      </c>
      <c r="F48">
        <v>0</v>
      </c>
    </row>
    <row r="49" spans="1:6" x14ac:dyDescent="0.2">
      <c r="A49" s="2" t="s">
        <v>1263</v>
      </c>
      <c r="B49" s="43">
        <v>5000</v>
      </c>
      <c r="C49" s="2" t="s">
        <v>10</v>
      </c>
      <c r="D49">
        <v>25</v>
      </c>
      <c r="E49" s="27">
        <v>20</v>
      </c>
      <c r="F49">
        <v>30</v>
      </c>
    </row>
    <row r="50" spans="1:6" x14ac:dyDescent="0.2">
      <c r="A50" s="2" t="s">
        <v>1264</v>
      </c>
      <c r="B50" s="43">
        <v>5000</v>
      </c>
      <c r="C50" s="2" t="s">
        <v>39</v>
      </c>
      <c r="D50">
        <v>25</v>
      </c>
      <c r="E50" s="27">
        <v>20</v>
      </c>
      <c r="F50">
        <v>30</v>
      </c>
    </row>
    <row r="51" spans="1:6" x14ac:dyDescent="0.2">
      <c r="A51" s="2" t="s">
        <v>1265</v>
      </c>
      <c r="B51" s="43">
        <v>5000</v>
      </c>
      <c r="C51" s="2" t="s">
        <v>29</v>
      </c>
      <c r="D51">
        <v>25</v>
      </c>
      <c r="E51" s="27">
        <v>20</v>
      </c>
      <c r="F51">
        <v>30</v>
      </c>
    </row>
    <row r="52" spans="1:6" x14ac:dyDescent="0.2">
      <c r="A52" s="2" t="s">
        <v>1287</v>
      </c>
      <c r="B52" s="43">
        <v>8000</v>
      </c>
      <c r="C52" s="2" t="s">
        <v>124</v>
      </c>
      <c r="D52">
        <v>50</v>
      </c>
      <c r="E52" s="27">
        <v>25</v>
      </c>
      <c r="F52">
        <v>25</v>
      </c>
    </row>
    <row r="53" spans="1:6" x14ac:dyDescent="0.2">
      <c r="A53" s="2" t="s">
        <v>1290</v>
      </c>
      <c r="B53" s="43">
        <v>1225</v>
      </c>
      <c r="C53" s="2" t="s">
        <v>29</v>
      </c>
      <c r="D53">
        <v>12</v>
      </c>
      <c r="E53" s="27">
        <v>25</v>
      </c>
      <c r="F53">
        <v>-100</v>
      </c>
    </row>
    <row r="54" spans="1:6" x14ac:dyDescent="0.2">
      <c r="A54" s="2" t="s">
        <v>1329</v>
      </c>
      <c r="B54" s="43">
        <v>8000</v>
      </c>
      <c r="C54" s="2" t="s">
        <v>124</v>
      </c>
      <c r="D54">
        <v>0</v>
      </c>
      <c r="E54" s="27">
        <v>6</v>
      </c>
      <c r="F54">
        <v>15</v>
      </c>
    </row>
    <row r="55" spans="1:6" x14ac:dyDescent="0.2">
      <c r="A55" t="s">
        <v>1359</v>
      </c>
      <c r="B55" s="43">
        <v>8000</v>
      </c>
      <c r="C55" t="s">
        <v>118</v>
      </c>
      <c r="D55">
        <v>90</v>
      </c>
      <c r="E55" s="27">
        <v>38</v>
      </c>
      <c r="F55">
        <v>20</v>
      </c>
    </row>
  </sheetData>
  <phoneticPr fontId="2" type="noConversion"/>
  <pageMargins left="0.75" right="0.75" top="1" bottom="1" header="0.5" footer="0.5"/>
  <pageSetup orientation="portrait"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G40"/>
  <sheetViews>
    <sheetView workbookViewId="0">
      <selection activeCell="A26" sqref="A1:G40"/>
    </sheetView>
  </sheetViews>
  <sheetFormatPr defaultRowHeight="12.75" x14ac:dyDescent="0.2"/>
  <cols>
    <col min="1" max="1" width="20.85546875" customWidth="1"/>
  </cols>
  <sheetData>
    <row r="1" spans="1:7" x14ac:dyDescent="0.2">
      <c r="A1" s="42" t="s">
        <v>107</v>
      </c>
      <c r="B1" s="44" t="s">
        <v>108</v>
      </c>
      <c r="C1" s="42" t="s">
        <v>111</v>
      </c>
      <c r="D1" s="42" t="s">
        <v>110</v>
      </c>
      <c r="E1" s="48" t="s">
        <v>113</v>
      </c>
      <c r="F1" s="42" t="s">
        <v>119</v>
      </c>
      <c r="G1" s="49" t="s">
        <v>120</v>
      </c>
    </row>
    <row r="2" spans="1:7" x14ac:dyDescent="0.2">
      <c r="A2" t="s">
        <v>52</v>
      </c>
      <c r="B2" s="43">
        <v>200</v>
      </c>
      <c r="C2" t="s">
        <v>124</v>
      </c>
      <c r="D2">
        <v>15</v>
      </c>
      <c r="E2" s="27">
        <v>1</v>
      </c>
      <c r="F2">
        <v>0</v>
      </c>
      <c r="G2" s="26">
        <v>5</v>
      </c>
    </row>
    <row r="3" spans="1:7" x14ac:dyDescent="0.2">
      <c r="A3" t="s">
        <v>53</v>
      </c>
      <c r="B3" s="43">
        <v>200</v>
      </c>
      <c r="C3" s="52" t="s">
        <v>10</v>
      </c>
      <c r="D3">
        <v>15</v>
      </c>
      <c r="E3" s="27">
        <v>1</v>
      </c>
      <c r="F3">
        <v>15</v>
      </c>
      <c r="G3" s="26">
        <v>5</v>
      </c>
    </row>
    <row r="4" spans="1:7" x14ac:dyDescent="0.2">
      <c r="A4" t="s">
        <v>54</v>
      </c>
      <c r="B4" s="43">
        <v>200</v>
      </c>
      <c r="C4" s="51" t="s">
        <v>39</v>
      </c>
      <c r="D4">
        <v>15</v>
      </c>
      <c r="E4" s="27">
        <v>1</v>
      </c>
      <c r="F4">
        <v>15</v>
      </c>
      <c r="G4" s="26">
        <v>5</v>
      </c>
    </row>
    <row r="5" spans="1:7" x14ac:dyDescent="0.2">
      <c r="A5" t="s">
        <v>310</v>
      </c>
      <c r="B5" s="43">
        <v>200</v>
      </c>
      <c r="C5" s="46" t="s">
        <v>29</v>
      </c>
      <c r="D5">
        <v>15</v>
      </c>
      <c r="E5" s="27">
        <v>1</v>
      </c>
      <c r="F5">
        <v>15</v>
      </c>
      <c r="G5" s="26">
        <v>5</v>
      </c>
    </row>
    <row r="6" spans="1:7" x14ac:dyDescent="0.2">
      <c r="A6" t="s">
        <v>55</v>
      </c>
      <c r="B6" s="43">
        <v>600</v>
      </c>
      <c r="C6" t="s">
        <v>124</v>
      </c>
      <c r="D6">
        <v>20</v>
      </c>
      <c r="E6" s="27">
        <v>5</v>
      </c>
      <c r="F6">
        <v>0</v>
      </c>
      <c r="G6" s="26">
        <v>6</v>
      </c>
    </row>
    <row r="7" spans="1:7" x14ac:dyDescent="0.2">
      <c r="A7" t="s">
        <v>727</v>
      </c>
      <c r="B7" s="43">
        <v>200</v>
      </c>
      <c r="C7" t="s">
        <v>124</v>
      </c>
      <c r="D7">
        <v>15</v>
      </c>
      <c r="E7" s="27">
        <v>1</v>
      </c>
      <c r="F7">
        <v>0</v>
      </c>
      <c r="G7" s="26">
        <v>10</v>
      </c>
    </row>
    <row r="8" spans="1:7" x14ac:dyDescent="0.2">
      <c r="A8" t="s">
        <v>56</v>
      </c>
      <c r="B8" s="43">
        <v>600</v>
      </c>
      <c r="C8" t="s">
        <v>124</v>
      </c>
      <c r="D8">
        <v>10</v>
      </c>
      <c r="E8" s="27">
        <v>5</v>
      </c>
      <c r="F8">
        <v>0</v>
      </c>
      <c r="G8" s="26">
        <v>0</v>
      </c>
    </row>
    <row r="9" spans="1:7" x14ac:dyDescent="0.2">
      <c r="A9" t="s">
        <v>57</v>
      </c>
      <c r="B9" s="43">
        <v>1200</v>
      </c>
      <c r="C9" t="s">
        <v>124</v>
      </c>
      <c r="D9">
        <v>40</v>
      </c>
      <c r="E9" s="27">
        <v>10</v>
      </c>
      <c r="F9">
        <v>0</v>
      </c>
      <c r="G9" s="26">
        <v>8</v>
      </c>
    </row>
    <row r="10" spans="1:7" x14ac:dyDescent="0.2">
      <c r="A10" t="s">
        <v>58</v>
      </c>
      <c r="B10" s="43">
        <v>1700</v>
      </c>
      <c r="C10" t="s">
        <v>124</v>
      </c>
      <c r="D10">
        <v>35</v>
      </c>
      <c r="E10" s="27">
        <v>15</v>
      </c>
      <c r="F10">
        <v>0</v>
      </c>
      <c r="G10" s="26">
        <v>7</v>
      </c>
    </row>
    <row r="11" spans="1:7" x14ac:dyDescent="0.2">
      <c r="A11" t="s">
        <v>59</v>
      </c>
      <c r="B11" s="43">
        <v>1200</v>
      </c>
      <c r="C11" t="s">
        <v>124</v>
      </c>
      <c r="D11">
        <v>10</v>
      </c>
      <c r="E11" s="27">
        <v>10</v>
      </c>
      <c r="F11">
        <v>0</v>
      </c>
      <c r="G11" s="26">
        <v>0</v>
      </c>
    </row>
    <row r="12" spans="1:7" x14ac:dyDescent="0.2">
      <c r="A12" t="s">
        <v>60</v>
      </c>
      <c r="B12" s="43">
        <v>1500</v>
      </c>
      <c r="C12" s="52" t="s">
        <v>10</v>
      </c>
      <c r="D12">
        <v>50</v>
      </c>
      <c r="E12" s="27">
        <v>10</v>
      </c>
      <c r="F12">
        <v>15</v>
      </c>
      <c r="G12" s="26">
        <v>7</v>
      </c>
    </row>
    <row r="13" spans="1:7" x14ac:dyDescent="0.2">
      <c r="A13" t="s">
        <v>311</v>
      </c>
      <c r="B13" s="43">
        <v>2100</v>
      </c>
      <c r="C13" t="s">
        <v>124</v>
      </c>
      <c r="D13">
        <v>45</v>
      </c>
      <c r="E13" s="27">
        <v>20</v>
      </c>
      <c r="F13">
        <v>0</v>
      </c>
      <c r="G13" s="26">
        <v>5</v>
      </c>
    </row>
    <row r="14" spans="1:7" x14ac:dyDescent="0.2">
      <c r="A14" t="s">
        <v>61</v>
      </c>
      <c r="B14" s="43">
        <v>1500</v>
      </c>
      <c r="C14" s="51" t="s">
        <v>39</v>
      </c>
      <c r="D14">
        <v>20</v>
      </c>
      <c r="E14" s="27">
        <v>6</v>
      </c>
      <c r="F14">
        <v>15</v>
      </c>
      <c r="G14" s="26">
        <v>9</v>
      </c>
    </row>
    <row r="15" spans="1:7" x14ac:dyDescent="0.2">
      <c r="A15" t="s">
        <v>525</v>
      </c>
      <c r="B15" s="43">
        <v>2800</v>
      </c>
      <c r="C15" t="s">
        <v>124</v>
      </c>
      <c r="D15">
        <v>60</v>
      </c>
      <c r="E15" s="27">
        <v>25</v>
      </c>
      <c r="F15">
        <v>0</v>
      </c>
      <c r="G15" s="26">
        <v>6</v>
      </c>
    </row>
    <row r="16" spans="1:7" x14ac:dyDescent="0.2">
      <c r="A16" t="s">
        <v>62</v>
      </c>
      <c r="B16" s="43">
        <v>3000</v>
      </c>
      <c r="C16" t="s">
        <v>124</v>
      </c>
      <c r="D16">
        <v>10</v>
      </c>
      <c r="E16" s="27">
        <v>15</v>
      </c>
      <c r="F16">
        <v>0</v>
      </c>
      <c r="G16" s="26">
        <v>0</v>
      </c>
    </row>
    <row r="17" spans="1:7" x14ac:dyDescent="0.2">
      <c r="A17" t="s">
        <v>63</v>
      </c>
      <c r="B17" s="43">
        <v>1500</v>
      </c>
      <c r="C17" s="46" t="s">
        <v>29</v>
      </c>
      <c r="D17">
        <v>45</v>
      </c>
      <c r="E17" s="27">
        <v>14</v>
      </c>
      <c r="F17">
        <v>15</v>
      </c>
      <c r="G17" s="26">
        <v>5</v>
      </c>
    </row>
    <row r="18" spans="1:7" x14ac:dyDescent="0.2">
      <c r="A18" t="s">
        <v>64</v>
      </c>
      <c r="B18" s="43">
        <v>3500</v>
      </c>
      <c r="C18" t="s">
        <v>124</v>
      </c>
      <c r="D18">
        <v>90</v>
      </c>
      <c r="E18" s="27">
        <v>30</v>
      </c>
      <c r="F18">
        <v>0</v>
      </c>
      <c r="G18" s="26">
        <v>8</v>
      </c>
    </row>
    <row r="19" spans="1:7" x14ac:dyDescent="0.2">
      <c r="A19" t="s">
        <v>65</v>
      </c>
      <c r="B19" s="43">
        <v>3500</v>
      </c>
      <c r="C19" s="52" t="s">
        <v>10</v>
      </c>
      <c r="D19">
        <v>60</v>
      </c>
      <c r="E19" s="27">
        <v>25</v>
      </c>
      <c r="F19">
        <v>25</v>
      </c>
      <c r="G19" s="26">
        <v>6</v>
      </c>
    </row>
    <row r="20" spans="1:7" x14ac:dyDescent="0.2">
      <c r="A20" s="2" t="s">
        <v>1269</v>
      </c>
      <c r="B20" s="43">
        <v>3500</v>
      </c>
      <c r="C20" t="s">
        <v>124</v>
      </c>
      <c r="D20">
        <v>110</v>
      </c>
      <c r="E20" s="27">
        <v>25</v>
      </c>
      <c r="F20">
        <v>0</v>
      </c>
      <c r="G20" s="26">
        <v>8</v>
      </c>
    </row>
    <row r="21" spans="1:7" x14ac:dyDescent="0.2">
      <c r="A21" t="s">
        <v>526</v>
      </c>
      <c r="B21" s="43">
        <v>4200</v>
      </c>
      <c r="C21" t="s">
        <v>124</v>
      </c>
      <c r="D21">
        <v>80</v>
      </c>
      <c r="E21" s="27">
        <v>35</v>
      </c>
      <c r="F21">
        <v>0</v>
      </c>
      <c r="G21" s="26">
        <v>7</v>
      </c>
    </row>
    <row r="22" spans="1:7" x14ac:dyDescent="0.2">
      <c r="A22" t="s">
        <v>66</v>
      </c>
      <c r="B22" s="43">
        <v>3500</v>
      </c>
      <c r="C22" s="51" t="s">
        <v>39</v>
      </c>
      <c r="D22">
        <v>90</v>
      </c>
      <c r="E22" s="27">
        <v>30</v>
      </c>
      <c r="F22">
        <v>25</v>
      </c>
      <c r="G22" s="26">
        <v>8</v>
      </c>
    </row>
    <row r="23" spans="1:7" x14ac:dyDescent="0.2">
      <c r="A23" t="s">
        <v>67</v>
      </c>
      <c r="B23" s="43">
        <v>3500</v>
      </c>
      <c r="C23" s="46" t="s">
        <v>29</v>
      </c>
      <c r="D23">
        <v>55</v>
      </c>
      <c r="E23" s="27">
        <v>26</v>
      </c>
      <c r="F23">
        <v>25</v>
      </c>
      <c r="G23" s="26">
        <v>5</v>
      </c>
    </row>
    <row r="24" spans="1:7" x14ac:dyDescent="0.2">
      <c r="A24" t="s">
        <v>68</v>
      </c>
      <c r="B24" s="43">
        <v>1000</v>
      </c>
      <c r="C24" s="53" t="s">
        <v>118</v>
      </c>
      <c r="D24">
        <v>0</v>
      </c>
      <c r="E24" s="27">
        <v>0</v>
      </c>
      <c r="F24">
        <v>20</v>
      </c>
      <c r="G24" s="26">
        <v>0</v>
      </c>
    </row>
    <row r="25" spans="1:7" x14ac:dyDescent="0.2">
      <c r="A25" t="s">
        <v>69</v>
      </c>
      <c r="B25" s="43">
        <v>2000</v>
      </c>
      <c r="C25" s="53" t="s">
        <v>118</v>
      </c>
      <c r="D25">
        <v>0</v>
      </c>
      <c r="E25" s="27">
        <v>0</v>
      </c>
      <c r="F25">
        <v>30</v>
      </c>
      <c r="G25" s="26">
        <v>0</v>
      </c>
    </row>
    <row r="26" spans="1:7" x14ac:dyDescent="0.2">
      <c r="A26" t="s">
        <v>70</v>
      </c>
      <c r="B26" s="43">
        <v>4000</v>
      </c>
      <c r="C26" s="53" t="s">
        <v>118</v>
      </c>
      <c r="D26">
        <v>0</v>
      </c>
      <c r="E26" s="27">
        <v>0</v>
      </c>
      <c r="F26">
        <v>35</v>
      </c>
      <c r="G26" s="26">
        <v>0</v>
      </c>
    </row>
    <row r="27" spans="1:7" x14ac:dyDescent="0.2">
      <c r="A27" t="s">
        <v>71</v>
      </c>
      <c r="B27" s="43">
        <v>8000</v>
      </c>
      <c r="C27" s="53" t="s">
        <v>118</v>
      </c>
      <c r="D27">
        <v>0</v>
      </c>
      <c r="E27" s="27">
        <v>0</v>
      </c>
      <c r="F27">
        <v>40</v>
      </c>
      <c r="G27" s="26">
        <v>0</v>
      </c>
    </row>
    <row r="28" spans="1:7" x14ac:dyDescent="0.2">
      <c r="A28" t="s">
        <v>72</v>
      </c>
      <c r="B28" s="43">
        <v>10000</v>
      </c>
      <c r="C28" s="53" t="s">
        <v>118</v>
      </c>
      <c r="D28">
        <v>20</v>
      </c>
      <c r="E28" s="27">
        <v>30</v>
      </c>
      <c r="F28">
        <v>25</v>
      </c>
      <c r="G28" s="26">
        <v>10</v>
      </c>
    </row>
    <row r="29" spans="1:7" x14ac:dyDescent="0.2">
      <c r="A29" t="s">
        <v>73</v>
      </c>
      <c r="B29" s="43">
        <v>8000</v>
      </c>
      <c r="C29" t="s">
        <v>124</v>
      </c>
      <c r="D29">
        <v>100</v>
      </c>
      <c r="E29" s="27">
        <v>40</v>
      </c>
      <c r="F29">
        <v>10</v>
      </c>
      <c r="G29" s="26">
        <v>10</v>
      </c>
    </row>
    <row r="30" spans="1:7" x14ac:dyDescent="0.2">
      <c r="A30" s="2" t="s">
        <v>1270</v>
      </c>
      <c r="B30" s="43">
        <v>8000</v>
      </c>
      <c r="C30" t="s">
        <v>124</v>
      </c>
      <c r="D30">
        <v>120</v>
      </c>
      <c r="E30" s="27">
        <v>35</v>
      </c>
      <c r="F30">
        <v>0</v>
      </c>
      <c r="G30" s="26">
        <v>10</v>
      </c>
    </row>
    <row r="31" spans="1:7" x14ac:dyDescent="0.2">
      <c r="A31" t="s">
        <v>74</v>
      </c>
      <c r="B31" s="43">
        <v>1000</v>
      </c>
      <c r="C31" s="52" t="s">
        <v>10</v>
      </c>
      <c r="D31">
        <v>0</v>
      </c>
      <c r="E31" s="27">
        <v>0</v>
      </c>
      <c r="F31">
        <v>70</v>
      </c>
      <c r="G31" s="26">
        <v>0</v>
      </c>
    </row>
    <row r="32" spans="1:7" x14ac:dyDescent="0.2">
      <c r="A32" t="s">
        <v>75</v>
      </c>
      <c r="B32" s="43">
        <v>1000</v>
      </c>
      <c r="C32" s="51" t="s">
        <v>39</v>
      </c>
      <c r="D32">
        <v>0</v>
      </c>
      <c r="E32" s="27">
        <v>0</v>
      </c>
      <c r="F32">
        <v>70</v>
      </c>
      <c r="G32" s="26">
        <v>0</v>
      </c>
    </row>
    <row r="33" spans="1:7" x14ac:dyDescent="0.2">
      <c r="A33" t="s">
        <v>76</v>
      </c>
      <c r="B33" s="43">
        <v>1000</v>
      </c>
      <c r="C33" s="46" t="s">
        <v>29</v>
      </c>
      <c r="D33">
        <v>0</v>
      </c>
      <c r="E33" s="27">
        <v>0</v>
      </c>
      <c r="F33">
        <v>70</v>
      </c>
      <c r="G33" s="26">
        <v>0</v>
      </c>
    </row>
    <row r="34" spans="1:7" x14ac:dyDescent="0.2">
      <c r="A34" t="s">
        <v>117</v>
      </c>
      <c r="B34" s="43">
        <v>1000</v>
      </c>
      <c r="C34" s="53" t="s">
        <v>118</v>
      </c>
      <c r="D34">
        <v>0</v>
      </c>
      <c r="E34" s="27">
        <v>0</v>
      </c>
      <c r="F34">
        <v>50</v>
      </c>
      <c r="G34" s="26">
        <v>0</v>
      </c>
    </row>
    <row r="35" spans="1:7" x14ac:dyDescent="0.2">
      <c r="A35" t="s">
        <v>281</v>
      </c>
      <c r="B35" s="43">
        <v>0</v>
      </c>
      <c r="C35" t="s">
        <v>124</v>
      </c>
      <c r="D35">
        <v>0</v>
      </c>
      <c r="E35" s="27">
        <v>0</v>
      </c>
      <c r="F35">
        <v>0</v>
      </c>
      <c r="G35" s="26">
        <v>0</v>
      </c>
    </row>
    <row r="36" spans="1:7" x14ac:dyDescent="0.2">
      <c r="A36" t="s">
        <v>419</v>
      </c>
      <c r="B36" s="43">
        <v>2000</v>
      </c>
      <c r="C36" s="52" t="s">
        <v>10</v>
      </c>
      <c r="D36">
        <v>45</v>
      </c>
      <c r="E36" s="27">
        <v>13</v>
      </c>
      <c r="F36">
        <v>20</v>
      </c>
      <c r="G36" s="26">
        <v>9</v>
      </c>
    </row>
    <row r="37" spans="1:7" x14ac:dyDescent="0.2">
      <c r="A37" t="s">
        <v>417</v>
      </c>
      <c r="B37" s="43">
        <v>2000</v>
      </c>
      <c r="C37" s="51" t="s">
        <v>39</v>
      </c>
      <c r="D37">
        <v>20</v>
      </c>
      <c r="E37" s="27">
        <v>16</v>
      </c>
      <c r="F37">
        <v>20</v>
      </c>
      <c r="G37" s="26">
        <v>5</v>
      </c>
    </row>
    <row r="38" spans="1:7" x14ac:dyDescent="0.2">
      <c r="A38" t="s">
        <v>418</v>
      </c>
      <c r="B38" s="43">
        <v>2000</v>
      </c>
      <c r="C38" s="46" t="s">
        <v>29</v>
      </c>
      <c r="D38">
        <v>35</v>
      </c>
      <c r="E38" s="27">
        <v>15</v>
      </c>
      <c r="F38">
        <v>20</v>
      </c>
      <c r="G38" s="26">
        <v>7</v>
      </c>
    </row>
    <row r="39" spans="1:7" x14ac:dyDescent="0.2">
      <c r="A39" t="s">
        <v>528</v>
      </c>
      <c r="B39" s="43">
        <v>0</v>
      </c>
      <c r="C39" t="s">
        <v>124</v>
      </c>
      <c r="D39">
        <v>300</v>
      </c>
      <c r="E39" s="27">
        <v>30</v>
      </c>
      <c r="F39">
        <v>25</v>
      </c>
      <c r="G39" s="26">
        <v>7</v>
      </c>
    </row>
    <row r="40" spans="1:7" x14ac:dyDescent="0.2">
      <c r="A40" t="s">
        <v>1327</v>
      </c>
      <c r="B40" s="43">
        <v>7000</v>
      </c>
      <c r="C40" t="s">
        <v>124</v>
      </c>
      <c r="D40">
        <v>45</v>
      </c>
      <c r="E40" s="27">
        <v>10</v>
      </c>
      <c r="F40">
        <v>20</v>
      </c>
      <c r="G40" s="26">
        <v>9</v>
      </c>
    </row>
  </sheetData>
  <phoneticPr fontId="2"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sheetPr>
  <dimension ref="A1:H22"/>
  <sheetViews>
    <sheetView workbookViewId="0">
      <selection activeCell="A22" sqref="A22"/>
    </sheetView>
  </sheetViews>
  <sheetFormatPr defaultRowHeight="12.75" x14ac:dyDescent="0.2"/>
  <cols>
    <col min="1" max="1" width="20" customWidth="1"/>
  </cols>
  <sheetData>
    <row r="1" spans="1:8" x14ac:dyDescent="0.2">
      <c r="A1" t="s">
        <v>107</v>
      </c>
      <c r="B1" t="s">
        <v>108</v>
      </c>
      <c r="C1" s="12" t="s">
        <v>690</v>
      </c>
      <c r="D1" s="12"/>
      <c r="E1" s="12"/>
      <c r="F1" s="12"/>
      <c r="G1" s="12"/>
      <c r="H1" s="12"/>
    </row>
    <row r="2" spans="1:8" x14ac:dyDescent="0.2">
      <c r="A2" t="s">
        <v>330</v>
      </c>
      <c r="B2" s="43">
        <v>500</v>
      </c>
      <c r="C2" s="12" t="s">
        <v>691</v>
      </c>
      <c r="D2" s="12"/>
      <c r="E2" s="12"/>
      <c r="F2" s="12"/>
      <c r="G2" s="12"/>
      <c r="H2" s="12"/>
    </row>
    <row r="3" spans="1:8" x14ac:dyDescent="0.2">
      <c r="A3" t="s">
        <v>116</v>
      </c>
      <c r="B3" s="43">
        <v>500</v>
      </c>
      <c r="C3" s="12" t="s">
        <v>691</v>
      </c>
      <c r="D3" s="12"/>
      <c r="E3" s="12"/>
      <c r="F3" s="12"/>
      <c r="G3" s="12"/>
      <c r="H3" s="12"/>
    </row>
    <row r="4" spans="1:8" x14ac:dyDescent="0.2">
      <c r="A4" t="s">
        <v>695</v>
      </c>
      <c r="B4" s="43">
        <v>500</v>
      </c>
      <c r="C4" s="12" t="s">
        <v>691</v>
      </c>
      <c r="D4" s="12"/>
      <c r="E4" s="12"/>
      <c r="F4" s="12"/>
      <c r="G4" s="12"/>
      <c r="H4" s="12"/>
    </row>
    <row r="5" spans="1:8" x14ac:dyDescent="0.2">
      <c r="A5" t="s">
        <v>114</v>
      </c>
      <c r="B5" s="43">
        <v>500</v>
      </c>
      <c r="C5" s="12" t="s">
        <v>694</v>
      </c>
      <c r="D5" s="12"/>
      <c r="E5" s="12"/>
      <c r="F5" s="12"/>
      <c r="G5" s="12"/>
      <c r="H5" s="12"/>
    </row>
    <row r="6" spans="1:8" x14ac:dyDescent="0.2">
      <c r="A6" t="s">
        <v>115</v>
      </c>
      <c r="B6" s="43">
        <v>2000</v>
      </c>
      <c r="C6" s="12" t="s">
        <v>735</v>
      </c>
      <c r="D6" s="12"/>
      <c r="E6" s="12"/>
      <c r="F6" s="12"/>
      <c r="G6" s="12"/>
      <c r="H6" s="12"/>
    </row>
    <row r="7" spans="1:8" x14ac:dyDescent="0.2">
      <c r="A7" t="s">
        <v>529</v>
      </c>
      <c r="B7" s="43">
        <v>0</v>
      </c>
      <c r="C7" s="12" t="s">
        <v>693</v>
      </c>
      <c r="D7" s="12"/>
      <c r="E7" s="12"/>
      <c r="F7" s="12"/>
      <c r="G7" s="12"/>
      <c r="H7" s="12"/>
    </row>
    <row r="8" spans="1:8" x14ac:dyDescent="0.2">
      <c r="A8" t="s">
        <v>530</v>
      </c>
      <c r="B8" s="43">
        <v>1</v>
      </c>
      <c r="C8" s="12" t="s">
        <v>692</v>
      </c>
      <c r="D8" s="12"/>
      <c r="E8" s="12"/>
      <c r="F8" s="12"/>
      <c r="G8" s="12"/>
      <c r="H8" s="12"/>
    </row>
    <row r="9" spans="1:8" x14ac:dyDescent="0.2">
      <c r="A9" t="s">
        <v>697</v>
      </c>
      <c r="B9" s="43">
        <v>1</v>
      </c>
      <c r="C9" s="12" t="s">
        <v>698</v>
      </c>
      <c r="D9" s="12"/>
      <c r="E9" s="12"/>
      <c r="F9" s="12"/>
      <c r="G9" s="12"/>
      <c r="H9" s="12"/>
    </row>
    <row r="10" spans="1:8" x14ac:dyDescent="0.2">
      <c r="A10" t="s">
        <v>701</v>
      </c>
      <c r="B10" s="43">
        <v>1</v>
      </c>
      <c r="C10" s="12" t="s">
        <v>713</v>
      </c>
    </row>
    <row r="11" spans="1:8" x14ac:dyDescent="0.2">
      <c r="A11" t="s">
        <v>699</v>
      </c>
      <c r="B11" s="43">
        <v>1</v>
      </c>
      <c r="C11" s="12" t="s">
        <v>714</v>
      </c>
    </row>
    <row r="12" spans="1:8" x14ac:dyDescent="0.2">
      <c r="A12" t="s">
        <v>700</v>
      </c>
      <c r="B12" s="43">
        <v>1</v>
      </c>
      <c r="C12" s="12" t="s">
        <v>736</v>
      </c>
    </row>
    <row r="13" spans="1:8" x14ac:dyDescent="0.2">
      <c r="A13" t="s">
        <v>802</v>
      </c>
      <c r="B13" s="43">
        <v>1</v>
      </c>
      <c r="C13" s="12" t="s">
        <v>803</v>
      </c>
    </row>
    <row r="14" spans="1:8" x14ac:dyDescent="0.2">
      <c r="A14" t="s">
        <v>838</v>
      </c>
      <c r="B14" s="43">
        <v>5000</v>
      </c>
      <c r="C14" s="12" t="s">
        <v>837</v>
      </c>
    </row>
    <row r="15" spans="1:8" x14ac:dyDescent="0.2">
      <c r="A15" t="s">
        <v>824</v>
      </c>
      <c r="B15" s="43">
        <v>5000</v>
      </c>
      <c r="C15" s="12" t="s">
        <v>829</v>
      </c>
    </row>
    <row r="16" spans="1:8" x14ac:dyDescent="0.2">
      <c r="A16" t="s">
        <v>825</v>
      </c>
      <c r="B16" s="43">
        <v>5000</v>
      </c>
      <c r="C16" s="12" t="s">
        <v>830</v>
      </c>
    </row>
    <row r="17" spans="1:3" x14ac:dyDescent="0.2">
      <c r="A17" t="s">
        <v>826</v>
      </c>
      <c r="B17" s="43">
        <v>5000</v>
      </c>
      <c r="C17" s="12" t="s">
        <v>831</v>
      </c>
    </row>
    <row r="18" spans="1:3" x14ac:dyDescent="0.2">
      <c r="A18" t="s">
        <v>827</v>
      </c>
      <c r="B18" s="43">
        <v>5000</v>
      </c>
      <c r="C18" s="12" t="s">
        <v>832</v>
      </c>
    </row>
    <row r="19" spans="1:3" x14ac:dyDescent="0.2">
      <c r="A19" t="s">
        <v>828</v>
      </c>
      <c r="B19" s="43">
        <v>5000</v>
      </c>
      <c r="C19" s="12" t="s">
        <v>833</v>
      </c>
    </row>
    <row r="20" spans="1:3" x14ac:dyDescent="0.2">
      <c r="A20" t="s">
        <v>1200</v>
      </c>
      <c r="B20" s="43">
        <v>0</v>
      </c>
      <c r="C20" s="13" t="s">
        <v>1242</v>
      </c>
    </row>
    <row r="21" spans="1:3" x14ac:dyDescent="0.2">
      <c r="A21" t="s">
        <v>1261</v>
      </c>
      <c r="B21" s="43">
        <v>0</v>
      </c>
      <c r="C21" s="13" t="s">
        <v>1262</v>
      </c>
    </row>
    <row r="22" spans="1:3" x14ac:dyDescent="0.2">
      <c r="A22" t="s">
        <v>1288</v>
      </c>
      <c r="B22" s="43">
        <v>0</v>
      </c>
      <c r="C22" s="13" t="s">
        <v>1289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Y246"/>
  <sheetViews>
    <sheetView tabSelected="1" zoomScaleNormal="100" workbookViewId="0">
      <pane xSplit="4" ySplit="1" topLeftCell="E211" activePane="bottomRight" state="frozen"/>
      <selection pane="topRight" activeCell="E1" sqref="E1"/>
      <selection pane="bottomLeft" activeCell="A2" sqref="A2"/>
      <selection pane="bottomRight" activeCell="R245" sqref="A1:Y246"/>
    </sheetView>
  </sheetViews>
  <sheetFormatPr defaultRowHeight="12.75" x14ac:dyDescent="0.2"/>
  <cols>
    <col min="1" max="1" width="18.85546875" style="12" customWidth="1"/>
    <col min="2" max="2" width="9.140625" customWidth="1"/>
    <col min="4" max="4" width="3.7109375" style="23" customWidth="1"/>
    <col min="5" max="5" width="8" style="33" bestFit="1" customWidth="1"/>
    <col min="6" max="6" width="8" style="35" bestFit="1" customWidth="1"/>
    <col min="7" max="7" width="3.7109375" style="41" customWidth="1"/>
    <col min="8" max="8" width="3.7109375" style="25" customWidth="1"/>
    <col min="9" max="9" width="3.7109375" style="24" customWidth="1"/>
    <col min="10" max="10" width="4.85546875" style="34" customWidth="1"/>
    <col min="11" max="11" width="3.7109375" style="26" customWidth="1"/>
    <col min="12" max="12" width="4.85546875" style="27" customWidth="1"/>
    <col min="13" max="13" width="4.28515625" style="17" customWidth="1"/>
    <col min="14" max="14" width="4.28515625" style="3" customWidth="1"/>
    <col min="15" max="15" width="4.28515625" style="29" customWidth="1"/>
    <col min="16" max="16" width="4.28515625" style="18" customWidth="1"/>
    <col min="17" max="17" width="81.7109375" customWidth="1"/>
    <col min="18" max="18" width="47" customWidth="1"/>
    <col min="19" max="19" width="6.85546875" style="20" customWidth="1"/>
    <col min="20" max="20" width="5.7109375" style="31" customWidth="1"/>
    <col min="21" max="21" width="2" style="38" customWidth="1"/>
    <col min="22" max="22" width="5.7109375" style="36" customWidth="1"/>
    <col min="23" max="23" width="14.85546875" style="47" customWidth="1"/>
    <col min="24" max="24" width="2" style="57" customWidth="1"/>
    <col min="25" max="25" width="2" style="43" customWidth="1"/>
    <col min="26" max="26" width="9.140625" customWidth="1"/>
  </cols>
  <sheetData>
    <row r="1" spans="1:25" ht="13.5" thickTop="1" x14ac:dyDescent="0.2">
      <c r="A1" s="40" t="s">
        <v>145</v>
      </c>
      <c r="B1" t="s">
        <v>107</v>
      </c>
      <c r="C1" t="s">
        <v>299</v>
      </c>
      <c r="D1" s="22" t="s">
        <v>129</v>
      </c>
      <c r="E1" s="33" t="s">
        <v>132</v>
      </c>
      <c r="F1" s="35" t="s">
        <v>131</v>
      </c>
      <c r="G1" s="41" t="s">
        <v>133</v>
      </c>
      <c r="H1" s="25" t="s">
        <v>136</v>
      </c>
      <c r="I1" s="24" t="s">
        <v>137</v>
      </c>
      <c r="J1" s="34" t="s">
        <v>138</v>
      </c>
      <c r="K1" s="26" t="s">
        <v>139</v>
      </c>
      <c r="L1" s="27" t="s">
        <v>140</v>
      </c>
      <c r="M1" s="14" t="s">
        <v>141</v>
      </c>
      <c r="N1" s="15" t="s">
        <v>142</v>
      </c>
      <c r="O1" s="28" t="s">
        <v>143</v>
      </c>
      <c r="P1" s="16" t="s">
        <v>144</v>
      </c>
      <c r="Q1" t="s">
        <v>130</v>
      </c>
      <c r="R1" t="s">
        <v>134</v>
      </c>
      <c r="S1" s="19" t="s">
        <v>135</v>
      </c>
      <c r="T1" s="30" t="s">
        <v>147</v>
      </c>
      <c r="U1" s="38" t="s">
        <v>283</v>
      </c>
      <c r="V1" s="36" t="s">
        <v>298</v>
      </c>
      <c r="W1" s="47" t="s">
        <v>664</v>
      </c>
      <c r="X1" s="57" t="s">
        <v>835</v>
      </c>
      <c r="Y1" s="43" t="s">
        <v>1111</v>
      </c>
    </row>
    <row r="2" spans="1:25" x14ac:dyDescent="0.2">
      <c r="A2" s="12" t="s">
        <v>376</v>
      </c>
      <c r="B2" t="s">
        <v>376</v>
      </c>
      <c r="C2" t="s">
        <v>376</v>
      </c>
      <c r="D2" s="23">
        <v>1</v>
      </c>
      <c r="E2" s="33">
        <v>9999</v>
      </c>
      <c r="F2" s="35">
        <v>9999</v>
      </c>
      <c r="G2" s="41">
        <v>0</v>
      </c>
      <c r="H2" s="25">
        <v>999</v>
      </c>
      <c r="I2" s="24">
        <v>0</v>
      </c>
      <c r="J2" s="34">
        <v>0</v>
      </c>
      <c r="K2" s="26">
        <v>50</v>
      </c>
      <c r="L2" s="27">
        <v>0</v>
      </c>
      <c r="M2" s="17">
        <v>0</v>
      </c>
      <c r="N2" s="3">
        <v>0</v>
      </c>
      <c r="O2" s="29">
        <v>0</v>
      </c>
      <c r="P2" s="18">
        <v>0</v>
      </c>
      <c r="Q2" t="s">
        <v>375</v>
      </c>
      <c r="R2" t="s">
        <v>146</v>
      </c>
      <c r="S2" s="20">
        <v>0</v>
      </c>
      <c r="T2" s="31">
        <v>500</v>
      </c>
      <c r="U2" s="38">
        <v>1</v>
      </c>
      <c r="V2" s="36">
        <v>0</v>
      </c>
      <c r="W2" s="47" t="s">
        <v>836</v>
      </c>
      <c r="X2" s="57">
        <v>0</v>
      </c>
      <c r="Y2" s="43">
        <v>0</v>
      </c>
    </row>
    <row r="3" spans="1:25" x14ac:dyDescent="0.2">
      <c r="A3" s="12" t="s">
        <v>285</v>
      </c>
      <c r="B3" t="s">
        <v>285</v>
      </c>
      <c r="C3" t="s">
        <v>285</v>
      </c>
      <c r="D3" s="23">
        <v>1</v>
      </c>
      <c r="E3" s="33">
        <v>40</v>
      </c>
      <c r="F3" s="35">
        <v>40</v>
      </c>
      <c r="G3" s="41">
        <v>2</v>
      </c>
      <c r="H3" s="25">
        <v>90</v>
      </c>
      <c r="I3" s="24">
        <v>10</v>
      </c>
      <c r="J3" s="34">
        <v>200</v>
      </c>
      <c r="K3" s="26">
        <v>0</v>
      </c>
      <c r="L3" s="27">
        <v>0</v>
      </c>
      <c r="M3" s="17">
        <v>0</v>
      </c>
      <c r="N3" s="3">
        <v>50</v>
      </c>
      <c r="O3" s="29">
        <v>0</v>
      </c>
      <c r="P3" s="18">
        <v>0</v>
      </c>
      <c r="Q3" t="s">
        <v>146</v>
      </c>
      <c r="R3" t="s">
        <v>146</v>
      </c>
      <c r="S3" s="20">
        <v>5</v>
      </c>
      <c r="T3" s="31">
        <v>0</v>
      </c>
      <c r="U3" s="38">
        <v>1</v>
      </c>
      <c r="V3" s="36">
        <v>0</v>
      </c>
      <c r="W3" s="47" t="s">
        <v>155</v>
      </c>
      <c r="X3" s="57">
        <v>0</v>
      </c>
      <c r="Y3" s="43">
        <v>1</v>
      </c>
    </row>
    <row r="4" spans="1:25" x14ac:dyDescent="0.2">
      <c r="A4" s="12" t="s">
        <v>287</v>
      </c>
      <c r="B4" t="s">
        <v>355</v>
      </c>
      <c r="C4" t="s">
        <v>287</v>
      </c>
      <c r="D4" s="23">
        <v>1</v>
      </c>
      <c r="E4" s="33">
        <v>30</v>
      </c>
      <c r="F4" s="35">
        <v>30</v>
      </c>
      <c r="G4" s="41">
        <v>3</v>
      </c>
      <c r="H4" s="25">
        <v>90</v>
      </c>
      <c r="I4" s="24">
        <v>10</v>
      </c>
      <c r="J4" s="34">
        <v>200</v>
      </c>
      <c r="K4" s="26">
        <v>0</v>
      </c>
      <c r="L4" s="27">
        <v>0</v>
      </c>
      <c r="M4" s="17">
        <v>0</v>
      </c>
      <c r="N4" s="3">
        <v>50</v>
      </c>
      <c r="O4" s="29">
        <v>0</v>
      </c>
      <c r="P4" s="18">
        <v>0</v>
      </c>
      <c r="Q4" t="s">
        <v>288</v>
      </c>
      <c r="R4" t="s">
        <v>146</v>
      </c>
      <c r="S4" s="20">
        <v>7</v>
      </c>
      <c r="T4" s="31">
        <v>0</v>
      </c>
      <c r="U4" s="38">
        <v>1</v>
      </c>
      <c r="V4" s="36">
        <v>0</v>
      </c>
      <c r="W4" s="47" t="s">
        <v>155</v>
      </c>
      <c r="X4" s="57">
        <v>0</v>
      </c>
      <c r="Y4" s="43">
        <v>1</v>
      </c>
    </row>
    <row r="5" spans="1:25" x14ac:dyDescent="0.2">
      <c r="A5" s="12" t="s">
        <v>295</v>
      </c>
      <c r="B5" t="s">
        <v>295</v>
      </c>
      <c r="C5" t="s">
        <v>295</v>
      </c>
      <c r="D5" s="23">
        <v>1</v>
      </c>
      <c r="E5" s="33">
        <v>40</v>
      </c>
      <c r="F5" s="35">
        <v>40</v>
      </c>
      <c r="G5" s="41">
        <v>4</v>
      </c>
      <c r="H5" s="25">
        <v>90</v>
      </c>
      <c r="I5" s="24">
        <v>10</v>
      </c>
      <c r="J5" s="34">
        <v>200</v>
      </c>
      <c r="K5" s="26">
        <v>0</v>
      </c>
      <c r="L5" s="27">
        <v>0</v>
      </c>
      <c r="M5" s="17">
        <v>0</v>
      </c>
      <c r="N5" s="3">
        <v>50</v>
      </c>
      <c r="O5" s="29">
        <v>0</v>
      </c>
      <c r="P5" s="18">
        <v>0</v>
      </c>
      <c r="Q5" t="s">
        <v>146</v>
      </c>
      <c r="R5" t="s">
        <v>146</v>
      </c>
      <c r="S5" s="20">
        <v>8</v>
      </c>
      <c r="T5" s="31">
        <v>0</v>
      </c>
      <c r="U5" s="38">
        <v>1</v>
      </c>
      <c r="V5" s="36">
        <v>0</v>
      </c>
      <c r="W5" s="47" t="s">
        <v>155</v>
      </c>
      <c r="X5" s="57">
        <v>0</v>
      </c>
      <c r="Y5" s="43">
        <v>1</v>
      </c>
    </row>
    <row r="6" spans="1:25" x14ac:dyDescent="0.2">
      <c r="A6" s="12" t="s">
        <v>286</v>
      </c>
      <c r="B6" t="s">
        <v>286</v>
      </c>
      <c r="C6" t="s">
        <v>286</v>
      </c>
      <c r="D6" s="23">
        <v>1</v>
      </c>
      <c r="E6" s="33">
        <v>25</v>
      </c>
      <c r="F6" s="35">
        <v>25</v>
      </c>
      <c r="G6" s="41">
        <v>5</v>
      </c>
      <c r="H6" s="25">
        <v>90</v>
      </c>
      <c r="I6" s="24">
        <v>10</v>
      </c>
      <c r="J6" s="34">
        <v>200</v>
      </c>
      <c r="K6" s="26">
        <v>0</v>
      </c>
      <c r="L6" s="27">
        <v>2</v>
      </c>
      <c r="M6" s="17">
        <v>0</v>
      </c>
      <c r="N6" s="3">
        <v>50</v>
      </c>
      <c r="O6" s="29">
        <v>0</v>
      </c>
      <c r="P6" s="18">
        <v>0</v>
      </c>
      <c r="Q6" t="s">
        <v>146</v>
      </c>
      <c r="R6" t="s">
        <v>146</v>
      </c>
      <c r="S6" s="20">
        <v>10</v>
      </c>
      <c r="T6" s="31">
        <v>0</v>
      </c>
      <c r="U6" s="38">
        <v>1</v>
      </c>
      <c r="V6" s="36">
        <v>0</v>
      </c>
      <c r="W6" s="47" t="s">
        <v>155</v>
      </c>
      <c r="X6" s="57">
        <v>0</v>
      </c>
      <c r="Y6" s="43">
        <v>1</v>
      </c>
    </row>
    <row r="7" spans="1:25" x14ac:dyDescent="0.2">
      <c r="A7" s="12" t="s">
        <v>313</v>
      </c>
      <c r="B7" t="s">
        <v>313</v>
      </c>
      <c r="C7" t="s">
        <v>313</v>
      </c>
      <c r="D7" s="23">
        <v>2</v>
      </c>
      <c r="E7" s="33">
        <v>500</v>
      </c>
      <c r="F7" s="35">
        <v>500</v>
      </c>
      <c r="G7" s="41">
        <v>2</v>
      </c>
      <c r="H7" s="25">
        <v>90</v>
      </c>
      <c r="I7" s="24">
        <v>10</v>
      </c>
      <c r="J7" s="34">
        <v>200</v>
      </c>
      <c r="K7" s="26">
        <v>0</v>
      </c>
      <c r="L7" s="27">
        <v>0</v>
      </c>
      <c r="M7" s="17">
        <v>0</v>
      </c>
      <c r="N7" s="3">
        <v>0</v>
      </c>
      <c r="O7" s="29">
        <v>0</v>
      </c>
      <c r="P7" s="18">
        <v>0</v>
      </c>
      <c r="Q7" t="s">
        <v>359</v>
      </c>
      <c r="R7" t="s">
        <v>146</v>
      </c>
      <c r="S7" s="20">
        <v>0</v>
      </c>
      <c r="T7" s="31">
        <v>25</v>
      </c>
      <c r="U7" s="38">
        <v>1</v>
      </c>
      <c r="V7" s="36">
        <v>250</v>
      </c>
      <c r="W7" s="47" t="s">
        <v>155</v>
      </c>
      <c r="X7" s="57">
        <v>0</v>
      </c>
      <c r="Y7" s="43">
        <v>1</v>
      </c>
    </row>
    <row r="8" spans="1:25" x14ac:dyDescent="0.2">
      <c r="A8" s="12" t="s">
        <v>289</v>
      </c>
      <c r="B8" t="s">
        <v>289</v>
      </c>
      <c r="C8" t="s">
        <v>289</v>
      </c>
      <c r="D8" s="23">
        <v>2</v>
      </c>
      <c r="E8" s="33">
        <v>60</v>
      </c>
      <c r="F8" s="35">
        <v>60</v>
      </c>
      <c r="G8" s="41">
        <v>4</v>
      </c>
      <c r="H8" s="25">
        <v>90</v>
      </c>
      <c r="I8" s="24">
        <v>10</v>
      </c>
      <c r="J8" s="34">
        <v>200</v>
      </c>
      <c r="K8" s="26">
        <v>0</v>
      </c>
      <c r="L8" s="27">
        <v>0</v>
      </c>
      <c r="M8" s="17">
        <v>0</v>
      </c>
      <c r="N8" s="3">
        <v>50</v>
      </c>
      <c r="O8" s="29">
        <v>0</v>
      </c>
      <c r="P8" s="18">
        <v>0</v>
      </c>
      <c r="Q8" t="s">
        <v>290</v>
      </c>
      <c r="R8" t="s">
        <v>146</v>
      </c>
      <c r="S8" s="20">
        <v>15</v>
      </c>
      <c r="T8" s="31">
        <v>0</v>
      </c>
      <c r="U8" s="38">
        <v>1</v>
      </c>
      <c r="V8" s="36">
        <v>0</v>
      </c>
      <c r="W8" s="47" t="s">
        <v>155</v>
      </c>
      <c r="X8" s="57">
        <v>0</v>
      </c>
      <c r="Y8" s="43">
        <v>1</v>
      </c>
    </row>
    <row r="9" spans="1:25" x14ac:dyDescent="0.2">
      <c r="A9" s="12" t="s">
        <v>312</v>
      </c>
      <c r="B9" t="s">
        <v>312</v>
      </c>
      <c r="C9" t="s">
        <v>312</v>
      </c>
      <c r="D9" s="23">
        <v>2</v>
      </c>
      <c r="E9" s="33">
        <v>65</v>
      </c>
      <c r="F9" s="35">
        <v>65</v>
      </c>
      <c r="G9" s="41">
        <v>4</v>
      </c>
      <c r="H9" s="25">
        <v>80</v>
      </c>
      <c r="I9" s="24">
        <v>10</v>
      </c>
      <c r="J9" s="34">
        <v>200</v>
      </c>
      <c r="K9" s="26">
        <v>0</v>
      </c>
      <c r="L9" s="27">
        <v>2</v>
      </c>
      <c r="M9" s="17">
        <v>0</v>
      </c>
      <c r="N9" s="3">
        <v>0</v>
      </c>
      <c r="O9" s="29">
        <v>0</v>
      </c>
      <c r="P9" s="18">
        <v>0</v>
      </c>
      <c r="Q9" t="s">
        <v>146</v>
      </c>
      <c r="R9" t="s">
        <v>562</v>
      </c>
      <c r="S9" s="20">
        <v>15</v>
      </c>
      <c r="T9" s="31">
        <v>5</v>
      </c>
      <c r="U9" s="38">
        <v>1</v>
      </c>
      <c r="V9" s="36">
        <v>0</v>
      </c>
      <c r="W9" s="47" t="s">
        <v>155</v>
      </c>
      <c r="X9" s="57">
        <v>0</v>
      </c>
      <c r="Y9" s="43">
        <v>1</v>
      </c>
    </row>
    <row r="10" spans="1:25" x14ac:dyDescent="0.2">
      <c r="A10" s="12" t="s">
        <v>316</v>
      </c>
      <c r="B10" t="s">
        <v>316</v>
      </c>
      <c r="C10" t="s">
        <v>316</v>
      </c>
      <c r="D10" s="23">
        <v>2</v>
      </c>
      <c r="E10" s="33">
        <v>100</v>
      </c>
      <c r="F10" s="35">
        <v>100</v>
      </c>
      <c r="G10" s="41">
        <v>5</v>
      </c>
      <c r="H10" s="25">
        <v>90</v>
      </c>
      <c r="I10" s="24">
        <v>10</v>
      </c>
      <c r="J10" s="34">
        <v>200</v>
      </c>
      <c r="K10" s="26">
        <v>0</v>
      </c>
      <c r="L10" s="27">
        <v>1</v>
      </c>
      <c r="M10" s="17">
        <v>0</v>
      </c>
      <c r="N10" s="3">
        <v>0</v>
      </c>
      <c r="O10" s="29">
        <v>0</v>
      </c>
      <c r="P10" s="18">
        <v>0</v>
      </c>
      <c r="Q10" t="s">
        <v>629</v>
      </c>
      <c r="R10" t="s">
        <v>317</v>
      </c>
      <c r="S10" s="20">
        <v>20</v>
      </c>
      <c r="T10" s="31">
        <v>5</v>
      </c>
      <c r="U10" s="38">
        <v>1</v>
      </c>
      <c r="V10" s="36">
        <v>0</v>
      </c>
      <c r="W10" s="47" t="s">
        <v>155</v>
      </c>
      <c r="X10" s="57">
        <v>0</v>
      </c>
      <c r="Y10" s="43">
        <v>1</v>
      </c>
    </row>
    <row r="11" spans="1:25" x14ac:dyDescent="0.2">
      <c r="A11" s="12" t="s">
        <v>302</v>
      </c>
      <c r="B11" t="s">
        <v>302</v>
      </c>
      <c r="C11" t="s">
        <v>302</v>
      </c>
      <c r="D11" s="23">
        <v>3</v>
      </c>
      <c r="E11" s="33">
        <v>50</v>
      </c>
      <c r="F11" s="35">
        <v>50</v>
      </c>
      <c r="G11" s="41">
        <v>8</v>
      </c>
      <c r="H11" s="25">
        <v>90</v>
      </c>
      <c r="I11" s="24">
        <v>10</v>
      </c>
      <c r="J11" s="34">
        <v>200</v>
      </c>
      <c r="K11" s="26">
        <v>0</v>
      </c>
      <c r="L11" s="27">
        <v>6</v>
      </c>
      <c r="M11" s="17">
        <v>0</v>
      </c>
      <c r="N11" s="3">
        <v>50</v>
      </c>
      <c r="O11" s="29">
        <v>0</v>
      </c>
      <c r="P11" s="18">
        <v>0</v>
      </c>
      <c r="Q11" t="s">
        <v>146</v>
      </c>
      <c r="R11" t="s">
        <v>146</v>
      </c>
      <c r="S11" s="20">
        <v>30</v>
      </c>
      <c r="T11" s="31">
        <v>0</v>
      </c>
      <c r="U11" s="38">
        <v>1</v>
      </c>
      <c r="V11" s="36">
        <v>0</v>
      </c>
      <c r="W11" s="47" t="s">
        <v>155</v>
      </c>
      <c r="X11" s="57">
        <v>0</v>
      </c>
      <c r="Y11" s="43">
        <v>1</v>
      </c>
    </row>
    <row r="12" spans="1:25" x14ac:dyDescent="0.2">
      <c r="A12" s="12" t="s">
        <v>322</v>
      </c>
      <c r="B12" t="s">
        <v>322</v>
      </c>
      <c r="C12" t="s">
        <v>322</v>
      </c>
      <c r="D12" s="23">
        <v>3</v>
      </c>
      <c r="E12" s="33">
        <v>100</v>
      </c>
      <c r="F12" s="35">
        <v>100</v>
      </c>
      <c r="G12" s="41">
        <v>11</v>
      </c>
      <c r="H12" s="25">
        <v>90</v>
      </c>
      <c r="I12" s="24">
        <v>4</v>
      </c>
      <c r="J12" s="34">
        <v>200</v>
      </c>
      <c r="K12" s="26">
        <v>0</v>
      </c>
      <c r="L12" s="27">
        <v>2</v>
      </c>
      <c r="M12" s="17">
        <v>0</v>
      </c>
      <c r="N12" s="3">
        <v>0</v>
      </c>
      <c r="O12" s="29">
        <v>0</v>
      </c>
      <c r="P12" s="18">
        <v>0</v>
      </c>
      <c r="Q12" t="s">
        <v>323</v>
      </c>
      <c r="R12" t="s">
        <v>506</v>
      </c>
      <c r="S12" s="20">
        <v>40</v>
      </c>
      <c r="T12" s="31">
        <v>10</v>
      </c>
      <c r="U12" s="38">
        <v>1</v>
      </c>
      <c r="V12" s="36">
        <v>0</v>
      </c>
      <c r="W12" s="47" t="s">
        <v>155</v>
      </c>
      <c r="X12" s="57">
        <v>0</v>
      </c>
      <c r="Y12" s="43">
        <v>1</v>
      </c>
    </row>
    <row r="13" spans="1:25" x14ac:dyDescent="0.2">
      <c r="A13" s="12" t="s">
        <v>318</v>
      </c>
      <c r="B13" t="s">
        <v>318</v>
      </c>
      <c r="C13" t="s">
        <v>318</v>
      </c>
      <c r="D13" s="23">
        <v>3</v>
      </c>
      <c r="E13" s="33">
        <v>120</v>
      </c>
      <c r="F13" s="35">
        <v>120</v>
      </c>
      <c r="G13" s="41">
        <v>7</v>
      </c>
      <c r="H13" s="25">
        <v>90</v>
      </c>
      <c r="I13" s="24">
        <v>10</v>
      </c>
      <c r="J13" s="34">
        <v>200</v>
      </c>
      <c r="K13" s="26">
        <v>5</v>
      </c>
      <c r="L13" s="27">
        <v>4</v>
      </c>
      <c r="M13" s="17">
        <v>50</v>
      </c>
      <c r="N13" s="3">
        <v>75</v>
      </c>
      <c r="O13" s="29">
        <v>-100</v>
      </c>
      <c r="P13" s="18">
        <v>0</v>
      </c>
      <c r="Q13" t="s">
        <v>321</v>
      </c>
      <c r="R13" t="s">
        <v>146</v>
      </c>
      <c r="S13" s="20">
        <v>45</v>
      </c>
      <c r="T13" s="31">
        <v>5</v>
      </c>
      <c r="U13" s="38">
        <v>1</v>
      </c>
      <c r="V13" s="36">
        <v>0</v>
      </c>
      <c r="W13" s="47" t="s">
        <v>155</v>
      </c>
      <c r="X13" s="57">
        <v>0</v>
      </c>
      <c r="Y13" s="43">
        <v>0</v>
      </c>
    </row>
    <row r="14" spans="1:25" x14ac:dyDescent="0.2">
      <c r="A14" s="12" t="s">
        <v>702</v>
      </c>
      <c r="B14" t="s">
        <v>703</v>
      </c>
      <c r="C14" t="s">
        <v>702</v>
      </c>
      <c r="D14" s="23">
        <v>4</v>
      </c>
      <c r="E14" s="33">
        <v>50</v>
      </c>
      <c r="F14" s="35">
        <v>50</v>
      </c>
      <c r="G14" s="41">
        <v>10</v>
      </c>
      <c r="H14" s="25">
        <v>90</v>
      </c>
      <c r="I14" s="24">
        <v>10</v>
      </c>
      <c r="J14" s="34">
        <v>200</v>
      </c>
      <c r="K14" s="26">
        <v>0</v>
      </c>
      <c r="L14" s="27">
        <v>0</v>
      </c>
      <c r="M14" s="17">
        <v>50</v>
      </c>
      <c r="N14" s="3">
        <v>50</v>
      </c>
      <c r="O14" s="29">
        <v>50</v>
      </c>
      <c r="P14" s="18">
        <v>80</v>
      </c>
      <c r="Q14" t="s">
        <v>704</v>
      </c>
      <c r="R14" t="s">
        <v>706</v>
      </c>
      <c r="S14" s="20">
        <v>50</v>
      </c>
      <c r="T14" s="31">
        <v>0</v>
      </c>
      <c r="U14" s="38">
        <v>1</v>
      </c>
      <c r="V14" s="36">
        <v>5</v>
      </c>
      <c r="W14" s="47" t="s">
        <v>665</v>
      </c>
      <c r="X14" s="57">
        <v>0</v>
      </c>
      <c r="Y14" s="43">
        <v>1</v>
      </c>
    </row>
    <row r="15" spans="1:25" x14ac:dyDescent="0.2">
      <c r="A15" s="12" t="s">
        <v>705</v>
      </c>
      <c r="B15" t="s">
        <v>703</v>
      </c>
      <c r="C15" t="s">
        <v>705</v>
      </c>
      <c r="D15" s="23">
        <v>4</v>
      </c>
      <c r="E15" s="33">
        <v>50</v>
      </c>
      <c r="F15" s="35">
        <v>50</v>
      </c>
      <c r="G15" s="41">
        <v>5</v>
      </c>
      <c r="H15" s="25">
        <v>90</v>
      </c>
      <c r="I15" s="24">
        <v>10</v>
      </c>
      <c r="J15" s="34">
        <v>200</v>
      </c>
      <c r="K15" s="26">
        <v>0</v>
      </c>
      <c r="L15" s="27">
        <v>0</v>
      </c>
      <c r="M15" s="17">
        <v>50</v>
      </c>
      <c r="N15" s="3">
        <v>50</v>
      </c>
      <c r="O15" s="29">
        <v>50</v>
      </c>
      <c r="P15" s="18">
        <v>80</v>
      </c>
      <c r="Q15" t="s">
        <v>730</v>
      </c>
      <c r="R15" t="s">
        <v>1258</v>
      </c>
      <c r="S15" s="20">
        <v>50</v>
      </c>
      <c r="T15" s="31">
        <v>0</v>
      </c>
      <c r="U15" s="38">
        <v>1</v>
      </c>
      <c r="V15" s="36">
        <v>5</v>
      </c>
      <c r="W15" s="47" t="s">
        <v>665</v>
      </c>
      <c r="X15" s="57">
        <v>0</v>
      </c>
      <c r="Y15" s="43">
        <v>1</v>
      </c>
    </row>
    <row r="16" spans="1:25" x14ac:dyDescent="0.2">
      <c r="A16" s="12" t="s">
        <v>861</v>
      </c>
      <c r="B16" t="s">
        <v>862</v>
      </c>
      <c r="C16" t="s">
        <v>861</v>
      </c>
      <c r="D16" s="23">
        <v>40</v>
      </c>
      <c r="E16" s="33">
        <v>500000</v>
      </c>
      <c r="F16" s="35">
        <v>500000</v>
      </c>
      <c r="G16" s="41">
        <v>50</v>
      </c>
      <c r="H16" s="25">
        <v>999</v>
      </c>
      <c r="I16" s="24">
        <v>0.1</v>
      </c>
      <c r="J16" s="34">
        <v>200</v>
      </c>
      <c r="K16" s="26">
        <v>0</v>
      </c>
      <c r="L16" s="27">
        <v>0</v>
      </c>
      <c r="M16" s="17">
        <v>50</v>
      </c>
      <c r="N16" s="3">
        <v>50</v>
      </c>
      <c r="O16" s="29">
        <v>50</v>
      </c>
      <c r="P16" s="18">
        <v>80</v>
      </c>
      <c r="Q16" t="s">
        <v>1260</v>
      </c>
      <c r="R16" t="s">
        <v>1259</v>
      </c>
      <c r="S16" s="20">
        <v>3700</v>
      </c>
      <c r="T16" s="31">
        <v>0</v>
      </c>
      <c r="U16" s="38">
        <v>1</v>
      </c>
      <c r="V16" s="36">
        <v>5</v>
      </c>
      <c r="W16" s="47" t="s">
        <v>665</v>
      </c>
      <c r="X16" s="57">
        <v>0</v>
      </c>
      <c r="Y16" s="43">
        <v>1</v>
      </c>
    </row>
    <row r="17" spans="1:25" x14ac:dyDescent="0.2">
      <c r="A17" s="12" t="s">
        <v>342</v>
      </c>
      <c r="B17" t="s">
        <v>342</v>
      </c>
      <c r="C17" t="s">
        <v>342</v>
      </c>
      <c r="D17" s="23">
        <v>4</v>
      </c>
      <c r="E17" s="33">
        <v>70</v>
      </c>
      <c r="F17" s="35">
        <v>70</v>
      </c>
      <c r="G17" s="41">
        <v>18</v>
      </c>
      <c r="H17" s="25">
        <v>90</v>
      </c>
      <c r="I17" s="24">
        <v>10</v>
      </c>
      <c r="J17" s="34">
        <v>200</v>
      </c>
      <c r="K17" s="26">
        <v>0</v>
      </c>
      <c r="L17" s="27">
        <v>0</v>
      </c>
      <c r="M17" s="17">
        <v>0</v>
      </c>
      <c r="N17" s="3">
        <v>0</v>
      </c>
      <c r="O17" s="29">
        <v>0</v>
      </c>
      <c r="P17" s="18">
        <v>0</v>
      </c>
      <c r="Q17" t="s">
        <v>343</v>
      </c>
      <c r="R17" t="s">
        <v>146</v>
      </c>
      <c r="S17" s="20">
        <v>55</v>
      </c>
      <c r="T17" s="31">
        <v>0</v>
      </c>
      <c r="U17" s="38">
        <v>1</v>
      </c>
      <c r="V17" s="36">
        <v>0</v>
      </c>
      <c r="W17" s="47" t="s">
        <v>155</v>
      </c>
      <c r="X17" s="57">
        <v>0</v>
      </c>
      <c r="Y17" s="43">
        <v>1</v>
      </c>
    </row>
    <row r="18" spans="1:25" x14ac:dyDescent="0.2">
      <c r="A18" s="12" t="s">
        <v>344</v>
      </c>
      <c r="B18" t="s">
        <v>344</v>
      </c>
      <c r="C18" t="s">
        <v>344</v>
      </c>
      <c r="D18" s="23">
        <v>4</v>
      </c>
      <c r="E18" s="33">
        <v>130</v>
      </c>
      <c r="F18" s="35">
        <v>130</v>
      </c>
      <c r="G18" s="41">
        <v>12</v>
      </c>
      <c r="H18" s="25">
        <v>90</v>
      </c>
      <c r="I18" s="24">
        <v>2</v>
      </c>
      <c r="J18" s="34">
        <v>200</v>
      </c>
      <c r="K18" s="26">
        <v>0</v>
      </c>
      <c r="L18" s="27">
        <v>10</v>
      </c>
      <c r="M18" s="17">
        <v>25</v>
      </c>
      <c r="N18" s="3">
        <v>0</v>
      </c>
      <c r="O18" s="29">
        <v>-100</v>
      </c>
      <c r="P18" s="18">
        <v>0</v>
      </c>
      <c r="Q18" s="2" t="s">
        <v>146</v>
      </c>
      <c r="R18" s="2" t="s">
        <v>360</v>
      </c>
      <c r="S18" s="21">
        <v>60</v>
      </c>
      <c r="T18" s="32">
        <v>15</v>
      </c>
      <c r="U18" s="39">
        <v>1</v>
      </c>
      <c r="V18" s="36">
        <v>0</v>
      </c>
      <c r="W18" s="47" t="s">
        <v>155</v>
      </c>
      <c r="X18" s="57">
        <v>0</v>
      </c>
      <c r="Y18" s="43">
        <v>0</v>
      </c>
    </row>
    <row r="19" spans="1:25" x14ac:dyDescent="0.2">
      <c r="A19" s="13" t="s">
        <v>556</v>
      </c>
      <c r="B19" s="2" t="s">
        <v>556</v>
      </c>
      <c r="C19" t="s">
        <v>556</v>
      </c>
      <c r="D19" s="23">
        <v>4</v>
      </c>
      <c r="E19" s="33">
        <v>90</v>
      </c>
      <c r="F19" s="35">
        <v>90</v>
      </c>
      <c r="G19" s="41">
        <v>16</v>
      </c>
      <c r="H19" s="25">
        <v>999</v>
      </c>
      <c r="I19" s="24">
        <v>0.1</v>
      </c>
      <c r="J19" s="34">
        <v>200</v>
      </c>
      <c r="K19" s="26">
        <v>0</v>
      </c>
      <c r="L19" s="27">
        <v>0</v>
      </c>
      <c r="M19" s="17">
        <v>50</v>
      </c>
      <c r="N19" s="3">
        <v>25</v>
      </c>
      <c r="O19" s="29">
        <v>-75</v>
      </c>
      <c r="P19" s="18">
        <v>0</v>
      </c>
      <c r="Q19" t="s">
        <v>420</v>
      </c>
      <c r="R19" t="s">
        <v>633</v>
      </c>
      <c r="S19" s="20">
        <v>65</v>
      </c>
      <c r="T19" s="31">
        <v>0</v>
      </c>
      <c r="U19" s="38">
        <v>1</v>
      </c>
      <c r="V19" s="36">
        <v>0</v>
      </c>
      <c r="W19" s="47" t="s">
        <v>155</v>
      </c>
      <c r="X19" s="57">
        <v>0</v>
      </c>
      <c r="Y19" s="43">
        <v>1</v>
      </c>
    </row>
    <row r="20" spans="1:25" x14ac:dyDescent="0.2">
      <c r="A20" s="12" t="s">
        <v>345</v>
      </c>
      <c r="B20" t="s">
        <v>346</v>
      </c>
      <c r="C20" t="s">
        <v>345</v>
      </c>
      <c r="D20" s="23">
        <v>5</v>
      </c>
      <c r="E20" s="33">
        <v>130</v>
      </c>
      <c r="F20" s="35">
        <v>130</v>
      </c>
      <c r="G20" s="41">
        <v>15</v>
      </c>
      <c r="H20" s="25">
        <v>999</v>
      </c>
      <c r="I20" s="24">
        <v>0.1</v>
      </c>
      <c r="J20" s="34">
        <v>200</v>
      </c>
      <c r="K20" s="26">
        <v>0</v>
      </c>
      <c r="L20" s="27">
        <v>10</v>
      </c>
      <c r="M20" s="17">
        <v>75</v>
      </c>
      <c r="N20" s="3">
        <v>0</v>
      </c>
      <c r="O20" s="29">
        <v>-100</v>
      </c>
      <c r="P20" s="18">
        <v>0</v>
      </c>
      <c r="Q20" t="s">
        <v>362</v>
      </c>
      <c r="R20" t="s">
        <v>1332</v>
      </c>
      <c r="S20" s="20">
        <v>75</v>
      </c>
      <c r="T20" s="31">
        <v>15</v>
      </c>
      <c r="U20" s="38">
        <v>1</v>
      </c>
      <c r="V20" s="36">
        <v>0</v>
      </c>
      <c r="W20" s="47" t="s">
        <v>155</v>
      </c>
      <c r="X20" s="57">
        <v>0</v>
      </c>
      <c r="Y20" s="43">
        <v>0</v>
      </c>
    </row>
    <row r="21" spans="1:25" x14ac:dyDescent="0.2">
      <c r="A21" s="12" t="s">
        <v>348</v>
      </c>
      <c r="B21" t="s">
        <v>346</v>
      </c>
      <c r="C21" t="s">
        <v>348</v>
      </c>
      <c r="D21" s="23">
        <v>5</v>
      </c>
      <c r="E21" s="33">
        <v>130</v>
      </c>
      <c r="F21" s="35">
        <v>130</v>
      </c>
      <c r="G21" s="41">
        <v>15</v>
      </c>
      <c r="H21" s="25">
        <v>999</v>
      </c>
      <c r="I21" s="24">
        <v>0.1</v>
      </c>
      <c r="J21" s="34">
        <v>200</v>
      </c>
      <c r="K21" s="26">
        <v>0</v>
      </c>
      <c r="L21" s="27">
        <v>10</v>
      </c>
      <c r="M21" s="17">
        <v>25</v>
      </c>
      <c r="N21" s="3">
        <v>50</v>
      </c>
      <c r="O21" s="29">
        <v>-100</v>
      </c>
      <c r="P21" s="18">
        <v>0</v>
      </c>
      <c r="Q21" t="s">
        <v>363</v>
      </c>
      <c r="R21" t="s">
        <v>361</v>
      </c>
      <c r="S21" s="20">
        <v>75</v>
      </c>
      <c r="T21" s="31">
        <v>15</v>
      </c>
      <c r="U21" s="38">
        <v>1</v>
      </c>
      <c r="V21" s="36">
        <v>0</v>
      </c>
      <c r="W21" s="47" t="s">
        <v>155</v>
      </c>
      <c r="X21" s="57">
        <v>0</v>
      </c>
      <c r="Y21" s="43">
        <v>0</v>
      </c>
    </row>
    <row r="22" spans="1:25" x14ac:dyDescent="0.2">
      <c r="A22" s="12" t="s">
        <v>365</v>
      </c>
      <c r="B22" t="s">
        <v>365</v>
      </c>
      <c r="C22" t="s">
        <v>365</v>
      </c>
      <c r="D22" s="23">
        <v>5</v>
      </c>
      <c r="E22" s="33">
        <v>160</v>
      </c>
      <c r="F22" s="35">
        <v>160</v>
      </c>
      <c r="G22" s="41">
        <v>15</v>
      </c>
      <c r="H22" s="25">
        <v>90</v>
      </c>
      <c r="I22" s="24">
        <v>6</v>
      </c>
      <c r="J22" s="34">
        <v>200</v>
      </c>
      <c r="K22" s="26">
        <v>0</v>
      </c>
      <c r="L22" s="27">
        <v>12</v>
      </c>
      <c r="M22" s="17">
        <v>0</v>
      </c>
      <c r="N22" s="3">
        <v>0</v>
      </c>
      <c r="O22" s="29">
        <v>0</v>
      </c>
      <c r="P22" s="18">
        <v>0</v>
      </c>
      <c r="Q22" s="2" t="s">
        <v>366</v>
      </c>
      <c r="R22" s="2" t="s">
        <v>1334</v>
      </c>
      <c r="S22" s="20">
        <v>75</v>
      </c>
      <c r="T22" s="31">
        <v>20</v>
      </c>
      <c r="U22" s="38">
        <v>1</v>
      </c>
      <c r="V22" s="36">
        <v>0</v>
      </c>
      <c r="W22" s="47" t="s">
        <v>155</v>
      </c>
      <c r="X22" s="57">
        <v>0</v>
      </c>
      <c r="Y22" s="43">
        <v>1</v>
      </c>
    </row>
    <row r="23" spans="1:25" x14ac:dyDescent="0.2">
      <c r="A23" s="12" t="s">
        <v>349</v>
      </c>
      <c r="B23" t="s">
        <v>349</v>
      </c>
      <c r="C23" t="s">
        <v>349</v>
      </c>
      <c r="D23" s="23">
        <v>5</v>
      </c>
      <c r="E23" s="33">
        <v>170</v>
      </c>
      <c r="F23" s="35">
        <v>170</v>
      </c>
      <c r="G23" s="41">
        <v>22</v>
      </c>
      <c r="H23" s="25">
        <v>75</v>
      </c>
      <c r="I23" s="24">
        <v>8</v>
      </c>
      <c r="J23" s="34">
        <v>200</v>
      </c>
      <c r="K23" s="26">
        <v>0</v>
      </c>
      <c r="L23" s="27">
        <v>5</v>
      </c>
      <c r="M23" s="17">
        <v>0</v>
      </c>
      <c r="N23" s="3">
        <v>0</v>
      </c>
      <c r="O23" s="29">
        <v>0</v>
      </c>
      <c r="P23" s="18">
        <v>0</v>
      </c>
      <c r="Q23" s="2" t="s">
        <v>350</v>
      </c>
      <c r="R23" t="s">
        <v>579</v>
      </c>
      <c r="S23" s="20">
        <v>80</v>
      </c>
      <c r="T23" s="31">
        <v>25</v>
      </c>
      <c r="U23" s="38">
        <v>1</v>
      </c>
      <c r="V23" s="36">
        <v>0</v>
      </c>
      <c r="W23" s="47" t="s">
        <v>155</v>
      </c>
      <c r="X23" s="57">
        <v>0</v>
      </c>
      <c r="Y23" s="43">
        <v>1</v>
      </c>
    </row>
    <row r="24" spans="1:25" x14ac:dyDescent="0.2">
      <c r="A24" s="12" t="s">
        <v>305</v>
      </c>
      <c r="B24" t="s">
        <v>305</v>
      </c>
      <c r="C24" t="s">
        <v>305</v>
      </c>
      <c r="D24" s="23">
        <v>6</v>
      </c>
      <c r="E24" s="33">
        <v>160</v>
      </c>
      <c r="F24" s="35">
        <v>160</v>
      </c>
      <c r="G24" s="41">
        <v>17</v>
      </c>
      <c r="H24" s="25">
        <v>80</v>
      </c>
      <c r="I24" s="24">
        <v>10</v>
      </c>
      <c r="J24" s="34">
        <v>200</v>
      </c>
      <c r="K24" s="26">
        <v>5</v>
      </c>
      <c r="L24" s="27">
        <v>22</v>
      </c>
      <c r="M24" s="17">
        <v>50</v>
      </c>
      <c r="N24" s="3">
        <v>0</v>
      </c>
      <c r="O24" s="29">
        <v>-100</v>
      </c>
      <c r="P24" s="18">
        <v>0</v>
      </c>
      <c r="Q24" s="2" t="s">
        <v>368</v>
      </c>
      <c r="R24" s="2" t="s">
        <v>369</v>
      </c>
      <c r="S24" s="21">
        <v>90</v>
      </c>
      <c r="T24" s="32">
        <v>20</v>
      </c>
      <c r="U24" s="39">
        <v>1</v>
      </c>
      <c r="V24" s="37">
        <v>0</v>
      </c>
      <c r="W24" s="47" t="s">
        <v>155</v>
      </c>
      <c r="X24" s="57">
        <v>0</v>
      </c>
      <c r="Y24" s="43">
        <v>1</v>
      </c>
    </row>
    <row r="25" spans="1:25" x14ac:dyDescent="0.2">
      <c r="A25" s="12" t="s">
        <v>367</v>
      </c>
      <c r="B25" t="s">
        <v>367</v>
      </c>
      <c r="C25" t="s">
        <v>367</v>
      </c>
      <c r="D25" s="23">
        <v>6</v>
      </c>
      <c r="E25" s="33">
        <v>210</v>
      </c>
      <c r="F25" s="35">
        <v>210</v>
      </c>
      <c r="G25" s="41">
        <v>20</v>
      </c>
      <c r="H25" s="25">
        <v>70</v>
      </c>
      <c r="I25" s="24">
        <v>6</v>
      </c>
      <c r="J25" s="34">
        <v>200</v>
      </c>
      <c r="K25" s="26">
        <v>0</v>
      </c>
      <c r="L25" s="27">
        <v>18</v>
      </c>
      <c r="M25" s="17">
        <v>0</v>
      </c>
      <c r="N25" s="3">
        <v>0</v>
      </c>
      <c r="O25" s="29">
        <v>0</v>
      </c>
      <c r="P25" s="18">
        <v>0</v>
      </c>
      <c r="Q25" t="s">
        <v>460</v>
      </c>
      <c r="R25" t="s">
        <v>580</v>
      </c>
      <c r="S25" s="20">
        <v>110</v>
      </c>
      <c r="T25" s="31">
        <v>30</v>
      </c>
      <c r="U25" s="38">
        <v>1</v>
      </c>
      <c r="V25" s="36">
        <v>0</v>
      </c>
      <c r="W25" s="47" t="s">
        <v>155</v>
      </c>
      <c r="X25" s="57">
        <v>0</v>
      </c>
      <c r="Y25" s="43">
        <v>1</v>
      </c>
    </row>
    <row r="26" spans="1:25" x14ac:dyDescent="0.2">
      <c r="A26" s="12" t="s">
        <v>324</v>
      </c>
      <c r="B26" s="12" t="s">
        <v>324</v>
      </c>
      <c r="C26" t="s">
        <v>325</v>
      </c>
      <c r="D26" s="23">
        <v>6</v>
      </c>
      <c r="E26" s="33">
        <v>100</v>
      </c>
      <c r="F26" s="35">
        <v>100</v>
      </c>
      <c r="G26" s="41">
        <v>22</v>
      </c>
      <c r="H26" s="25">
        <v>90</v>
      </c>
      <c r="I26" s="24">
        <v>20</v>
      </c>
      <c r="J26" s="34">
        <v>200</v>
      </c>
      <c r="K26" s="26">
        <v>0</v>
      </c>
      <c r="L26" s="27">
        <v>11</v>
      </c>
      <c r="M26" s="17">
        <v>0</v>
      </c>
      <c r="N26" s="3">
        <v>0</v>
      </c>
      <c r="O26" s="29">
        <v>0</v>
      </c>
      <c r="P26" s="18">
        <v>0</v>
      </c>
      <c r="Q26" t="s">
        <v>672</v>
      </c>
      <c r="R26" t="s">
        <v>326</v>
      </c>
      <c r="S26" s="20">
        <v>120</v>
      </c>
      <c r="T26" s="31">
        <v>30</v>
      </c>
      <c r="U26" s="38">
        <v>1</v>
      </c>
      <c r="V26" s="36">
        <v>0</v>
      </c>
      <c r="W26" s="47" t="s">
        <v>665</v>
      </c>
      <c r="X26" s="57">
        <v>1</v>
      </c>
      <c r="Y26" s="43">
        <v>1</v>
      </c>
    </row>
    <row r="27" spans="1:25" x14ac:dyDescent="0.2">
      <c r="A27" s="12" t="s">
        <v>380</v>
      </c>
      <c r="B27" t="s">
        <v>378</v>
      </c>
      <c r="C27" t="s">
        <v>380</v>
      </c>
      <c r="D27" s="23">
        <v>7</v>
      </c>
      <c r="E27" s="33">
        <v>300</v>
      </c>
      <c r="F27" s="35">
        <v>300</v>
      </c>
      <c r="G27" s="41">
        <v>17</v>
      </c>
      <c r="H27" s="25">
        <v>90</v>
      </c>
      <c r="I27" s="24">
        <v>10</v>
      </c>
      <c r="J27" s="34">
        <v>200</v>
      </c>
      <c r="K27" s="26">
        <v>0</v>
      </c>
      <c r="L27" s="27">
        <v>20</v>
      </c>
      <c r="M27" s="17">
        <v>0</v>
      </c>
      <c r="N27" s="3">
        <v>50</v>
      </c>
      <c r="O27" s="29">
        <v>-100</v>
      </c>
      <c r="P27" s="18">
        <v>0</v>
      </c>
      <c r="Q27" s="2" t="s">
        <v>146</v>
      </c>
      <c r="R27" s="2" t="s">
        <v>146</v>
      </c>
      <c r="S27" s="21">
        <v>140</v>
      </c>
      <c r="T27" s="32">
        <v>0</v>
      </c>
      <c r="U27" s="39">
        <v>1</v>
      </c>
      <c r="V27" s="36">
        <v>0</v>
      </c>
      <c r="W27" s="47" t="s">
        <v>155</v>
      </c>
      <c r="X27" s="57">
        <v>0</v>
      </c>
      <c r="Y27" s="43">
        <v>1</v>
      </c>
    </row>
    <row r="28" spans="1:25" x14ac:dyDescent="0.2">
      <c r="A28" s="12" t="s">
        <v>306</v>
      </c>
      <c r="B28" t="s">
        <v>306</v>
      </c>
      <c r="C28" t="s">
        <v>306</v>
      </c>
      <c r="D28" s="23">
        <v>7</v>
      </c>
      <c r="E28" s="33">
        <v>380</v>
      </c>
      <c r="F28" s="35">
        <v>380</v>
      </c>
      <c r="G28" s="41">
        <v>14</v>
      </c>
      <c r="H28" s="25">
        <v>90</v>
      </c>
      <c r="I28" s="24">
        <v>10</v>
      </c>
      <c r="J28" s="34">
        <v>200</v>
      </c>
      <c r="K28" s="26">
        <v>0</v>
      </c>
      <c r="L28" s="27">
        <v>20</v>
      </c>
      <c r="M28" s="17">
        <v>50</v>
      </c>
      <c r="N28" s="3">
        <v>0</v>
      </c>
      <c r="O28" s="29">
        <v>-100</v>
      </c>
      <c r="P28" s="18">
        <v>0</v>
      </c>
      <c r="Q28" s="2" t="s">
        <v>351</v>
      </c>
      <c r="R28" s="2" t="s">
        <v>146</v>
      </c>
      <c r="S28" s="21">
        <v>140</v>
      </c>
      <c r="T28" s="32">
        <v>0</v>
      </c>
      <c r="U28" s="38">
        <v>1</v>
      </c>
      <c r="V28" s="36">
        <v>0</v>
      </c>
      <c r="W28" s="47" t="s">
        <v>155</v>
      </c>
      <c r="X28" s="57">
        <v>0</v>
      </c>
      <c r="Y28" s="43">
        <v>1</v>
      </c>
    </row>
    <row r="29" spans="1:25" x14ac:dyDescent="0.2">
      <c r="A29" s="12" t="s">
        <v>307</v>
      </c>
      <c r="B29" t="s">
        <v>307</v>
      </c>
      <c r="C29" t="s">
        <v>307</v>
      </c>
      <c r="D29" s="23">
        <v>7</v>
      </c>
      <c r="E29" s="33">
        <v>180</v>
      </c>
      <c r="F29" s="35">
        <v>180</v>
      </c>
      <c r="G29" s="41">
        <v>26</v>
      </c>
      <c r="H29" s="25">
        <v>999</v>
      </c>
      <c r="I29" s="24">
        <v>0.1</v>
      </c>
      <c r="J29" s="34">
        <v>200</v>
      </c>
      <c r="K29" s="26">
        <v>0</v>
      </c>
      <c r="L29" s="27">
        <v>0</v>
      </c>
      <c r="M29" s="17">
        <v>25</v>
      </c>
      <c r="N29" s="3">
        <v>25</v>
      </c>
      <c r="O29" s="29">
        <v>25</v>
      </c>
      <c r="P29" s="18">
        <v>0</v>
      </c>
      <c r="Q29" s="2" t="s">
        <v>999</v>
      </c>
      <c r="R29" s="2" t="s">
        <v>1333</v>
      </c>
      <c r="S29" s="21">
        <v>150</v>
      </c>
      <c r="T29" s="32">
        <v>30</v>
      </c>
      <c r="U29" s="38">
        <v>1</v>
      </c>
      <c r="V29" s="36">
        <v>0</v>
      </c>
      <c r="W29" s="47" t="s">
        <v>155</v>
      </c>
      <c r="X29" s="57">
        <v>0</v>
      </c>
      <c r="Y29" s="43">
        <v>1</v>
      </c>
    </row>
    <row r="30" spans="1:25" x14ac:dyDescent="0.2">
      <c r="A30" s="12" t="s">
        <v>379</v>
      </c>
      <c r="B30" t="s">
        <v>531</v>
      </c>
      <c r="C30" t="s">
        <v>379</v>
      </c>
      <c r="D30" s="23">
        <v>7</v>
      </c>
      <c r="E30" s="33">
        <v>3000</v>
      </c>
      <c r="F30" s="35">
        <v>3000</v>
      </c>
      <c r="G30" s="41">
        <v>34</v>
      </c>
      <c r="H30" s="25">
        <v>90</v>
      </c>
      <c r="I30" s="24">
        <v>10</v>
      </c>
      <c r="J30" s="34">
        <v>200</v>
      </c>
      <c r="K30" s="26">
        <v>0</v>
      </c>
      <c r="L30" s="27">
        <v>20</v>
      </c>
      <c r="M30" s="17">
        <v>0</v>
      </c>
      <c r="N30" s="3">
        <v>50</v>
      </c>
      <c r="O30" s="29">
        <v>-100</v>
      </c>
      <c r="P30" s="18">
        <v>0</v>
      </c>
      <c r="Q30" t="s">
        <v>596</v>
      </c>
      <c r="R30" t="s">
        <v>146</v>
      </c>
      <c r="S30" s="20">
        <v>1400</v>
      </c>
      <c r="T30" s="31">
        <v>0</v>
      </c>
      <c r="U30" s="38">
        <v>1</v>
      </c>
      <c r="V30" s="36">
        <v>0</v>
      </c>
      <c r="W30" s="47" t="s">
        <v>665</v>
      </c>
      <c r="X30" s="57">
        <v>0</v>
      </c>
      <c r="Y30" s="43">
        <v>1</v>
      </c>
    </row>
    <row r="31" spans="1:25" x14ac:dyDescent="0.2">
      <c r="A31" s="12" t="s">
        <v>443</v>
      </c>
      <c r="B31" t="s">
        <v>443</v>
      </c>
      <c r="C31" t="s">
        <v>443</v>
      </c>
      <c r="D31" s="23">
        <v>8</v>
      </c>
      <c r="E31" s="33">
        <v>280</v>
      </c>
      <c r="F31" s="35">
        <v>280</v>
      </c>
      <c r="G31" s="41">
        <v>34</v>
      </c>
      <c r="H31" s="25">
        <v>60</v>
      </c>
      <c r="I31" s="24">
        <v>8</v>
      </c>
      <c r="J31" s="34">
        <v>200</v>
      </c>
      <c r="K31" s="26">
        <v>8</v>
      </c>
      <c r="L31" s="27">
        <v>45</v>
      </c>
      <c r="M31" s="17">
        <v>25</v>
      </c>
      <c r="N31" s="3">
        <v>0</v>
      </c>
      <c r="O31" s="29">
        <v>-100</v>
      </c>
      <c r="P31" s="18">
        <v>0</v>
      </c>
      <c r="Q31" s="2" t="s">
        <v>445</v>
      </c>
      <c r="R31" t="s">
        <v>621</v>
      </c>
      <c r="S31" s="20">
        <v>190</v>
      </c>
      <c r="T31" s="32">
        <v>40</v>
      </c>
      <c r="U31" s="39">
        <v>1</v>
      </c>
      <c r="V31" s="37">
        <v>0</v>
      </c>
      <c r="W31" s="47" t="s">
        <v>155</v>
      </c>
      <c r="X31" s="57">
        <v>0</v>
      </c>
      <c r="Y31" s="43">
        <v>0</v>
      </c>
    </row>
    <row r="32" spans="1:25" x14ac:dyDescent="0.2">
      <c r="A32" s="12" t="s">
        <v>444</v>
      </c>
      <c r="B32" t="s">
        <v>444</v>
      </c>
      <c r="C32" t="s">
        <v>444</v>
      </c>
      <c r="D32" s="23">
        <v>8</v>
      </c>
      <c r="E32" s="33">
        <v>280</v>
      </c>
      <c r="F32" s="35">
        <v>280</v>
      </c>
      <c r="G32" s="41">
        <v>29</v>
      </c>
      <c r="H32" s="25">
        <v>90</v>
      </c>
      <c r="I32" s="24">
        <v>8</v>
      </c>
      <c r="J32" s="34">
        <v>200</v>
      </c>
      <c r="K32" s="26">
        <v>0</v>
      </c>
      <c r="L32" s="27">
        <v>30</v>
      </c>
      <c r="M32" s="17">
        <v>25</v>
      </c>
      <c r="N32" s="3">
        <v>0</v>
      </c>
      <c r="O32" s="29">
        <v>-100</v>
      </c>
      <c r="P32" s="18">
        <v>0</v>
      </c>
      <c r="Q32" t="s">
        <v>1240</v>
      </c>
      <c r="R32" t="s">
        <v>620</v>
      </c>
      <c r="S32" s="20">
        <v>190</v>
      </c>
      <c r="T32" s="32">
        <v>40</v>
      </c>
      <c r="U32" s="39">
        <v>1</v>
      </c>
      <c r="V32" s="37">
        <v>0</v>
      </c>
      <c r="W32" s="47" t="s">
        <v>155</v>
      </c>
      <c r="X32" s="57">
        <v>0</v>
      </c>
      <c r="Y32" s="43">
        <v>0</v>
      </c>
    </row>
    <row r="33" spans="1:25" x14ac:dyDescent="0.2">
      <c r="A33" s="12" t="s">
        <v>308</v>
      </c>
      <c r="B33" t="s">
        <v>308</v>
      </c>
      <c r="C33" t="s">
        <v>308</v>
      </c>
      <c r="D33" s="23">
        <v>8</v>
      </c>
      <c r="E33" s="33">
        <v>350</v>
      </c>
      <c r="F33" s="35">
        <v>350</v>
      </c>
      <c r="G33" s="41">
        <v>22</v>
      </c>
      <c r="H33" s="25">
        <v>90</v>
      </c>
      <c r="I33" s="24">
        <v>10</v>
      </c>
      <c r="J33" s="34">
        <v>200</v>
      </c>
      <c r="K33" s="26">
        <v>7</v>
      </c>
      <c r="L33" s="27">
        <v>50</v>
      </c>
      <c r="M33" s="17">
        <v>50</v>
      </c>
      <c r="N33" s="3">
        <v>-100</v>
      </c>
      <c r="O33" s="29">
        <v>50</v>
      </c>
      <c r="P33" s="18">
        <v>0</v>
      </c>
      <c r="Q33" t="s">
        <v>370</v>
      </c>
      <c r="R33" t="s">
        <v>352</v>
      </c>
      <c r="S33" s="20">
        <v>200</v>
      </c>
      <c r="T33" s="32">
        <v>0</v>
      </c>
      <c r="U33" s="39">
        <v>1</v>
      </c>
      <c r="V33" s="37">
        <v>0</v>
      </c>
      <c r="W33" s="47" t="s">
        <v>155</v>
      </c>
      <c r="X33" s="57">
        <v>0</v>
      </c>
      <c r="Y33" s="43">
        <v>0</v>
      </c>
    </row>
    <row r="34" spans="1:25" x14ac:dyDescent="0.2">
      <c r="A34" s="12" t="s">
        <v>415</v>
      </c>
      <c r="B34" t="s">
        <v>415</v>
      </c>
      <c r="C34" t="s">
        <v>415</v>
      </c>
      <c r="D34" s="23">
        <v>9</v>
      </c>
      <c r="E34" s="33">
        <v>300</v>
      </c>
      <c r="F34" s="35">
        <v>300</v>
      </c>
      <c r="G34" s="41">
        <v>19</v>
      </c>
      <c r="H34" s="25">
        <v>70</v>
      </c>
      <c r="I34" s="24">
        <v>6</v>
      </c>
      <c r="J34" s="34">
        <v>200</v>
      </c>
      <c r="K34" s="26">
        <v>0</v>
      </c>
      <c r="L34" s="27">
        <v>15</v>
      </c>
      <c r="M34" s="17">
        <v>0</v>
      </c>
      <c r="N34" s="3">
        <v>-100</v>
      </c>
      <c r="O34" s="29">
        <v>50</v>
      </c>
      <c r="P34" s="18">
        <v>0</v>
      </c>
      <c r="Q34" t="s">
        <v>427</v>
      </c>
      <c r="R34" t="s">
        <v>581</v>
      </c>
      <c r="S34" s="20">
        <v>220</v>
      </c>
      <c r="T34" s="32">
        <v>0</v>
      </c>
      <c r="U34" s="39">
        <v>1</v>
      </c>
      <c r="V34" s="37">
        <v>0</v>
      </c>
      <c r="W34" s="47" t="s">
        <v>155</v>
      </c>
      <c r="X34" s="57">
        <v>0</v>
      </c>
      <c r="Y34" s="43">
        <v>0</v>
      </c>
    </row>
    <row r="35" spans="1:25" x14ac:dyDescent="0.2">
      <c r="A35" s="12" t="s">
        <v>450</v>
      </c>
      <c r="B35" t="s">
        <v>450</v>
      </c>
      <c r="C35" t="s">
        <v>451</v>
      </c>
      <c r="D35" s="23">
        <v>9</v>
      </c>
      <c r="E35" s="33">
        <v>400</v>
      </c>
      <c r="F35" s="35">
        <v>400</v>
      </c>
      <c r="G35" s="41">
        <v>20</v>
      </c>
      <c r="H35" s="25">
        <v>90</v>
      </c>
      <c r="I35" s="24">
        <v>10</v>
      </c>
      <c r="J35" s="34">
        <v>200</v>
      </c>
      <c r="K35" s="26">
        <v>0</v>
      </c>
      <c r="L35" s="27">
        <v>0</v>
      </c>
      <c r="M35" s="17">
        <v>0</v>
      </c>
      <c r="N35" s="3">
        <v>50</v>
      </c>
      <c r="O35" s="29">
        <v>0</v>
      </c>
      <c r="P35" s="18">
        <v>0</v>
      </c>
      <c r="Q35" t="s">
        <v>455</v>
      </c>
      <c r="R35" t="s">
        <v>146</v>
      </c>
      <c r="S35" s="20">
        <v>220</v>
      </c>
      <c r="T35" s="32">
        <v>0</v>
      </c>
      <c r="U35" s="39">
        <v>1</v>
      </c>
      <c r="V35" s="37">
        <v>0</v>
      </c>
      <c r="W35" s="47" t="s">
        <v>155</v>
      </c>
      <c r="X35" s="57">
        <v>0</v>
      </c>
      <c r="Y35" s="43">
        <v>1</v>
      </c>
    </row>
    <row r="36" spans="1:25" x14ac:dyDescent="0.2">
      <c r="A36" s="12" t="s">
        <v>414</v>
      </c>
      <c r="B36" t="s">
        <v>414</v>
      </c>
      <c r="C36" t="s">
        <v>414</v>
      </c>
      <c r="D36" s="23">
        <v>9</v>
      </c>
      <c r="E36" s="33">
        <v>250</v>
      </c>
      <c r="F36" s="35">
        <v>250</v>
      </c>
      <c r="G36" s="41">
        <v>25</v>
      </c>
      <c r="H36" s="25">
        <v>999</v>
      </c>
      <c r="I36" s="24">
        <v>0.1</v>
      </c>
      <c r="J36" s="34">
        <v>200</v>
      </c>
      <c r="K36" s="26">
        <v>0</v>
      </c>
      <c r="L36" s="27">
        <v>15</v>
      </c>
      <c r="M36" s="17">
        <v>25</v>
      </c>
      <c r="N36" s="3">
        <v>0</v>
      </c>
      <c r="O36" s="29">
        <v>50</v>
      </c>
      <c r="P36" s="18">
        <v>0</v>
      </c>
      <c r="Q36" t="s">
        <v>1000</v>
      </c>
      <c r="R36" t="s">
        <v>582</v>
      </c>
      <c r="S36" s="20">
        <v>230</v>
      </c>
      <c r="T36" s="32">
        <v>0</v>
      </c>
      <c r="U36" s="39">
        <v>1</v>
      </c>
      <c r="V36" s="37">
        <v>0</v>
      </c>
      <c r="W36" s="47" t="s">
        <v>155</v>
      </c>
      <c r="X36" s="57">
        <v>0</v>
      </c>
      <c r="Y36" s="43">
        <v>1</v>
      </c>
    </row>
    <row r="37" spans="1:25" x14ac:dyDescent="0.2">
      <c r="A37" s="12" t="s">
        <v>446</v>
      </c>
      <c r="B37" t="s">
        <v>446</v>
      </c>
      <c r="C37" t="s">
        <v>446</v>
      </c>
      <c r="D37" s="23">
        <v>9</v>
      </c>
      <c r="E37" s="33">
        <v>280</v>
      </c>
      <c r="F37" s="35">
        <v>280</v>
      </c>
      <c r="G37" s="41">
        <v>33</v>
      </c>
      <c r="H37" s="25">
        <v>80</v>
      </c>
      <c r="I37" s="24">
        <v>8</v>
      </c>
      <c r="J37" s="34">
        <v>200</v>
      </c>
      <c r="K37" s="26">
        <v>0</v>
      </c>
      <c r="L37" s="27">
        <v>17</v>
      </c>
      <c r="M37" s="17">
        <v>0</v>
      </c>
      <c r="N37" s="3">
        <v>0</v>
      </c>
      <c r="O37" s="29">
        <v>0</v>
      </c>
      <c r="P37" s="18">
        <v>0</v>
      </c>
      <c r="Q37" t="s">
        <v>487</v>
      </c>
      <c r="R37" t="s">
        <v>1335</v>
      </c>
      <c r="S37" s="20">
        <v>230</v>
      </c>
      <c r="T37" s="32">
        <v>40</v>
      </c>
      <c r="U37" s="39">
        <v>1</v>
      </c>
      <c r="V37" s="37">
        <v>0</v>
      </c>
      <c r="W37" s="47" t="s">
        <v>155</v>
      </c>
      <c r="X37" s="57">
        <v>0</v>
      </c>
      <c r="Y37" s="43">
        <v>1</v>
      </c>
    </row>
    <row r="38" spans="1:25" x14ac:dyDescent="0.2">
      <c r="A38" s="12" t="s">
        <v>512</v>
      </c>
      <c r="B38" t="s">
        <v>512</v>
      </c>
      <c r="C38" t="s">
        <v>512</v>
      </c>
      <c r="D38" s="23">
        <v>9</v>
      </c>
      <c r="E38" s="33">
        <v>260</v>
      </c>
      <c r="F38" s="35">
        <v>260</v>
      </c>
      <c r="G38" s="41">
        <v>20</v>
      </c>
      <c r="H38" s="25">
        <v>999</v>
      </c>
      <c r="I38" s="24">
        <v>10</v>
      </c>
      <c r="J38" s="34">
        <v>200</v>
      </c>
      <c r="K38" s="26">
        <v>0</v>
      </c>
      <c r="L38" s="27">
        <v>13</v>
      </c>
      <c r="M38" s="17">
        <v>25</v>
      </c>
      <c r="N38" s="3">
        <v>-75</v>
      </c>
      <c r="O38" s="29">
        <v>50</v>
      </c>
      <c r="P38" s="18">
        <v>0</v>
      </c>
      <c r="Q38" t="s">
        <v>673</v>
      </c>
      <c r="R38" t="s">
        <v>696</v>
      </c>
      <c r="S38" s="20">
        <v>240</v>
      </c>
      <c r="T38" s="32">
        <v>0</v>
      </c>
      <c r="U38" s="39">
        <v>1</v>
      </c>
      <c r="V38" s="37">
        <v>0</v>
      </c>
      <c r="W38" s="47" t="s">
        <v>155</v>
      </c>
      <c r="X38" s="57">
        <v>0</v>
      </c>
      <c r="Y38" s="43">
        <v>1</v>
      </c>
    </row>
    <row r="39" spans="1:25" x14ac:dyDescent="0.2">
      <c r="A39" s="12" t="s">
        <v>478</v>
      </c>
      <c r="B39" t="s">
        <v>478</v>
      </c>
      <c r="C39" t="s">
        <v>478</v>
      </c>
      <c r="D39" s="23">
        <v>10</v>
      </c>
      <c r="E39" s="33">
        <v>660</v>
      </c>
      <c r="F39" s="35">
        <v>660</v>
      </c>
      <c r="G39" s="41">
        <v>0</v>
      </c>
      <c r="H39" s="25">
        <v>0</v>
      </c>
      <c r="I39" s="24">
        <v>0</v>
      </c>
      <c r="J39" s="34">
        <v>0</v>
      </c>
      <c r="K39" s="26">
        <v>0</v>
      </c>
      <c r="L39" s="27">
        <v>0</v>
      </c>
      <c r="M39" s="17">
        <v>-50</v>
      </c>
      <c r="N39" s="3">
        <v>100</v>
      </c>
      <c r="O39" s="29">
        <v>0</v>
      </c>
      <c r="P39" s="18">
        <v>99</v>
      </c>
      <c r="Q39" t="s">
        <v>146</v>
      </c>
      <c r="R39" t="s">
        <v>479</v>
      </c>
      <c r="S39" s="20">
        <v>0</v>
      </c>
      <c r="T39" s="32">
        <v>0</v>
      </c>
      <c r="U39" s="39">
        <v>1</v>
      </c>
      <c r="V39" s="37">
        <v>0</v>
      </c>
      <c r="W39" s="47" t="s">
        <v>155</v>
      </c>
      <c r="X39" s="57">
        <v>0</v>
      </c>
      <c r="Y39" s="43">
        <v>0</v>
      </c>
    </row>
    <row r="40" spans="1:25" x14ac:dyDescent="0.2">
      <c r="A40" s="12" t="s">
        <v>447</v>
      </c>
      <c r="B40" t="s">
        <v>447</v>
      </c>
      <c r="C40" t="s">
        <v>447</v>
      </c>
      <c r="D40" s="23">
        <v>10</v>
      </c>
      <c r="E40" s="33">
        <v>300</v>
      </c>
      <c r="F40" s="35">
        <v>300</v>
      </c>
      <c r="G40" s="41">
        <v>17</v>
      </c>
      <c r="H40" s="25">
        <v>999</v>
      </c>
      <c r="I40" s="24">
        <v>0.1</v>
      </c>
      <c r="J40" s="34">
        <v>200</v>
      </c>
      <c r="K40" s="26">
        <v>0</v>
      </c>
      <c r="L40" s="27">
        <v>14</v>
      </c>
      <c r="M40" s="17">
        <v>50</v>
      </c>
      <c r="N40" s="3">
        <v>25</v>
      </c>
      <c r="O40" s="29">
        <v>0</v>
      </c>
      <c r="P40" s="18">
        <v>0</v>
      </c>
      <c r="Q40" t="s">
        <v>1001</v>
      </c>
      <c r="R40" t="s">
        <v>793</v>
      </c>
      <c r="S40" s="20">
        <v>260</v>
      </c>
      <c r="T40" s="32">
        <v>60</v>
      </c>
      <c r="U40" s="39">
        <v>1</v>
      </c>
      <c r="V40" s="37">
        <v>0</v>
      </c>
      <c r="W40" s="47" t="s">
        <v>155</v>
      </c>
      <c r="X40" s="57">
        <v>0</v>
      </c>
      <c r="Y40" s="43">
        <v>1</v>
      </c>
    </row>
    <row r="41" spans="1:25" x14ac:dyDescent="0.2">
      <c r="A41" s="12" t="s">
        <v>509</v>
      </c>
      <c r="B41" t="s">
        <v>509</v>
      </c>
      <c r="C41" t="s">
        <v>509</v>
      </c>
      <c r="D41" s="23">
        <v>10</v>
      </c>
      <c r="E41" s="33">
        <v>420</v>
      </c>
      <c r="F41" s="35">
        <v>420</v>
      </c>
      <c r="G41" s="41">
        <v>28</v>
      </c>
      <c r="H41" s="25">
        <v>90</v>
      </c>
      <c r="I41" s="24">
        <v>10</v>
      </c>
      <c r="J41" s="34">
        <v>200</v>
      </c>
      <c r="K41" s="26">
        <v>0</v>
      </c>
      <c r="L41" s="27">
        <v>35</v>
      </c>
      <c r="M41" s="17">
        <v>0</v>
      </c>
      <c r="N41" s="3">
        <v>50</v>
      </c>
      <c r="O41" s="29">
        <v>0</v>
      </c>
      <c r="P41" s="18">
        <v>0</v>
      </c>
      <c r="Q41" t="s">
        <v>508</v>
      </c>
      <c r="R41" t="s">
        <v>146</v>
      </c>
      <c r="S41" s="20">
        <v>260</v>
      </c>
      <c r="T41" s="32">
        <v>0</v>
      </c>
      <c r="U41" s="39">
        <v>1</v>
      </c>
      <c r="V41" s="37">
        <v>0</v>
      </c>
      <c r="W41" s="47" t="s">
        <v>155</v>
      </c>
      <c r="X41" s="57">
        <v>0</v>
      </c>
      <c r="Y41" s="43">
        <v>1</v>
      </c>
    </row>
    <row r="42" spans="1:25" x14ac:dyDescent="0.2">
      <c r="A42" s="12" t="s">
        <v>615</v>
      </c>
      <c r="B42" s="12" t="s">
        <v>615</v>
      </c>
      <c r="C42" s="12" t="s">
        <v>615</v>
      </c>
      <c r="D42" s="23">
        <v>10</v>
      </c>
      <c r="E42" s="33">
        <v>450</v>
      </c>
      <c r="F42" s="35">
        <v>450</v>
      </c>
      <c r="G42" s="41">
        <v>32</v>
      </c>
      <c r="H42" s="25">
        <v>100</v>
      </c>
      <c r="I42" s="24">
        <v>2</v>
      </c>
      <c r="J42" s="34">
        <v>200</v>
      </c>
      <c r="K42" s="26">
        <v>0</v>
      </c>
      <c r="L42" s="27">
        <v>20</v>
      </c>
      <c r="M42" s="17">
        <v>0</v>
      </c>
      <c r="N42" s="3">
        <v>0</v>
      </c>
      <c r="O42" s="29">
        <v>0</v>
      </c>
      <c r="P42" s="18">
        <v>0</v>
      </c>
      <c r="Q42" t="s">
        <v>617</v>
      </c>
      <c r="R42" t="s">
        <v>616</v>
      </c>
      <c r="S42" s="20">
        <v>270</v>
      </c>
      <c r="T42" s="32">
        <v>30</v>
      </c>
      <c r="U42" s="39">
        <v>1</v>
      </c>
      <c r="V42" s="37">
        <v>0</v>
      </c>
      <c r="W42" s="47" t="s">
        <v>155</v>
      </c>
      <c r="X42" s="57">
        <v>0</v>
      </c>
      <c r="Y42" s="43">
        <v>1</v>
      </c>
    </row>
    <row r="43" spans="1:25" x14ac:dyDescent="0.2">
      <c r="A43" s="12" t="s">
        <v>416</v>
      </c>
      <c r="B43" t="s">
        <v>416</v>
      </c>
      <c r="C43" t="s">
        <v>416</v>
      </c>
      <c r="D43" s="23">
        <v>10</v>
      </c>
      <c r="E43" s="33">
        <v>330</v>
      </c>
      <c r="F43" s="35">
        <v>330</v>
      </c>
      <c r="G43" s="41">
        <v>22</v>
      </c>
      <c r="H43" s="25">
        <v>999</v>
      </c>
      <c r="I43" s="24">
        <v>0.1</v>
      </c>
      <c r="J43" s="34">
        <v>200</v>
      </c>
      <c r="K43" s="26">
        <v>0</v>
      </c>
      <c r="L43" s="27">
        <v>12</v>
      </c>
      <c r="M43" s="17">
        <v>25</v>
      </c>
      <c r="N43" s="3">
        <v>0</v>
      </c>
      <c r="O43" s="29">
        <v>50</v>
      </c>
      <c r="P43" s="18">
        <v>0</v>
      </c>
      <c r="Q43" s="2" t="s">
        <v>1002</v>
      </c>
      <c r="R43" t="s">
        <v>1336</v>
      </c>
      <c r="S43" s="21">
        <v>280</v>
      </c>
      <c r="T43" s="32">
        <v>0</v>
      </c>
      <c r="U43" s="38">
        <v>1</v>
      </c>
      <c r="V43" s="36">
        <v>0</v>
      </c>
      <c r="W43" s="47" t="s">
        <v>155</v>
      </c>
      <c r="X43" s="57">
        <v>0</v>
      </c>
      <c r="Y43" s="43">
        <v>1</v>
      </c>
    </row>
    <row r="44" spans="1:25" x14ac:dyDescent="0.2">
      <c r="A44" s="12" t="s">
        <v>483</v>
      </c>
      <c r="B44" t="s">
        <v>483</v>
      </c>
      <c r="C44" t="s">
        <v>473</v>
      </c>
      <c r="D44" s="23">
        <v>11</v>
      </c>
      <c r="E44" s="33">
        <v>90</v>
      </c>
      <c r="F44" s="35">
        <v>900</v>
      </c>
      <c r="G44" s="41">
        <v>1</v>
      </c>
      <c r="H44" s="25">
        <v>90</v>
      </c>
      <c r="I44" s="24">
        <v>10</v>
      </c>
      <c r="J44" s="34">
        <v>200</v>
      </c>
      <c r="K44" s="26">
        <v>0</v>
      </c>
      <c r="L44" s="27">
        <v>0</v>
      </c>
      <c r="M44" s="17">
        <v>-100</v>
      </c>
      <c r="N44" s="3">
        <v>50</v>
      </c>
      <c r="O44" s="29">
        <v>0</v>
      </c>
      <c r="P44" s="18">
        <v>0</v>
      </c>
      <c r="Q44" t="s">
        <v>146</v>
      </c>
      <c r="R44" t="s">
        <v>146</v>
      </c>
      <c r="S44" s="20">
        <v>32</v>
      </c>
      <c r="T44" s="31">
        <v>0</v>
      </c>
      <c r="U44" s="38">
        <v>1</v>
      </c>
      <c r="V44" s="36">
        <v>0</v>
      </c>
      <c r="W44" s="47" t="s">
        <v>155</v>
      </c>
      <c r="X44" s="57">
        <v>0</v>
      </c>
      <c r="Y44" s="43">
        <v>1</v>
      </c>
    </row>
    <row r="45" spans="1:25" x14ac:dyDescent="0.2">
      <c r="A45" s="12" t="s">
        <v>500</v>
      </c>
      <c r="B45" t="s">
        <v>500</v>
      </c>
      <c r="C45" t="s">
        <v>500</v>
      </c>
      <c r="D45" s="23">
        <v>11</v>
      </c>
      <c r="E45" s="33">
        <v>450</v>
      </c>
      <c r="F45" s="35">
        <v>450</v>
      </c>
      <c r="G45" s="41">
        <v>40</v>
      </c>
      <c r="H45" s="25">
        <v>90</v>
      </c>
      <c r="I45" s="24">
        <v>33</v>
      </c>
      <c r="J45" s="34">
        <v>200</v>
      </c>
      <c r="K45" s="26">
        <v>0</v>
      </c>
      <c r="L45" s="27">
        <v>10</v>
      </c>
      <c r="M45" s="17">
        <v>0</v>
      </c>
      <c r="N45" s="3">
        <v>0</v>
      </c>
      <c r="O45" s="29">
        <v>0</v>
      </c>
      <c r="P45" s="18">
        <v>0</v>
      </c>
      <c r="Q45" t="s">
        <v>507</v>
      </c>
      <c r="R45" t="s">
        <v>505</v>
      </c>
      <c r="S45" s="20">
        <v>310</v>
      </c>
      <c r="T45" s="32">
        <v>110</v>
      </c>
      <c r="U45" s="39">
        <v>1</v>
      </c>
      <c r="V45" s="37">
        <v>0</v>
      </c>
      <c r="W45" s="47" t="s">
        <v>155</v>
      </c>
      <c r="X45" s="57">
        <v>0</v>
      </c>
      <c r="Y45" s="43">
        <v>1</v>
      </c>
    </row>
    <row r="46" spans="1:25" x14ac:dyDescent="0.2">
      <c r="A46" s="12" t="s">
        <v>448</v>
      </c>
      <c r="B46" t="s">
        <v>448</v>
      </c>
      <c r="C46" t="s">
        <v>448</v>
      </c>
      <c r="D46" s="23">
        <v>11</v>
      </c>
      <c r="E46" s="33">
        <v>600</v>
      </c>
      <c r="F46" s="35">
        <v>600</v>
      </c>
      <c r="G46" s="41">
        <v>35</v>
      </c>
      <c r="H46" s="25">
        <v>80</v>
      </c>
      <c r="I46" s="24">
        <v>10</v>
      </c>
      <c r="J46" s="34">
        <v>200</v>
      </c>
      <c r="K46" s="26">
        <v>5</v>
      </c>
      <c r="L46" s="27">
        <v>25</v>
      </c>
      <c r="M46" s="17">
        <v>0</v>
      </c>
      <c r="N46" s="3">
        <v>0</v>
      </c>
      <c r="O46" s="29">
        <v>0</v>
      </c>
      <c r="P46" s="18">
        <v>0</v>
      </c>
      <c r="Q46" t="s">
        <v>488</v>
      </c>
      <c r="R46" t="s">
        <v>1337</v>
      </c>
      <c r="S46" s="20">
        <v>310</v>
      </c>
      <c r="T46" s="32">
        <v>50</v>
      </c>
      <c r="U46" s="39">
        <v>1</v>
      </c>
      <c r="V46" s="37">
        <v>0</v>
      </c>
      <c r="W46" s="47" t="s">
        <v>155</v>
      </c>
      <c r="X46" s="57">
        <v>0</v>
      </c>
      <c r="Y46" s="43">
        <v>1</v>
      </c>
    </row>
    <row r="47" spans="1:25" x14ac:dyDescent="0.2">
      <c r="A47" s="12" t="s">
        <v>300</v>
      </c>
      <c r="B47" t="s">
        <v>300</v>
      </c>
      <c r="C47" t="s">
        <v>300</v>
      </c>
      <c r="D47" s="23">
        <v>11</v>
      </c>
      <c r="E47" s="33">
        <v>750</v>
      </c>
      <c r="F47" s="35">
        <v>750</v>
      </c>
      <c r="G47" s="41">
        <v>34</v>
      </c>
      <c r="H47" s="25">
        <v>90</v>
      </c>
      <c r="I47" s="24">
        <v>10</v>
      </c>
      <c r="J47" s="34">
        <v>200</v>
      </c>
      <c r="K47" s="26">
        <v>0</v>
      </c>
      <c r="L47" s="27">
        <v>20</v>
      </c>
      <c r="M47" s="17">
        <v>-100</v>
      </c>
      <c r="N47" s="3">
        <v>50</v>
      </c>
      <c r="O47" s="29">
        <v>999</v>
      </c>
      <c r="P47" s="18">
        <v>0</v>
      </c>
      <c r="Q47" s="2" t="s">
        <v>480</v>
      </c>
      <c r="R47" s="2" t="s">
        <v>146</v>
      </c>
      <c r="S47" s="21">
        <v>310</v>
      </c>
      <c r="T47" s="32">
        <v>0</v>
      </c>
      <c r="U47" s="39">
        <v>1</v>
      </c>
      <c r="V47" s="37">
        <v>0</v>
      </c>
      <c r="W47" s="47" t="s">
        <v>155</v>
      </c>
      <c r="X47" s="57">
        <v>0</v>
      </c>
      <c r="Y47" s="43">
        <v>1</v>
      </c>
    </row>
    <row r="48" spans="1:25" x14ac:dyDescent="0.2">
      <c r="A48" s="12" t="s">
        <v>473</v>
      </c>
      <c r="B48" t="s">
        <v>473</v>
      </c>
      <c r="C48" t="s">
        <v>473</v>
      </c>
      <c r="D48" s="23">
        <v>11</v>
      </c>
      <c r="E48" s="33">
        <v>900</v>
      </c>
      <c r="F48" s="35">
        <v>900</v>
      </c>
      <c r="G48" s="41">
        <v>20</v>
      </c>
      <c r="H48" s="25">
        <v>90</v>
      </c>
      <c r="I48" s="24">
        <v>10</v>
      </c>
      <c r="J48" s="34">
        <v>200</v>
      </c>
      <c r="K48" s="26">
        <v>0</v>
      </c>
      <c r="L48" s="27">
        <v>25</v>
      </c>
      <c r="M48" s="17">
        <v>-100</v>
      </c>
      <c r="N48" s="3">
        <v>50</v>
      </c>
      <c r="O48" s="29">
        <v>999</v>
      </c>
      <c r="P48" s="18">
        <v>0</v>
      </c>
      <c r="Q48" t="s">
        <v>1243</v>
      </c>
      <c r="R48" t="s">
        <v>485</v>
      </c>
      <c r="S48" s="20">
        <v>310</v>
      </c>
      <c r="T48" s="32">
        <v>0</v>
      </c>
      <c r="U48" s="39">
        <v>1</v>
      </c>
      <c r="V48" s="37">
        <v>0</v>
      </c>
      <c r="W48" s="47" t="s">
        <v>155</v>
      </c>
      <c r="X48" s="57">
        <v>0</v>
      </c>
      <c r="Y48" s="43">
        <v>1</v>
      </c>
    </row>
    <row r="49" spans="1:25" x14ac:dyDescent="0.2">
      <c r="A49" s="12" t="s">
        <v>482</v>
      </c>
      <c r="B49" t="s">
        <v>482</v>
      </c>
      <c r="C49" t="s">
        <v>482</v>
      </c>
      <c r="D49" s="23">
        <v>11</v>
      </c>
      <c r="E49" s="33">
        <v>640</v>
      </c>
      <c r="F49" s="35">
        <v>640</v>
      </c>
      <c r="G49" s="41">
        <v>15</v>
      </c>
      <c r="H49" s="25">
        <v>999</v>
      </c>
      <c r="I49" s="24">
        <v>0.1</v>
      </c>
      <c r="J49" s="34">
        <v>200</v>
      </c>
      <c r="K49" s="26">
        <v>0</v>
      </c>
      <c r="L49" s="27">
        <v>20</v>
      </c>
      <c r="M49" s="17">
        <v>-75</v>
      </c>
      <c r="N49" s="3">
        <v>50</v>
      </c>
      <c r="O49" s="29">
        <v>999</v>
      </c>
      <c r="P49" s="18">
        <v>0</v>
      </c>
      <c r="Q49" t="s">
        <v>481</v>
      </c>
      <c r="R49" t="s">
        <v>634</v>
      </c>
      <c r="S49" s="20">
        <v>340</v>
      </c>
      <c r="T49" s="32">
        <v>0</v>
      </c>
      <c r="U49" s="39">
        <v>1</v>
      </c>
      <c r="V49" s="37">
        <v>0</v>
      </c>
      <c r="W49" s="47" t="s">
        <v>155</v>
      </c>
      <c r="X49" s="57">
        <v>0</v>
      </c>
      <c r="Y49" s="43">
        <v>1</v>
      </c>
    </row>
    <row r="50" spans="1:25" x14ac:dyDescent="0.2">
      <c r="A50" s="12" t="s">
        <v>542</v>
      </c>
      <c r="B50" t="s">
        <v>542</v>
      </c>
      <c r="C50" t="s">
        <v>542</v>
      </c>
      <c r="D50" s="23">
        <v>12</v>
      </c>
      <c r="E50" s="33">
        <v>800</v>
      </c>
      <c r="F50" s="35">
        <v>800</v>
      </c>
      <c r="G50" s="41">
        <v>32</v>
      </c>
      <c r="H50" s="25">
        <v>90</v>
      </c>
      <c r="I50" s="24">
        <v>10</v>
      </c>
      <c r="J50" s="34">
        <v>200</v>
      </c>
      <c r="K50" s="26">
        <v>1</v>
      </c>
      <c r="L50" s="27">
        <v>20</v>
      </c>
      <c r="M50" s="17">
        <v>50</v>
      </c>
      <c r="N50" s="3">
        <v>-100</v>
      </c>
      <c r="O50" s="29">
        <v>0</v>
      </c>
      <c r="P50" s="18">
        <v>50</v>
      </c>
      <c r="Q50" s="2" t="s">
        <v>608</v>
      </c>
      <c r="R50" s="2" t="s">
        <v>1338</v>
      </c>
      <c r="S50" s="21">
        <v>360</v>
      </c>
      <c r="T50" s="32">
        <v>100</v>
      </c>
      <c r="U50" s="39">
        <v>1</v>
      </c>
      <c r="V50" s="37">
        <v>0</v>
      </c>
      <c r="W50" s="47" t="s">
        <v>155</v>
      </c>
      <c r="X50" s="57">
        <v>0</v>
      </c>
      <c r="Y50" s="43">
        <v>1</v>
      </c>
    </row>
    <row r="51" spans="1:25" x14ac:dyDescent="0.2">
      <c r="A51" s="12" t="s">
        <v>474</v>
      </c>
      <c r="B51" t="s">
        <v>476</v>
      </c>
      <c r="C51" t="s">
        <v>474</v>
      </c>
      <c r="D51" s="23">
        <v>12</v>
      </c>
      <c r="E51" s="33">
        <v>900</v>
      </c>
      <c r="F51" s="35">
        <v>900</v>
      </c>
      <c r="G51" s="41">
        <v>45</v>
      </c>
      <c r="H51" s="25">
        <v>90</v>
      </c>
      <c r="I51" s="24">
        <v>10</v>
      </c>
      <c r="J51" s="34">
        <v>200</v>
      </c>
      <c r="K51" s="26">
        <v>0</v>
      </c>
      <c r="L51" s="27">
        <v>20</v>
      </c>
      <c r="M51" s="17">
        <v>-100</v>
      </c>
      <c r="N51" s="3">
        <v>50</v>
      </c>
      <c r="O51" s="29">
        <v>999</v>
      </c>
      <c r="P51" s="18">
        <v>0</v>
      </c>
      <c r="Q51" s="2" t="s">
        <v>484</v>
      </c>
      <c r="R51" s="2" t="s">
        <v>146</v>
      </c>
      <c r="S51" s="21">
        <v>370</v>
      </c>
      <c r="T51" s="32">
        <v>0</v>
      </c>
      <c r="U51" s="39">
        <v>1</v>
      </c>
      <c r="V51" s="37">
        <v>0</v>
      </c>
      <c r="W51" s="47" t="s">
        <v>155</v>
      </c>
      <c r="X51" s="57">
        <v>0</v>
      </c>
      <c r="Y51" s="43">
        <v>1</v>
      </c>
    </row>
    <row r="52" spans="1:25" x14ac:dyDescent="0.2">
      <c r="A52" s="12" t="s">
        <v>597</v>
      </c>
      <c r="B52" s="12" t="s">
        <v>597</v>
      </c>
      <c r="C52" s="12" t="s">
        <v>597</v>
      </c>
      <c r="D52" s="23">
        <v>12</v>
      </c>
      <c r="E52" s="33">
        <v>250</v>
      </c>
      <c r="F52" s="35">
        <v>250</v>
      </c>
      <c r="G52" s="41">
        <v>13</v>
      </c>
      <c r="H52" s="25">
        <v>90</v>
      </c>
      <c r="I52" s="24">
        <v>10</v>
      </c>
      <c r="J52" s="34">
        <v>200</v>
      </c>
      <c r="K52" s="26">
        <v>0</v>
      </c>
      <c r="L52" s="27">
        <v>0</v>
      </c>
      <c r="M52" s="17">
        <v>95</v>
      </c>
      <c r="N52" s="3">
        <v>90</v>
      </c>
      <c r="O52" s="29">
        <v>90</v>
      </c>
      <c r="P52" s="18">
        <v>75</v>
      </c>
      <c r="Q52" s="2" t="s">
        <v>628</v>
      </c>
      <c r="R52" s="2" t="s">
        <v>604</v>
      </c>
      <c r="S52" s="21">
        <v>400</v>
      </c>
      <c r="T52" s="32">
        <v>2</v>
      </c>
      <c r="U52" s="39">
        <v>1</v>
      </c>
      <c r="V52" s="37">
        <v>0</v>
      </c>
      <c r="W52" s="47" t="s">
        <v>155</v>
      </c>
      <c r="X52" s="57">
        <v>0</v>
      </c>
      <c r="Y52" s="43">
        <v>1</v>
      </c>
    </row>
    <row r="53" spans="1:25" x14ac:dyDescent="0.2">
      <c r="A53" s="12" t="s">
        <v>475</v>
      </c>
      <c r="B53" t="s">
        <v>532</v>
      </c>
      <c r="C53" t="s">
        <v>475</v>
      </c>
      <c r="D53" s="23">
        <v>12</v>
      </c>
      <c r="E53" s="33">
        <v>9000</v>
      </c>
      <c r="F53" s="35">
        <v>9000</v>
      </c>
      <c r="G53" s="41">
        <v>45</v>
      </c>
      <c r="H53" s="25">
        <v>90</v>
      </c>
      <c r="I53" s="24">
        <v>10</v>
      </c>
      <c r="J53" s="34">
        <v>200</v>
      </c>
      <c r="K53" s="26">
        <v>0</v>
      </c>
      <c r="L53" s="27">
        <v>80</v>
      </c>
      <c r="M53" s="17">
        <v>-100</v>
      </c>
      <c r="N53" s="3">
        <v>50</v>
      </c>
      <c r="O53" s="29">
        <v>999</v>
      </c>
      <c r="P53" s="18">
        <v>0</v>
      </c>
      <c r="Q53" t="s">
        <v>486</v>
      </c>
      <c r="R53" t="s">
        <v>146</v>
      </c>
      <c r="S53" s="20">
        <v>3700</v>
      </c>
      <c r="T53" s="32">
        <v>0</v>
      </c>
      <c r="U53" s="39">
        <v>1</v>
      </c>
      <c r="V53" s="37">
        <v>0</v>
      </c>
      <c r="W53" s="47" t="s">
        <v>665</v>
      </c>
      <c r="X53" s="57">
        <v>0</v>
      </c>
      <c r="Y53" s="43">
        <v>1</v>
      </c>
    </row>
    <row r="54" spans="1:25" x14ac:dyDescent="0.2">
      <c r="A54" s="12" t="s">
        <v>538</v>
      </c>
      <c r="B54" t="s">
        <v>538</v>
      </c>
      <c r="C54" t="s">
        <v>538</v>
      </c>
      <c r="D54" s="23">
        <v>13</v>
      </c>
      <c r="E54" s="33">
        <v>1200</v>
      </c>
      <c r="F54" s="35">
        <v>1200</v>
      </c>
      <c r="G54" s="41">
        <v>42</v>
      </c>
      <c r="H54" s="25">
        <v>90</v>
      </c>
      <c r="I54" s="24">
        <v>10</v>
      </c>
      <c r="J54" s="34">
        <v>200</v>
      </c>
      <c r="K54" s="26">
        <v>0</v>
      </c>
      <c r="L54" s="27">
        <v>40</v>
      </c>
      <c r="M54" s="17">
        <v>0</v>
      </c>
      <c r="N54" s="3">
        <v>0</v>
      </c>
      <c r="O54" s="29">
        <v>0</v>
      </c>
      <c r="P54" s="18">
        <v>0</v>
      </c>
      <c r="Q54" s="2" t="s">
        <v>541</v>
      </c>
      <c r="R54" s="2" t="s">
        <v>561</v>
      </c>
      <c r="S54" s="21">
        <v>410</v>
      </c>
      <c r="T54" s="32">
        <v>60</v>
      </c>
      <c r="U54" s="39">
        <v>1</v>
      </c>
      <c r="V54" s="37">
        <v>0</v>
      </c>
      <c r="W54" s="47" t="s">
        <v>155</v>
      </c>
      <c r="X54" s="57">
        <v>0</v>
      </c>
      <c r="Y54" s="43">
        <v>1</v>
      </c>
    </row>
    <row r="55" spans="1:25" x14ac:dyDescent="0.2">
      <c r="A55" s="12" t="s">
        <v>607</v>
      </c>
      <c r="B55" s="12" t="s">
        <v>607</v>
      </c>
      <c r="C55" s="12" t="s">
        <v>607</v>
      </c>
      <c r="D55" s="23">
        <v>13</v>
      </c>
      <c r="E55" s="33">
        <v>900</v>
      </c>
      <c r="F55" s="35">
        <v>900</v>
      </c>
      <c r="G55" s="41">
        <v>45</v>
      </c>
      <c r="H55" s="25">
        <v>90</v>
      </c>
      <c r="I55" s="24">
        <v>2</v>
      </c>
      <c r="J55" s="34">
        <v>200</v>
      </c>
      <c r="K55" s="26">
        <v>6</v>
      </c>
      <c r="L55" s="27">
        <v>50</v>
      </c>
      <c r="M55" s="17">
        <v>0</v>
      </c>
      <c r="N55" s="3">
        <v>0</v>
      </c>
      <c r="O55" s="29">
        <v>0</v>
      </c>
      <c r="P55" s="18">
        <v>0</v>
      </c>
      <c r="Q55" s="2" t="s">
        <v>609</v>
      </c>
      <c r="R55" s="2" t="s">
        <v>623</v>
      </c>
      <c r="S55" s="20">
        <v>440</v>
      </c>
      <c r="T55" s="31">
        <v>70</v>
      </c>
      <c r="U55" s="39">
        <v>1</v>
      </c>
      <c r="V55" s="36">
        <v>0</v>
      </c>
      <c r="W55" s="47" t="s">
        <v>155</v>
      </c>
      <c r="X55" s="57">
        <v>0</v>
      </c>
      <c r="Y55" s="43">
        <v>1</v>
      </c>
    </row>
    <row r="56" spans="1:25" x14ac:dyDescent="0.2">
      <c r="A56" s="12" t="s">
        <v>606</v>
      </c>
      <c r="B56" s="12" t="s">
        <v>759</v>
      </c>
      <c r="C56" s="12" t="s">
        <v>606</v>
      </c>
      <c r="D56" s="23">
        <v>14</v>
      </c>
      <c r="E56" s="33">
        <v>1000</v>
      </c>
      <c r="F56" s="35">
        <v>1000</v>
      </c>
      <c r="G56" s="41">
        <v>45</v>
      </c>
      <c r="H56" s="25">
        <v>90</v>
      </c>
      <c r="I56" s="24">
        <v>2</v>
      </c>
      <c r="J56" s="34">
        <v>200</v>
      </c>
      <c r="K56" s="26">
        <v>5</v>
      </c>
      <c r="L56" s="27">
        <v>80</v>
      </c>
      <c r="M56" s="17">
        <v>0</v>
      </c>
      <c r="N56" s="3">
        <v>0</v>
      </c>
      <c r="O56" s="29">
        <v>0</v>
      </c>
      <c r="P56" s="18">
        <v>0</v>
      </c>
      <c r="Q56" s="2" t="s">
        <v>619</v>
      </c>
      <c r="R56" s="2" t="s">
        <v>622</v>
      </c>
      <c r="S56" s="20">
        <v>460</v>
      </c>
      <c r="T56" s="31">
        <v>50</v>
      </c>
      <c r="U56" s="38">
        <v>1</v>
      </c>
      <c r="V56" s="36">
        <v>0</v>
      </c>
      <c r="W56" s="47" t="s">
        <v>155</v>
      </c>
      <c r="X56" s="57">
        <v>0</v>
      </c>
      <c r="Y56" s="43">
        <v>1</v>
      </c>
    </row>
    <row r="57" spans="1:25" x14ac:dyDescent="0.2">
      <c r="A57" s="12" t="s">
        <v>543</v>
      </c>
      <c r="B57" t="s">
        <v>543</v>
      </c>
      <c r="C57" t="s">
        <v>543</v>
      </c>
      <c r="D57" s="23">
        <v>14</v>
      </c>
      <c r="E57" s="33">
        <v>1000</v>
      </c>
      <c r="F57" s="35">
        <v>1000</v>
      </c>
      <c r="G57" s="41">
        <v>22</v>
      </c>
      <c r="H57" s="25">
        <v>999</v>
      </c>
      <c r="I57" s="24">
        <v>0.1</v>
      </c>
      <c r="J57" s="34">
        <v>200</v>
      </c>
      <c r="K57" s="26">
        <v>0</v>
      </c>
      <c r="L57" s="27">
        <v>40</v>
      </c>
      <c r="M57" s="17">
        <v>25</v>
      </c>
      <c r="N57" s="3">
        <v>25</v>
      </c>
      <c r="O57" s="29">
        <v>25</v>
      </c>
      <c r="P57" s="18">
        <v>0</v>
      </c>
      <c r="Q57" s="2" t="s">
        <v>545</v>
      </c>
      <c r="R57" s="2" t="s">
        <v>555</v>
      </c>
      <c r="S57" s="20">
        <v>500</v>
      </c>
      <c r="T57" s="31">
        <v>80</v>
      </c>
      <c r="U57" s="39">
        <v>1</v>
      </c>
      <c r="V57" s="36">
        <v>0</v>
      </c>
      <c r="W57" s="47" t="s">
        <v>155</v>
      </c>
      <c r="X57" s="57">
        <v>0</v>
      </c>
      <c r="Y57" s="43">
        <v>1</v>
      </c>
    </row>
    <row r="58" spans="1:25" x14ac:dyDescent="0.2">
      <c r="A58" s="12" t="s">
        <v>413</v>
      </c>
      <c r="B58" t="s">
        <v>413</v>
      </c>
      <c r="C58" t="s">
        <v>413</v>
      </c>
      <c r="D58" s="23">
        <v>14</v>
      </c>
      <c r="E58" s="33">
        <v>1999</v>
      </c>
      <c r="F58" s="35">
        <v>2000</v>
      </c>
      <c r="G58" s="41">
        <v>20</v>
      </c>
      <c r="H58" s="25">
        <v>90</v>
      </c>
      <c r="I58" s="24">
        <v>33</v>
      </c>
      <c r="J58" s="34">
        <v>200</v>
      </c>
      <c r="K58" s="26">
        <v>0</v>
      </c>
      <c r="L58" s="27">
        <v>0</v>
      </c>
      <c r="M58" s="17">
        <v>50</v>
      </c>
      <c r="N58" s="3">
        <v>-100</v>
      </c>
      <c r="O58" s="29">
        <v>50</v>
      </c>
      <c r="P58" s="18">
        <v>0</v>
      </c>
      <c r="Q58" t="s">
        <v>631</v>
      </c>
      <c r="R58" t="s">
        <v>146</v>
      </c>
      <c r="S58" s="20">
        <v>500</v>
      </c>
      <c r="T58" s="32">
        <v>0</v>
      </c>
      <c r="U58" s="39">
        <v>1</v>
      </c>
      <c r="V58" s="37">
        <v>0</v>
      </c>
      <c r="W58" s="47" t="s">
        <v>665</v>
      </c>
      <c r="X58" s="57">
        <v>0</v>
      </c>
      <c r="Y58" s="43">
        <v>0</v>
      </c>
    </row>
    <row r="59" spans="1:25" x14ac:dyDescent="0.2">
      <c r="A59" s="12" t="s">
        <v>682</v>
      </c>
      <c r="B59" t="s">
        <v>682</v>
      </c>
      <c r="C59" t="s">
        <v>682</v>
      </c>
      <c r="D59" s="23">
        <v>14</v>
      </c>
      <c r="E59" s="33">
        <v>60</v>
      </c>
      <c r="F59" s="35">
        <v>60</v>
      </c>
      <c r="G59" s="41">
        <v>40</v>
      </c>
      <c r="H59" s="25">
        <v>90</v>
      </c>
      <c r="I59" s="24">
        <v>10</v>
      </c>
      <c r="J59" s="34">
        <v>200</v>
      </c>
      <c r="K59" s="26">
        <v>0</v>
      </c>
      <c r="L59" s="27">
        <v>0</v>
      </c>
      <c r="M59" s="17">
        <v>25</v>
      </c>
      <c r="N59" s="3">
        <v>100</v>
      </c>
      <c r="O59" s="29">
        <v>-100</v>
      </c>
      <c r="P59" s="18">
        <v>99</v>
      </c>
      <c r="Q59" t="s">
        <v>685</v>
      </c>
      <c r="R59" t="s">
        <v>689</v>
      </c>
      <c r="S59" s="20">
        <v>500</v>
      </c>
      <c r="T59" s="31">
        <v>0</v>
      </c>
      <c r="U59" s="38">
        <v>1</v>
      </c>
      <c r="V59" s="36">
        <v>0</v>
      </c>
      <c r="W59" s="47" t="s">
        <v>155</v>
      </c>
      <c r="X59" s="57">
        <v>0</v>
      </c>
      <c r="Y59" s="43">
        <v>1</v>
      </c>
    </row>
    <row r="60" spans="1:25" x14ac:dyDescent="0.2">
      <c r="A60" s="12" t="s">
        <v>731</v>
      </c>
      <c r="B60" t="s">
        <v>731</v>
      </c>
      <c r="C60" t="s">
        <v>731</v>
      </c>
      <c r="D60" s="23">
        <v>15</v>
      </c>
      <c r="E60" s="33">
        <v>10</v>
      </c>
      <c r="F60" s="35">
        <v>10</v>
      </c>
      <c r="G60" s="41">
        <v>0</v>
      </c>
      <c r="H60" s="25">
        <v>100</v>
      </c>
      <c r="I60" s="24">
        <v>0</v>
      </c>
      <c r="J60" s="34">
        <v>200</v>
      </c>
      <c r="K60" s="26">
        <v>0</v>
      </c>
      <c r="L60" s="27">
        <v>0</v>
      </c>
      <c r="M60" s="17">
        <v>0</v>
      </c>
      <c r="N60" s="3">
        <v>0</v>
      </c>
      <c r="O60" s="29">
        <v>0</v>
      </c>
      <c r="P60" s="18">
        <v>0</v>
      </c>
      <c r="Q60" t="s">
        <v>732</v>
      </c>
      <c r="R60" t="s">
        <v>146</v>
      </c>
      <c r="S60" s="20">
        <v>0</v>
      </c>
      <c r="T60" s="31">
        <v>0</v>
      </c>
      <c r="U60" s="38">
        <v>1</v>
      </c>
      <c r="V60" s="36">
        <v>0</v>
      </c>
      <c r="W60" s="47" t="s">
        <v>155</v>
      </c>
      <c r="X60" s="57">
        <v>0</v>
      </c>
      <c r="Y60" s="43">
        <v>0</v>
      </c>
    </row>
    <row r="61" spans="1:25" x14ac:dyDescent="0.2">
      <c r="A61" s="12" t="s">
        <v>618</v>
      </c>
      <c r="B61" s="12" t="s">
        <v>618</v>
      </c>
      <c r="C61" s="12" t="s">
        <v>618</v>
      </c>
      <c r="D61" s="23">
        <v>15</v>
      </c>
      <c r="E61" s="33">
        <v>1000</v>
      </c>
      <c r="F61" s="35">
        <v>1000</v>
      </c>
      <c r="G61" s="41">
        <v>45</v>
      </c>
      <c r="H61" s="25">
        <v>90</v>
      </c>
      <c r="I61" s="24">
        <v>10</v>
      </c>
      <c r="J61" s="34">
        <v>300</v>
      </c>
      <c r="K61" s="26">
        <v>0</v>
      </c>
      <c r="L61" s="27">
        <v>85</v>
      </c>
      <c r="M61" s="17">
        <v>10</v>
      </c>
      <c r="N61" s="3">
        <v>10</v>
      </c>
      <c r="O61" s="29">
        <v>10</v>
      </c>
      <c r="P61" s="18">
        <v>25</v>
      </c>
      <c r="Q61" s="2" t="s">
        <v>323</v>
      </c>
      <c r="R61" s="2" t="s">
        <v>624</v>
      </c>
      <c r="S61" s="20">
        <v>530</v>
      </c>
      <c r="T61" s="31">
        <v>100</v>
      </c>
      <c r="U61" s="38">
        <v>1</v>
      </c>
      <c r="V61" s="36">
        <v>0</v>
      </c>
      <c r="W61" s="47" t="s">
        <v>155</v>
      </c>
      <c r="X61" s="57">
        <v>0</v>
      </c>
      <c r="Y61" s="43">
        <v>1</v>
      </c>
    </row>
    <row r="62" spans="1:25" x14ac:dyDescent="0.2">
      <c r="A62" s="12" t="s">
        <v>557</v>
      </c>
      <c r="B62" s="12" t="s">
        <v>557</v>
      </c>
      <c r="C62" s="12" t="s">
        <v>557</v>
      </c>
      <c r="D62" s="23">
        <v>15</v>
      </c>
      <c r="E62" s="33">
        <v>1500</v>
      </c>
      <c r="F62" s="35">
        <v>1500</v>
      </c>
      <c r="G62" s="41">
        <v>22</v>
      </c>
      <c r="H62" s="25">
        <v>90</v>
      </c>
      <c r="I62" s="24">
        <v>10</v>
      </c>
      <c r="J62" s="34">
        <v>200</v>
      </c>
      <c r="K62" s="26">
        <v>7</v>
      </c>
      <c r="L62" s="27">
        <v>150</v>
      </c>
      <c r="M62" s="17">
        <v>0</v>
      </c>
      <c r="N62" s="3">
        <v>0</v>
      </c>
      <c r="O62" s="29">
        <v>0</v>
      </c>
      <c r="P62" s="18">
        <v>50</v>
      </c>
      <c r="Q62" s="2" t="s">
        <v>558</v>
      </c>
      <c r="R62" s="2" t="s">
        <v>632</v>
      </c>
      <c r="S62" s="20">
        <v>550</v>
      </c>
      <c r="T62" s="31">
        <v>0</v>
      </c>
      <c r="U62" s="38">
        <v>1</v>
      </c>
      <c r="V62" s="36">
        <v>0</v>
      </c>
      <c r="W62" s="47" t="s">
        <v>155</v>
      </c>
      <c r="X62" s="57">
        <v>0</v>
      </c>
      <c r="Y62" s="43">
        <v>0</v>
      </c>
    </row>
    <row r="63" spans="1:25" x14ac:dyDescent="0.2">
      <c r="A63" s="12" t="s">
        <v>610</v>
      </c>
      <c r="B63" s="12" t="s">
        <v>610</v>
      </c>
      <c r="C63" s="12" t="s">
        <v>610</v>
      </c>
      <c r="D63" s="23">
        <v>16</v>
      </c>
      <c r="E63" s="33">
        <v>1500</v>
      </c>
      <c r="F63" s="35">
        <v>1500</v>
      </c>
      <c r="G63" s="41">
        <v>45</v>
      </c>
      <c r="H63" s="25">
        <v>90</v>
      </c>
      <c r="I63" s="24">
        <v>2</v>
      </c>
      <c r="J63" s="34">
        <v>200</v>
      </c>
      <c r="K63" s="26">
        <v>7</v>
      </c>
      <c r="L63" s="27">
        <v>85</v>
      </c>
      <c r="M63" s="17">
        <v>0</v>
      </c>
      <c r="N63" s="3">
        <v>0</v>
      </c>
      <c r="O63" s="29">
        <v>0</v>
      </c>
      <c r="P63" s="18">
        <v>0</v>
      </c>
      <c r="Q63" t="s">
        <v>626</v>
      </c>
      <c r="R63" s="2" t="s">
        <v>625</v>
      </c>
      <c r="S63" s="20">
        <v>580</v>
      </c>
      <c r="T63" s="31">
        <v>50</v>
      </c>
      <c r="U63" s="38">
        <v>1</v>
      </c>
      <c r="V63" s="36">
        <v>0</v>
      </c>
      <c r="W63" s="47" t="s">
        <v>155</v>
      </c>
      <c r="X63" s="57">
        <v>0</v>
      </c>
      <c r="Y63" s="43">
        <v>1</v>
      </c>
    </row>
    <row r="64" spans="1:25" x14ac:dyDescent="0.2">
      <c r="A64" s="12" t="s">
        <v>761</v>
      </c>
      <c r="B64" s="12" t="s">
        <v>761</v>
      </c>
      <c r="C64" s="12" t="s">
        <v>761</v>
      </c>
      <c r="D64" s="23">
        <v>16</v>
      </c>
      <c r="E64" s="33">
        <v>1400</v>
      </c>
      <c r="F64" s="35">
        <v>1400</v>
      </c>
      <c r="G64" s="41">
        <v>20</v>
      </c>
      <c r="H64" s="25">
        <v>999</v>
      </c>
      <c r="I64" s="24">
        <v>0.1</v>
      </c>
      <c r="J64" s="34">
        <v>200</v>
      </c>
      <c r="K64" s="26">
        <v>0</v>
      </c>
      <c r="L64" s="27">
        <v>30</v>
      </c>
      <c r="M64" s="17">
        <v>40</v>
      </c>
      <c r="N64" s="3">
        <v>40</v>
      </c>
      <c r="O64" s="29">
        <v>40</v>
      </c>
      <c r="P64" s="18">
        <v>0</v>
      </c>
      <c r="Q64" s="2" t="s">
        <v>1003</v>
      </c>
      <c r="R64" s="2" t="s">
        <v>765</v>
      </c>
      <c r="S64" s="20">
        <v>590</v>
      </c>
      <c r="T64" s="31">
        <v>80</v>
      </c>
      <c r="U64" s="38">
        <v>1</v>
      </c>
      <c r="V64" s="36">
        <v>0</v>
      </c>
      <c r="W64" s="47" t="s">
        <v>155</v>
      </c>
      <c r="X64" s="57">
        <v>0</v>
      </c>
      <c r="Y64" s="43">
        <v>1</v>
      </c>
    </row>
    <row r="65" spans="1:25" x14ac:dyDescent="0.2">
      <c r="A65" s="12" t="s">
        <v>683</v>
      </c>
      <c r="B65" s="12" t="s">
        <v>683</v>
      </c>
      <c r="C65" s="12" t="s">
        <v>683</v>
      </c>
      <c r="D65" s="23">
        <v>16</v>
      </c>
      <c r="E65" s="33">
        <v>120</v>
      </c>
      <c r="F65" s="35">
        <v>120</v>
      </c>
      <c r="G65" s="41">
        <v>45</v>
      </c>
      <c r="H65" s="25">
        <v>90</v>
      </c>
      <c r="I65" s="24">
        <v>10</v>
      </c>
      <c r="J65" s="34">
        <v>200</v>
      </c>
      <c r="K65" s="26">
        <v>10</v>
      </c>
      <c r="L65" s="27">
        <v>150</v>
      </c>
      <c r="M65" s="17">
        <v>25</v>
      </c>
      <c r="N65" s="3">
        <v>100</v>
      </c>
      <c r="O65" s="29">
        <v>-100</v>
      </c>
      <c r="P65" s="18">
        <v>99</v>
      </c>
      <c r="Q65" t="s">
        <v>686</v>
      </c>
      <c r="R65" t="s">
        <v>688</v>
      </c>
      <c r="S65" s="20">
        <v>600</v>
      </c>
      <c r="T65" s="31">
        <v>0</v>
      </c>
      <c r="U65" s="38">
        <v>1</v>
      </c>
      <c r="V65" s="36">
        <v>0</v>
      </c>
      <c r="W65" s="47" t="s">
        <v>155</v>
      </c>
      <c r="X65" s="57">
        <v>0</v>
      </c>
      <c r="Y65" s="43">
        <v>1</v>
      </c>
    </row>
    <row r="66" spans="1:25" x14ac:dyDescent="0.2">
      <c r="A66" s="12" t="s">
        <v>544</v>
      </c>
      <c r="B66" t="s">
        <v>544</v>
      </c>
      <c r="C66" t="s">
        <v>544</v>
      </c>
      <c r="D66" s="23">
        <v>16</v>
      </c>
      <c r="E66" s="33">
        <v>1300</v>
      </c>
      <c r="F66" s="35">
        <v>1300</v>
      </c>
      <c r="G66" s="41">
        <v>45</v>
      </c>
      <c r="H66" s="25">
        <v>90</v>
      </c>
      <c r="I66" s="24">
        <v>6</v>
      </c>
      <c r="J66" s="34">
        <v>200</v>
      </c>
      <c r="K66" s="26">
        <v>0</v>
      </c>
      <c r="L66" s="27">
        <v>40</v>
      </c>
      <c r="M66" s="17">
        <v>50</v>
      </c>
      <c r="N66" s="3">
        <v>-50</v>
      </c>
      <c r="O66" s="29">
        <v>-50</v>
      </c>
      <c r="P66" s="18">
        <v>10</v>
      </c>
      <c r="Q66" s="2" t="s">
        <v>560</v>
      </c>
      <c r="R66" s="2" t="s">
        <v>635</v>
      </c>
      <c r="S66" s="20">
        <v>600</v>
      </c>
      <c r="T66" s="31">
        <v>70</v>
      </c>
      <c r="U66" s="38">
        <v>1</v>
      </c>
      <c r="V66" s="36">
        <v>0</v>
      </c>
      <c r="W66" s="47" t="s">
        <v>155</v>
      </c>
      <c r="X66" s="57">
        <v>0</v>
      </c>
      <c r="Y66" s="43">
        <v>0</v>
      </c>
    </row>
    <row r="67" spans="1:25" x14ac:dyDescent="0.2">
      <c r="A67" s="12" t="s">
        <v>611</v>
      </c>
      <c r="B67" s="12" t="s">
        <v>613</v>
      </c>
      <c r="C67" s="12" t="s">
        <v>611</v>
      </c>
      <c r="D67" s="23">
        <v>17</v>
      </c>
      <c r="E67" s="33">
        <v>1400</v>
      </c>
      <c r="F67" s="35">
        <v>1400</v>
      </c>
      <c r="G67" s="41">
        <v>52</v>
      </c>
      <c r="H67" s="25">
        <v>90</v>
      </c>
      <c r="I67" s="24">
        <v>10</v>
      </c>
      <c r="J67" s="34">
        <v>200</v>
      </c>
      <c r="K67" s="26">
        <v>0</v>
      </c>
      <c r="L67" s="27">
        <v>20</v>
      </c>
      <c r="M67" s="17">
        <v>0</v>
      </c>
      <c r="N67" s="3">
        <v>-100</v>
      </c>
      <c r="O67" s="29">
        <v>50</v>
      </c>
      <c r="P67" s="18">
        <v>0</v>
      </c>
      <c r="Q67" t="s">
        <v>146</v>
      </c>
      <c r="R67" s="2" t="s">
        <v>146</v>
      </c>
      <c r="S67" s="20">
        <v>610</v>
      </c>
      <c r="T67" s="31">
        <v>0</v>
      </c>
      <c r="U67" s="38">
        <v>1</v>
      </c>
      <c r="V67" s="36">
        <v>0</v>
      </c>
      <c r="W67" s="47" t="s">
        <v>155</v>
      </c>
      <c r="X67" s="57">
        <v>0</v>
      </c>
      <c r="Y67" s="43">
        <v>1</v>
      </c>
    </row>
    <row r="68" spans="1:25" x14ac:dyDescent="0.2">
      <c r="A68" s="12" t="s">
        <v>578</v>
      </c>
      <c r="B68" s="12" t="s">
        <v>578</v>
      </c>
      <c r="C68" s="12" t="s">
        <v>578</v>
      </c>
      <c r="D68" s="23">
        <v>17</v>
      </c>
      <c r="E68" s="33">
        <v>1700</v>
      </c>
      <c r="F68" s="35">
        <v>1700</v>
      </c>
      <c r="G68" s="41">
        <v>33</v>
      </c>
      <c r="H68" s="25">
        <v>90</v>
      </c>
      <c r="I68" s="24">
        <v>10</v>
      </c>
      <c r="J68" s="34">
        <v>200</v>
      </c>
      <c r="K68" s="26">
        <v>3</v>
      </c>
      <c r="L68" s="27">
        <v>120</v>
      </c>
      <c r="M68" s="17">
        <v>50</v>
      </c>
      <c r="N68" s="3">
        <v>0</v>
      </c>
      <c r="O68" s="29">
        <v>-100</v>
      </c>
      <c r="P68" s="18">
        <v>0</v>
      </c>
      <c r="Q68" s="2" t="s">
        <v>766</v>
      </c>
      <c r="R68" s="2" t="s">
        <v>146</v>
      </c>
      <c r="S68" s="20">
        <v>620</v>
      </c>
      <c r="T68" s="31">
        <v>0</v>
      </c>
      <c r="U68" s="38">
        <v>1</v>
      </c>
      <c r="V68" s="36">
        <v>0</v>
      </c>
      <c r="W68" s="47" t="s">
        <v>155</v>
      </c>
      <c r="X68" s="57">
        <v>0</v>
      </c>
      <c r="Y68" s="43">
        <v>1</v>
      </c>
    </row>
    <row r="69" spans="1:25" x14ac:dyDescent="0.2">
      <c r="A69" s="12" t="s">
        <v>725</v>
      </c>
      <c r="B69" s="12" t="s">
        <v>725</v>
      </c>
      <c r="C69" s="12" t="s">
        <v>725</v>
      </c>
      <c r="D69" s="23">
        <v>17</v>
      </c>
      <c r="E69" s="33">
        <v>3000</v>
      </c>
      <c r="F69" s="35">
        <v>3000</v>
      </c>
      <c r="G69" s="41">
        <v>45</v>
      </c>
      <c r="H69" s="25">
        <v>90</v>
      </c>
      <c r="I69" s="24">
        <v>2</v>
      </c>
      <c r="J69" s="34">
        <v>200</v>
      </c>
      <c r="K69" s="26">
        <v>8</v>
      </c>
      <c r="L69" s="27">
        <v>40</v>
      </c>
      <c r="M69" s="17">
        <v>0</v>
      </c>
      <c r="N69" s="3">
        <v>0</v>
      </c>
      <c r="O69" s="29">
        <v>0</v>
      </c>
      <c r="P69" s="18">
        <v>0</v>
      </c>
      <c r="Q69" s="2" t="s">
        <v>726</v>
      </c>
      <c r="R69" s="2" t="s">
        <v>794</v>
      </c>
      <c r="S69" s="20">
        <v>630</v>
      </c>
      <c r="T69" s="31">
        <v>40</v>
      </c>
      <c r="U69" s="38">
        <v>1</v>
      </c>
      <c r="V69" s="36">
        <v>0</v>
      </c>
      <c r="W69" s="47" t="s">
        <v>155</v>
      </c>
      <c r="X69" s="57">
        <v>0</v>
      </c>
      <c r="Y69" s="43">
        <v>1</v>
      </c>
    </row>
    <row r="70" spans="1:25" x14ac:dyDescent="0.2">
      <c r="A70" s="12" t="s">
        <v>719</v>
      </c>
      <c r="B70" s="12" t="s">
        <v>719</v>
      </c>
      <c r="C70" s="12" t="s">
        <v>719</v>
      </c>
      <c r="D70" s="23">
        <v>17</v>
      </c>
      <c r="E70" s="33">
        <v>1600</v>
      </c>
      <c r="F70" s="35">
        <v>1600</v>
      </c>
      <c r="G70" s="41">
        <v>20</v>
      </c>
      <c r="H70" s="25">
        <v>999</v>
      </c>
      <c r="I70" s="24">
        <v>0.1</v>
      </c>
      <c r="J70" s="34">
        <v>200</v>
      </c>
      <c r="K70" s="26">
        <v>0</v>
      </c>
      <c r="L70" s="27">
        <v>50</v>
      </c>
      <c r="M70" s="17">
        <v>40</v>
      </c>
      <c r="N70" s="3">
        <v>25</v>
      </c>
      <c r="O70" s="29">
        <v>25</v>
      </c>
      <c r="P70" s="18">
        <v>0</v>
      </c>
      <c r="Q70" s="2" t="s">
        <v>720</v>
      </c>
      <c r="R70" s="2" t="s">
        <v>721</v>
      </c>
      <c r="S70" s="20">
        <v>640</v>
      </c>
      <c r="T70" s="31">
        <v>80</v>
      </c>
      <c r="U70" s="38">
        <v>1</v>
      </c>
      <c r="V70" s="36">
        <v>0</v>
      </c>
      <c r="W70" s="47" t="s">
        <v>155</v>
      </c>
      <c r="X70" s="57">
        <v>0</v>
      </c>
      <c r="Y70" s="43">
        <v>1</v>
      </c>
    </row>
    <row r="71" spans="1:25" x14ac:dyDescent="0.2">
      <c r="A71" s="12" t="s">
        <v>612</v>
      </c>
      <c r="B71" s="12" t="s">
        <v>614</v>
      </c>
      <c r="C71" s="12" t="s">
        <v>612</v>
      </c>
      <c r="D71" s="23">
        <v>17</v>
      </c>
      <c r="E71" s="33">
        <v>14000</v>
      </c>
      <c r="F71" s="35">
        <v>14000</v>
      </c>
      <c r="G71" s="41">
        <v>52</v>
      </c>
      <c r="H71" s="25">
        <v>90</v>
      </c>
      <c r="I71" s="24">
        <v>10</v>
      </c>
      <c r="J71" s="34">
        <v>200</v>
      </c>
      <c r="K71" s="26">
        <v>0</v>
      </c>
      <c r="L71" s="27">
        <v>20</v>
      </c>
      <c r="M71" s="17">
        <v>50</v>
      </c>
      <c r="N71" s="3">
        <v>0</v>
      </c>
      <c r="O71" s="29">
        <v>100</v>
      </c>
      <c r="P71" s="18">
        <v>0</v>
      </c>
      <c r="Q71" t="s">
        <v>627</v>
      </c>
      <c r="R71" s="2" t="s">
        <v>146</v>
      </c>
      <c r="S71" s="20">
        <v>6100</v>
      </c>
      <c r="T71" s="31">
        <v>0</v>
      </c>
      <c r="U71" s="38">
        <v>1</v>
      </c>
      <c r="V71" s="36">
        <v>0</v>
      </c>
      <c r="W71" s="47" t="s">
        <v>665</v>
      </c>
      <c r="X71" s="57">
        <v>0</v>
      </c>
      <c r="Y71" s="43">
        <v>1</v>
      </c>
    </row>
    <row r="72" spans="1:25" x14ac:dyDescent="0.2">
      <c r="A72" s="12" t="s">
        <v>577</v>
      </c>
      <c r="B72" s="12" t="s">
        <v>577</v>
      </c>
      <c r="C72" s="12" t="s">
        <v>577</v>
      </c>
      <c r="D72" s="23">
        <v>18</v>
      </c>
      <c r="E72" s="33">
        <v>1000</v>
      </c>
      <c r="F72" s="35">
        <v>1000</v>
      </c>
      <c r="G72" s="41">
        <v>34</v>
      </c>
      <c r="H72" s="25">
        <v>90</v>
      </c>
      <c r="I72" s="24">
        <v>4</v>
      </c>
      <c r="J72" s="34">
        <v>200</v>
      </c>
      <c r="K72" s="26">
        <v>5</v>
      </c>
      <c r="L72" s="27">
        <v>90</v>
      </c>
      <c r="M72" s="17">
        <v>0</v>
      </c>
      <c r="N72" s="3">
        <v>0</v>
      </c>
      <c r="O72" s="29">
        <v>0</v>
      </c>
      <c r="P72" s="18">
        <v>0</v>
      </c>
      <c r="Q72" s="2" t="s">
        <v>576</v>
      </c>
      <c r="R72" s="2" t="s">
        <v>756</v>
      </c>
      <c r="S72" s="20">
        <v>660</v>
      </c>
      <c r="T72" s="31">
        <v>120</v>
      </c>
      <c r="U72" s="38">
        <v>1</v>
      </c>
      <c r="V72" s="36">
        <v>0</v>
      </c>
      <c r="W72" s="47" t="s">
        <v>155</v>
      </c>
      <c r="X72" s="57">
        <v>0</v>
      </c>
      <c r="Y72" s="43">
        <v>1</v>
      </c>
    </row>
    <row r="73" spans="1:25" x14ac:dyDescent="0.2">
      <c r="A73" s="12" t="s">
        <v>737</v>
      </c>
      <c r="B73" s="12" t="s">
        <v>737</v>
      </c>
      <c r="C73" s="12" t="s">
        <v>737</v>
      </c>
      <c r="D73" s="23">
        <v>18</v>
      </c>
      <c r="E73" s="33">
        <v>1600</v>
      </c>
      <c r="F73" s="35">
        <v>1600</v>
      </c>
      <c r="G73" s="41">
        <v>25</v>
      </c>
      <c r="H73" s="25">
        <v>999</v>
      </c>
      <c r="I73" s="24">
        <v>0.1</v>
      </c>
      <c r="J73" s="34">
        <v>200</v>
      </c>
      <c r="K73" s="26">
        <v>0</v>
      </c>
      <c r="L73" s="27">
        <v>25</v>
      </c>
      <c r="M73" s="17">
        <v>30</v>
      </c>
      <c r="N73" s="3">
        <v>30</v>
      </c>
      <c r="O73" s="29">
        <v>-40</v>
      </c>
      <c r="P73" s="18">
        <v>0</v>
      </c>
      <c r="Q73" t="s">
        <v>739</v>
      </c>
      <c r="R73" s="2" t="s">
        <v>747</v>
      </c>
      <c r="S73" s="20">
        <v>660</v>
      </c>
      <c r="T73" s="31">
        <v>90</v>
      </c>
      <c r="U73" s="38">
        <v>1</v>
      </c>
      <c r="V73" s="36">
        <v>0</v>
      </c>
      <c r="W73" s="47" t="s">
        <v>155</v>
      </c>
      <c r="X73" s="57">
        <v>0</v>
      </c>
      <c r="Y73" s="43">
        <v>1</v>
      </c>
    </row>
    <row r="74" spans="1:25" x14ac:dyDescent="0.2">
      <c r="A74" s="12" t="s">
        <v>722</v>
      </c>
      <c r="B74" s="12" t="s">
        <v>722</v>
      </c>
      <c r="C74" s="12" t="s">
        <v>722</v>
      </c>
      <c r="D74" s="23">
        <v>18</v>
      </c>
      <c r="E74" s="33">
        <v>2200</v>
      </c>
      <c r="F74" s="35">
        <v>2200</v>
      </c>
      <c r="G74" s="41">
        <v>36</v>
      </c>
      <c r="H74" s="25">
        <v>999</v>
      </c>
      <c r="I74" s="24">
        <v>0.1</v>
      </c>
      <c r="J74" s="34">
        <v>200</v>
      </c>
      <c r="K74" s="26">
        <v>0</v>
      </c>
      <c r="L74" s="27">
        <v>50</v>
      </c>
      <c r="M74" s="17">
        <v>40</v>
      </c>
      <c r="N74" s="3">
        <v>40</v>
      </c>
      <c r="O74" s="29">
        <v>40</v>
      </c>
      <c r="P74" s="18">
        <v>0</v>
      </c>
      <c r="Q74" s="2" t="s">
        <v>724</v>
      </c>
      <c r="R74" s="2" t="s">
        <v>763</v>
      </c>
      <c r="S74" s="20">
        <v>680</v>
      </c>
      <c r="T74" s="31">
        <v>90</v>
      </c>
      <c r="U74" s="38">
        <v>1</v>
      </c>
      <c r="V74" s="36">
        <v>0</v>
      </c>
      <c r="W74" s="47" t="s">
        <v>155</v>
      </c>
      <c r="X74" s="57">
        <v>0</v>
      </c>
      <c r="Y74" s="43">
        <v>1</v>
      </c>
    </row>
    <row r="75" spans="1:25" x14ac:dyDescent="0.2">
      <c r="A75" s="12" t="s">
        <v>753</v>
      </c>
      <c r="B75" s="12" t="s">
        <v>753</v>
      </c>
      <c r="C75" s="12" t="s">
        <v>753</v>
      </c>
      <c r="D75" s="23">
        <v>18</v>
      </c>
      <c r="E75" s="33">
        <v>2500</v>
      </c>
      <c r="F75" s="35">
        <v>2500</v>
      </c>
      <c r="G75" s="41">
        <v>40</v>
      </c>
      <c r="H75" s="25">
        <v>90</v>
      </c>
      <c r="I75" s="24">
        <v>10</v>
      </c>
      <c r="J75" s="34">
        <v>200</v>
      </c>
      <c r="K75" s="26">
        <v>20</v>
      </c>
      <c r="L75" s="27">
        <v>150</v>
      </c>
      <c r="M75" s="17">
        <v>75</v>
      </c>
      <c r="N75" s="3">
        <v>0</v>
      </c>
      <c r="O75" s="29">
        <v>0</v>
      </c>
      <c r="P75" s="18">
        <v>50</v>
      </c>
      <c r="Q75" s="2" t="s">
        <v>755</v>
      </c>
      <c r="R75" s="2" t="s">
        <v>754</v>
      </c>
      <c r="S75" s="20">
        <v>690</v>
      </c>
      <c r="T75" s="31">
        <v>0</v>
      </c>
      <c r="U75" s="38">
        <v>1</v>
      </c>
      <c r="V75" s="36">
        <v>0</v>
      </c>
      <c r="W75" s="47" t="s">
        <v>155</v>
      </c>
      <c r="X75" s="57">
        <v>0</v>
      </c>
      <c r="Y75" s="43">
        <v>1</v>
      </c>
    </row>
    <row r="76" spans="1:25" x14ac:dyDescent="0.2">
      <c r="A76" s="12" t="s">
        <v>752</v>
      </c>
      <c r="B76" s="12" t="s">
        <v>752</v>
      </c>
      <c r="C76" s="12" t="s">
        <v>752</v>
      </c>
      <c r="D76" s="23">
        <v>18</v>
      </c>
      <c r="E76" s="33">
        <v>2500</v>
      </c>
      <c r="F76" s="35">
        <v>2500</v>
      </c>
      <c r="G76" s="41">
        <v>58</v>
      </c>
      <c r="H76" s="25">
        <v>80</v>
      </c>
      <c r="I76" s="24">
        <v>12</v>
      </c>
      <c r="J76" s="34">
        <v>200</v>
      </c>
      <c r="K76" s="26">
        <v>0</v>
      </c>
      <c r="L76" s="27">
        <v>0</v>
      </c>
      <c r="M76" s="17">
        <v>50</v>
      </c>
      <c r="N76" s="3">
        <v>0</v>
      </c>
      <c r="O76" s="29">
        <v>0</v>
      </c>
      <c r="P76" s="18">
        <v>10</v>
      </c>
      <c r="Q76" s="2" t="s">
        <v>742</v>
      </c>
      <c r="R76" s="2" t="s">
        <v>743</v>
      </c>
      <c r="S76" s="20">
        <v>690</v>
      </c>
      <c r="T76" s="31">
        <v>0</v>
      </c>
      <c r="U76" s="38">
        <v>1</v>
      </c>
      <c r="V76" s="36">
        <v>0</v>
      </c>
      <c r="W76" s="47" t="s">
        <v>155</v>
      </c>
      <c r="X76" s="57">
        <v>0</v>
      </c>
      <c r="Y76" s="43">
        <v>1</v>
      </c>
    </row>
    <row r="77" spans="1:25" x14ac:dyDescent="0.2">
      <c r="A77" s="12" t="s">
        <v>684</v>
      </c>
      <c r="B77" s="12" t="s">
        <v>684</v>
      </c>
      <c r="C77" s="12" t="s">
        <v>684</v>
      </c>
      <c r="D77" s="23">
        <v>18</v>
      </c>
      <c r="E77" s="33">
        <v>4000</v>
      </c>
      <c r="F77" s="35">
        <v>4000</v>
      </c>
      <c r="G77" s="41">
        <v>45</v>
      </c>
      <c r="H77" s="25">
        <v>90</v>
      </c>
      <c r="I77" s="24">
        <v>10</v>
      </c>
      <c r="J77" s="34">
        <v>200</v>
      </c>
      <c r="K77" s="26">
        <v>0</v>
      </c>
      <c r="L77" s="27">
        <v>100</v>
      </c>
      <c r="M77" s="17">
        <v>25</v>
      </c>
      <c r="N77" s="3">
        <v>100</v>
      </c>
      <c r="O77" s="29">
        <v>-50</v>
      </c>
      <c r="P77" s="18">
        <v>25</v>
      </c>
      <c r="Q77" t="s">
        <v>591</v>
      </c>
      <c r="R77" t="s">
        <v>687</v>
      </c>
      <c r="S77" s="20">
        <v>700</v>
      </c>
      <c r="T77" s="31">
        <v>0</v>
      </c>
      <c r="U77" s="38">
        <v>1</v>
      </c>
      <c r="V77" s="36">
        <v>0</v>
      </c>
      <c r="W77" s="47" t="s">
        <v>665</v>
      </c>
      <c r="X77" s="57">
        <v>0</v>
      </c>
      <c r="Y77" s="43">
        <v>1</v>
      </c>
    </row>
    <row r="78" spans="1:25" x14ac:dyDescent="0.2">
      <c r="A78" s="12" t="s">
        <v>711</v>
      </c>
      <c r="B78" s="12" t="s">
        <v>711</v>
      </c>
      <c r="C78" s="12" t="s">
        <v>711</v>
      </c>
      <c r="D78" s="23">
        <v>18</v>
      </c>
      <c r="E78" s="33">
        <v>15000</v>
      </c>
      <c r="F78" s="35">
        <v>15000</v>
      </c>
      <c r="G78" s="41">
        <v>55</v>
      </c>
      <c r="H78" s="25">
        <v>50</v>
      </c>
      <c r="I78" s="24">
        <v>30</v>
      </c>
      <c r="J78" s="34">
        <v>200</v>
      </c>
      <c r="K78" s="26">
        <v>3</v>
      </c>
      <c r="L78" s="27">
        <v>40</v>
      </c>
      <c r="M78" s="17">
        <v>25</v>
      </c>
      <c r="N78" s="3">
        <v>0</v>
      </c>
      <c r="O78" s="29">
        <v>-25</v>
      </c>
      <c r="P78" s="18">
        <v>10</v>
      </c>
      <c r="Q78" t="s">
        <v>712</v>
      </c>
      <c r="R78" t="s">
        <v>146</v>
      </c>
      <c r="S78" s="20">
        <v>4000</v>
      </c>
      <c r="T78" s="31">
        <v>0</v>
      </c>
      <c r="U78" s="38">
        <v>1</v>
      </c>
      <c r="V78" s="36">
        <v>1000</v>
      </c>
      <c r="W78" s="47" t="s">
        <v>665</v>
      </c>
      <c r="X78" s="57">
        <v>0</v>
      </c>
      <c r="Y78" s="43">
        <v>1</v>
      </c>
    </row>
    <row r="79" spans="1:25" x14ac:dyDescent="0.2">
      <c r="A79" s="74" t="s">
        <v>1010</v>
      </c>
      <c r="B79" s="74" t="s">
        <v>1010</v>
      </c>
      <c r="C79" s="74" t="s">
        <v>1010</v>
      </c>
      <c r="D79" s="23">
        <v>18</v>
      </c>
      <c r="E79" s="33">
        <v>25000</v>
      </c>
      <c r="F79" s="35">
        <v>25000</v>
      </c>
      <c r="G79" s="41">
        <v>15</v>
      </c>
      <c r="H79" s="25">
        <v>25</v>
      </c>
      <c r="I79" s="24">
        <v>0.1</v>
      </c>
      <c r="J79" s="34">
        <v>200</v>
      </c>
      <c r="K79" s="26">
        <v>15</v>
      </c>
      <c r="L79" s="27">
        <v>150</v>
      </c>
      <c r="M79" s="17">
        <v>100</v>
      </c>
      <c r="N79" s="3">
        <v>75</v>
      </c>
      <c r="O79" s="29">
        <v>75</v>
      </c>
      <c r="P79" s="18">
        <v>50</v>
      </c>
      <c r="Q79" s="2" t="s">
        <v>1012</v>
      </c>
      <c r="R79" s="2" t="s">
        <v>1011</v>
      </c>
      <c r="S79" s="20">
        <v>5000</v>
      </c>
      <c r="T79" s="31">
        <v>0</v>
      </c>
      <c r="U79" s="38">
        <v>1</v>
      </c>
      <c r="V79" s="36">
        <v>0</v>
      </c>
      <c r="W79" s="47" t="s">
        <v>665</v>
      </c>
      <c r="X79" s="57">
        <v>1</v>
      </c>
      <c r="Y79" s="43">
        <v>0</v>
      </c>
    </row>
    <row r="80" spans="1:25" x14ac:dyDescent="0.2">
      <c r="A80" s="12" t="s">
        <v>738</v>
      </c>
      <c r="B80" s="12" t="s">
        <v>738</v>
      </c>
      <c r="C80" s="12" t="s">
        <v>738</v>
      </c>
      <c r="D80" s="23">
        <v>19</v>
      </c>
      <c r="E80" s="33">
        <v>2000</v>
      </c>
      <c r="F80" s="35">
        <v>2000</v>
      </c>
      <c r="G80" s="41">
        <v>13</v>
      </c>
      <c r="H80" s="25">
        <v>100</v>
      </c>
      <c r="I80" s="24">
        <v>20</v>
      </c>
      <c r="J80" s="34">
        <v>200</v>
      </c>
      <c r="K80" s="26">
        <v>0</v>
      </c>
      <c r="L80" s="27">
        <v>12</v>
      </c>
      <c r="M80" s="17">
        <v>50</v>
      </c>
      <c r="N80" s="3">
        <v>50</v>
      </c>
      <c r="O80" s="29">
        <v>50</v>
      </c>
      <c r="P80" s="18">
        <v>0</v>
      </c>
      <c r="Q80" t="s">
        <v>744</v>
      </c>
      <c r="R80" s="2" t="s">
        <v>745</v>
      </c>
      <c r="S80" s="20">
        <v>720</v>
      </c>
      <c r="T80" s="31">
        <v>16</v>
      </c>
      <c r="U80" s="38">
        <v>1</v>
      </c>
      <c r="V80" s="36">
        <v>100</v>
      </c>
      <c r="W80" s="47" t="s">
        <v>155</v>
      </c>
      <c r="X80" s="57">
        <v>0</v>
      </c>
      <c r="Y80" s="43">
        <v>1</v>
      </c>
    </row>
    <row r="81" spans="1:25" x14ac:dyDescent="0.2">
      <c r="A81" s="12" t="s">
        <v>563</v>
      </c>
      <c r="B81" s="12" t="s">
        <v>563</v>
      </c>
      <c r="C81" s="12" t="s">
        <v>563</v>
      </c>
      <c r="D81" s="23">
        <v>19</v>
      </c>
      <c r="E81" s="33">
        <v>1500</v>
      </c>
      <c r="F81" s="35">
        <v>1500</v>
      </c>
      <c r="G81" s="41">
        <v>47</v>
      </c>
      <c r="H81" s="25">
        <v>90</v>
      </c>
      <c r="I81" s="24">
        <v>12</v>
      </c>
      <c r="J81" s="34">
        <v>200</v>
      </c>
      <c r="K81" s="26">
        <v>0</v>
      </c>
      <c r="L81" s="27">
        <v>80</v>
      </c>
      <c r="M81" s="17">
        <v>0</v>
      </c>
      <c r="N81" s="3">
        <v>0</v>
      </c>
      <c r="O81" s="29">
        <v>0</v>
      </c>
      <c r="P81" s="18">
        <v>0</v>
      </c>
      <c r="Q81" t="s">
        <v>564</v>
      </c>
      <c r="R81" t="s">
        <v>1339</v>
      </c>
      <c r="S81" s="20">
        <v>730</v>
      </c>
      <c r="T81" s="31">
        <v>140</v>
      </c>
      <c r="U81" s="38">
        <v>1</v>
      </c>
      <c r="V81" s="36">
        <v>0</v>
      </c>
      <c r="W81" s="47" t="s">
        <v>155</v>
      </c>
      <c r="X81" s="57">
        <v>0</v>
      </c>
      <c r="Y81" s="43">
        <v>1</v>
      </c>
    </row>
    <row r="82" spans="1:25" x14ac:dyDescent="0.2">
      <c r="A82" s="12" t="s">
        <v>565</v>
      </c>
      <c r="B82" s="12" t="s">
        <v>565</v>
      </c>
      <c r="C82" s="12" t="s">
        <v>565</v>
      </c>
      <c r="D82" s="23">
        <v>20</v>
      </c>
      <c r="E82" s="33">
        <v>1800</v>
      </c>
      <c r="F82" s="35">
        <v>1800</v>
      </c>
      <c r="G82" s="41">
        <v>45</v>
      </c>
      <c r="H82" s="25">
        <v>100</v>
      </c>
      <c r="I82" s="24">
        <v>20</v>
      </c>
      <c r="J82" s="34">
        <v>200</v>
      </c>
      <c r="K82" s="26">
        <v>0</v>
      </c>
      <c r="L82" s="27">
        <v>70</v>
      </c>
      <c r="M82" s="17">
        <v>6</v>
      </c>
      <c r="N82" s="3">
        <v>6</v>
      </c>
      <c r="O82" s="29">
        <v>6</v>
      </c>
      <c r="P82" s="18">
        <v>0</v>
      </c>
      <c r="Q82" t="s">
        <v>572</v>
      </c>
      <c r="R82" t="s">
        <v>567</v>
      </c>
      <c r="S82" s="20">
        <v>800</v>
      </c>
      <c r="T82" s="31">
        <v>100</v>
      </c>
      <c r="U82" s="38">
        <v>1</v>
      </c>
      <c r="V82" s="36">
        <v>0</v>
      </c>
      <c r="W82" s="47" t="s">
        <v>155</v>
      </c>
      <c r="X82" s="57">
        <v>0</v>
      </c>
      <c r="Y82" s="43">
        <v>1</v>
      </c>
    </row>
    <row r="83" spans="1:25" x14ac:dyDescent="0.2">
      <c r="A83" s="12" t="s">
        <v>762</v>
      </c>
      <c r="B83" s="12" t="s">
        <v>762</v>
      </c>
      <c r="C83" s="12" t="s">
        <v>762</v>
      </c>
      <c r="D83" s="23">
        <v>20</v>
      </c>
      <c r="E83" s="33">
        <v>1750</v>
      </c>
      <c r="F83" s="35">
        <v>1750</v>
      </c>
      <c r="G83" s="41">
        <v>25</v>
      </c>
      <c r="H83" s="25">
        <v>999</v>
      </c>
      <c r="I83" s="24">
        <v>0.1</v>
      </c>
      <c r="J83" s="34">
        <v>200</v>
      </c>
      <c r="K83" s="26">
        <v>0</v>
      </c>
      <c r="L83" s="27">
        <v>30</v>
      </c>
      <c r="M83" s="17">
        <v>60</v>
      </c>
      <c r="N83" s="3">
        <v>60</v>
      </c>
      <c r="O83" s="29">
        <v>60</v>
      </c>
      <c r="P83" s="18">
        <v>0</v>
      </c>
      <c r="Q83" t="s">
        <v>767</v>
      </c>
      <c r="R83" t="s">
        <v>764</v>
      </c>
      <c r="S83" s="20">
        <v>800</v>
      </c>
      <c r="T83" s="31">
        <v>100</v>
      </c>
      <c r="U83" s="38">
        <v>1</v>
      </c>
      <c r="V83" s="36">
        <v>0</v>
      </c>
      <c r="W83" s="47" t="s">
        <v>155</v>
      </c>
      <c r="X83" s="57">
        <v>0</v>
      </c>
      <c r="Y83" s="43">
        <v>1</v>
      </c>
    </row>
    <row r="84" spans="1:25" x14ac:dyDescent="0.2">
      <c r="A84" s="12" t="s">
        <v>566</v>
      </c>
      <c r="B84" s="12" t="s">
        <v>566</v>
      </c>
      <c r="C84" s="12" t="s">
        <v>566</v>
      </c>
      <c r="D84" s="23">
        <v>21</v>
      </c>
      <c r="E84" s="33">
        <v>1800</v>
      </c>
      <c r="F84" s="35">
        <v>1800</v>
      </c>
      <c r="G84" s="41">
        <v>42</v>
      </c>
      <c r="H84" s="25">
        <v>90</v>
      </c>
      <c r="I84" s="24">
        <v>4</v>
      </c>
      <c r="J84" s="34">
        <v>200</v>
      </c>
      <c r="K84" s="26">
        <v>5</v>
      </c>
      <c r="L84" s="27">
        <v>80</v>
      </c>
      <c r="M84" s="17">
        <v>6</v>
      </c>
      <c r="N84" s="3">
        <v>6</v>
      </c>
      <c r="O84" s="29">
        <v>6</v>
      </c>
      <c r="P84" s="18">
        <v>0</v>
      </c>
      <c r="Q84" t="s">
        <v>573</v>
      </c>
      <c r="R84" t="s">
        <v>757</v>
      </c>
      <c r="S84" s="20">
        <v>820</v>
      </c>
      <c r="T84" s="31">
        <v>100</v>
      </c>
      <c r="U84" s="38">
        <v>1</v>
      </c>
      <c r="V84" s="36">
        <v>0</v>
      </c>
      <c r="W84" s="47" t="s">
        <v>155</v>
      </c>
      <c r="X84" s="57">
        <v>0</v>
      </c>
      <c r="Y84" s="43">
        <v>1</v>
      </c>
    </row>
    <row r="85" spans="1:25" x14ac:dyDescent="0.2">
      <c r="A85" s="12" t="s">
        <v>779</v>
      </c>
      <c r="B85" s="12" t="s">
        <v>779</v>
      </c>
      <c r="C85" s="12" t="s">
        <v>779</v>
      </c>
      <c r="D85" s="23">
        <v>21</v>
      </c>
      <c r="E85" s="33">
        <v>3000</v>
      </c>
      <c r="F85" s="35">
        <v>3000</v>
      </c>
      <c r="G85" s="41">
        <v>47</v>
      </c>
      <c r="H85" s="25">
        <v>90</v>
      </c>
      <c r="I85" s="24">
        <v>4</v>
      </c>
      <c r="J85" s="34">
        <v>200</v>
      </c>
      <c r="K85" s="26">
        <v>5</v>
      </c>
      <c r="L85" s="27">
        <v>130</v>
      </c>
      <c r="M85" s="17">
        <v>0</v>
      </c>
      <c r="N85" s="3">
        <v>0</v>
      </c>
      <c r="O85" s="29">
        <v>0</v>
      </c>
      <c r="P85" s="18">
        <v>0</v>
      </c>
      <c r="Q85" t="s">
        <v>798</v>
      </c>
      <c r="R85" t="s">
        <v>787</v>
      </c>
      <c r="S85" s="20">
        <v>840</v>
      </c>
      <c r="T85" s="31">
        <v>150</v>
      </c>
      <c r="U85" s="38">
        <v>1</v>
      </c>
      <c r="V85" s="36">
        <v>0</v>
      </c>
      <c r="W85" s="47" t="s">
        <v>155</v>
      </c>
      <c r="X85" s="57">
        <v>0</v>
      </c>
      <c r="Y85" s="43">
        <v>1</v>
      </c>
    </row>
    <row r="86" spans="1:25" x14ac:dyDescent="0.2">
      <c r="A86" s="12" t="s">
        <v>782</v>
      </c>
      <c r="B86" s="12" t="s">
        <v>782</v>
      </c>
      <c r="C86" s="12" t="s">
        <v>782</v>
      </c>
      <c r="D86" s="23">
        <v>22</v>
      </c>
      <c r="E86" s="33">
        <v>2800</v>
      </c>
      <c r="F86" s="35">
        <v>2800</v>
      </c>
      <c r="G86" s="41">
        <v>25</v>
      </c>
      <c r="H86" s="25">
        <v>999</v>
      </c>
      <c r="I86" s="24">
        <v>0.1</v>
      </c>
      <c r="J86" s="34">
        <v>200</v>
      </c>
      <c r="K86" s="26">
        <v>0</v>
      </c>
      <c r="L86" s="27">
        <v>50</v>
      </c>
      <c r="M86" s="17">
        <v>30</v>
      </c>
      <c r="N86" s="3">
        <v>50</v>
      </c>
      <c r="O86" s="29">
        <v>30</v>
      </c>
      <c r="P86" s="18">
        <v>0</v>
      </c>
      <c r="Q86" t="s">
        <v>796</v>
      </c>
      <c r="R86" t="s">
        <v>790</v>
      </c>
      <c r="S86" s="20">
        <v>860</v>
      </c>
      <c r="T86" s="31">
        <v>120</v>
      </c>
      <c r="U86" s="38">
        <v>1</v>
      </c>
      <c r="V86" s="36">
        <v>0</v>
      </c>
      <c r="W86" s="47" t="s">
        <v>155</v>
      </c>
      <c r="X86" s="57">
        <v>0</v>
      </c>
      <c r="Y86" s="43">
        <v>1</v>
      </c>
    </row>
    <row r="87" spans="1:25" x14ac:dyDescent="0.2">
      <c r="A87" s="12" t="s">
        <v>781</v>
      </c>
      <c r="B87" s="12" t="s">
        <v>781</v>
      </c>
      <c r="C87" s="12" t="s">
        <v>781</v>
      </c>
      <c r="D87" s="23">
        <v>22</v>
      </c>
      <c r="E87" s="33">
        <v>2800</v>
      </c>
      <c r="F87" s="35">
        <v>2800</v>
      </c>
      <c r="G87" s="41">
        <v>25</v>
      </c>
      <c r="H87" s="25">
        <v>999</v>
      </c>
      <c r="I87" s="24">
        <v>0.1</v>
      </c>
      <c r="J87" s="34">
        <v>200</v>
      </c>
      <c r="K87" s="26">
        <v>0</v>
      </c>
      <c r="L87" s="27">
        <v>50</v>
      </c>
      <c r="M87" s="17">
        <v>30</v>
      </c>
      <c r="N87" s="3">
        <v>30</v>
      </c>
      <c r="O87" s="29">
        <v>50</v>
      </c>
      <c r="P87" s="18">
        <v>0</v>
      </c>
      <c r="Q87" t="s">
        <v>797</v>
      </c>
      <c r="R87" t="s">
        <v>791</v>
      </c>
      <c r="S87" s="20">
        <v>860</v>
      </c>
      <c r="T87" s="31">
        <v>120</v>
      </c>
      <c r="U87" s="38">
        <v>1</v>
      </c>
      <c r="V87" s="36">
        <v>0</v>
      </c>
      <c r="W87" s="47" t="s">
        <v>155</v>
      </c>
      <c r="X87" s="57">
        <v>0</v>
      </c>
      <c r="Y87" s="43">
        <v>1</v>
      </c>
    </row>
    <row r="88" spans="1:25" x14ac:dyDescent="0.2">
      <c r="A88" s="12" t="s">
        <v>568</v>
      </c>
      <c r="B88" s="12" t="s">
        <v>569</v>
      </c>
      <c r="C88" s="12" t="s">
        <v>568</v>
      </c>
      <c r="D88" s="23">
        <v>22</v>
      </c>
      <c r="E88" s="33">
        <v>2000</v>
      </c>
      <c r="F88" s="35">
        <v>2000</v>
      </c>
      <c r="G88" s="41">
        <v>60</v>
      </c>
      <c r="H88" s="25">
        <v>90</v>
      </c>
      <c r="I88" s="24">
        <v>10</v>
      </c>
      <c r="J88" s="34">
        <v>200</v>
      </c>
      <c r="K88" s="26">
        <v>0</v>
      </c>
      <c r="L88" s="27">
        <v>90</v>
      </c>
      <c r="M88" s="17">
        <v>50</v>
      </c>
      <c r="N88" s="3">
        <v>-50</v>
      </c>
      <c r="O88" s="29">
        <v>-50</v>
      </c>
      <c r="P88" s="18">
        <v>0</v>
      </c>
      <c r="Q88" s="2" t="s">
        <v>591</v>
      </c>
      <c r="R88" s="2" t="s">
        <v>146</v>
      </c>
      <c r="S88" s="20">
        <v>870</v>
      </c>
      <c r="T88" s="31">
        <v>0</v>
      </c>
      <c r="U88" s="38">
        <v>1</v>
      </c>
      <c r="V88" s="36">
        <v>0</v>
      </c>
      <c r="W88" s="47" t="s">
        <v>155</v>
      </c>
      <c r="X88" s="57">
        <v>0</v>
      </c>
      <c r="Y88" s="43">
        <v>1</v>
      </c>
    </row>
    <row r="89" spans="1:25" x14ac:dyDescent="0.2">
      <c r="A89" s="12" t="s">
        <v>593</v>
      </c>
      <c r="B89" s="12" t="s">
        <v>594</v>
      </c>
      <c r="C89" s="12" t="s">
        <v>593</v>
      </c>
      <c r="D89" s="23">
        <v>22</v>
      </c>
      <c r="E89" s="33">
        <v>20000</v>
      </c>
      <c r="F89" s="35">
        <v>20000</v>
      </c>
      <c r="G89" s="41">
        <v>60</v>
      </c>
      <c r="H89" s="25">
        <v>90</v>
      </c>
      <c r="I89" s="24">
        <v>20</v>
      </c>
      <c r="J89" s="34">
        <v>200</v>
      </c>
      <c r="K89" s="26">
        <v>0</v>
      </c>
      <c r="L89" s="27">
        <v>90</v>
      </c>
      <c r="M89" s="17">
        <v>50</v>
      </c>
      <c r="N89" s="3">
        <v>-50</v>
      </c>
      <c r="O89" s="29">
        <v>-50</v>
      </c>
      <c r="P89" s="18">
        <v>0</v>
      </c>
      <c r="Q89" s="2" t="s">
        <v>595</v>
      </c>
      <c r="R89" s="2" t="s">
        <v>146</v>
      </c>
      <c r="S89" s="20">
        <v>8700</v>
      </c>
      <c r="T89" s="31">
        <v>0</v>
      </c>
      <c r="U89" s="38">
        <v>1</v>
      </c>
      <c r="V89" s="36">
        <v>0</v>
      </c>
      <c r="W89" s="47" t="s">
        <v>665</v>
      </c>
      <c r="X89" s="57">
        <v>0</v>
      </c>
      <c r="Y89" s="43">
        <v>1</v>
      </c>
    </row>
    <row r="90" spans="1:25" x14ac:dyDescent="0.2">
      <c r="A90" s="12" t="s">
        <v>807</v>
      </c>
      <c r="B90" s="12" t="s">
        <v>807</v>
      </c>
      <c r="C90" s="12" t="s">
        <v>807</v>
      </c>
      <c r="D90" s="23">
        <v>22</v>
      </c>
      <c r="E90" s="33">
        <v>2600</v>
      </c>
      <c r="F90" s="35">
        <v>2600</v>
      </c>
      <c r="G90" s="41">
        <v>45</v>
      </c>
      <c r="H90" s="25">
        <v>90</v>
      </c>
      <c r="I90" s="24">
        <v>6</v>
      </c>
      <c r="J90" s="34">
        <v>200</v>
      </c>
      <c r="K90" s="26">
        <v>0</v>
      </c>
      <c r="L90" s="27">
        <v>60</v>
      </c>
      <c r="M90" s="17">
        <v>50</v>
      </c>
      <c r="N90" s="3">
        <v>-50</v>
      </c>
      <c r="O90" s="29">
        <v>-50</v>
      </c>
      <c r="P90" s="18">
        <v>10</v>
      </c>
      <c r="Q90" s="2" t="s">
        <v>812</v>
      </c>
      <c r="R90" s="2" t="s">
        <v>813</v>
      </c>
      <c r="S90" s="20">
        <v>880</v>
      </c>
      <c r="T90" s="31">
        <v>110</v>
      </c>
      <c r="U90" s="38">
        <v>1</v>
      </c>
      <c r="V90" s="36">
        <v>0</v>
      </c>
      <c r="W90" s="47" t="s">
        <v>155</v>
      </c>
      <c r="X90" s="57">
        <v>0</v>
      </c>
      <c r="Y90" s="43">
        <v>0</v>
      </c>
    </row>
    <row r="91" spans="1:25" x14ac:dyDescent="0.2">
      <c r="A91" s="12" t="s">
        <v>808</v>
      </c>
      <c r="B91" s="12" t="s">
        <v>808</v>
      </c>
      <c r="C91" s="12" t="s">
        <v>808</v>
      </c>
      <c r="D91" s="23">
        <v>22</v>
      </c>
      <c r="E91" s="33">
        <v>900</v>
      </c>
      <c r="F91" s="35">
        <v>900</v>
      </c>
      <c r="G91" s="41">
        <v>33</v>
      </c>
      <c r="H91" s="25">
        <v>999</v>
      </c>
      <c r="I91" s="24">
        <v>0.1</v>
      </c>
      <c r="J91" s="34">
        <v>200</v>
      </c>
      <c r="K91" s="26">
        <v>0</v>
      </c>
      <c r="L91" s="27">
        <v>70</v>
      </c>
      <c r="M91" s="17">
        <v>50</v>
      </c>
      <c r="N91" s="3">
        <v>25</v>
      </c>
      <c r="O91" s="29">
        <v>-75</v>
      </c>
      <c r="P91" s="18">
        <v>0</v>
      </c>
      <c r="Q91" t="s">
        <v>809</v>
      </c>
      <c r="R91" t="s">
        <v>1340</v>
      </c>
      <c r="S91" s="20">
        <v>900</v>
      </c>
      <c r="T91" s="31">
        <v>0</v>
      </c>
      <c r="U91" s="38">
        <v>1</v>
      </c>
      <c r="V91" s="36">
        <v>0</v>
      </c>
      <c r="W91" s="47" t="s">
        <v>155</v>
      </c>
      <c r="X91" s="57">
        <v>0</v>
      </c>
      <c r="Y91" s="43">
        <v>1</v>
      </c>
    </row>
    <row r="92" spans="1:25" x14ac:dyDescent="0.2">
      <c r="A92" s="12" t="s">
        <v>810</v>
      </c>
      <c r="B92" s="12" t="s">
        <v>810</v>
      </c>
      <c r="C92" s="12" t="s">
        <v>810</v>
      </c>
      <c r="D92" s="23">
        <v>23</v>
      </c>
      <c r="E92" s="33">
        <v>2200</v>
      </c>
      <c r="F92" s="35">
        <v>2200</v>
      </c>
      <c r="G92" s="41">
        <v>10</v>
      </c>
      <c r="H92" s="25">
        <v>999</v>
      </c>
      <c r="I92" s="24">
        <v>0.1</v>
      </c>
      <c r="J92" s="34">
        <v>200</v>
      </c>
      <c r="K92" s="26">
        <v>0</v>
      </c>
      <c r="L92" s="27">
        <v>100</v>
      </c>
      <c r="M92" s="17">
        <v>50</v>
      </c>
      <c r="N92" s="3">
        <v>50</v>
      </c>
      <c r="O92" s="29">
        <v>50</v>
      </c>
      <c r="P92" s="18">
        <v>0</v>
      </c>
      <c r="Q92" t="s">
        <v>818</v>
      </c>
      <c r="R92" t="s">
        <v>814</v>
      </c>
      <c r="S92" s="20">
        <v>910</v>
      </c>
      <c r="T92" s="31">
        <v>100</v>
      </c>
      <c r="U92" s="38">
        <v>1</v>
      </c>
      <c r="V92" s="36">
        <v>0</v>
      </c>
      <c r="W92" s="47" t="s">
        <v>155</v>
      </c>
      <c r="X92" s="57">
        <v>0</v>
      </c>
      <c r="Y92" s="43">
        <v>0</v>
      </c>
    </row>
    <row r="93" spans="1:25" x14ac:dyDescent="0.2">
      <c r="A93" s="12" t="s">
        <v>783</v>
      </c>
      <c r="B93" s="12" t="s">
        <v>783</v>
      </c>
      <c r="C93" s="12" t="s">
        <v>783</v>
      </c>
      <c r="D93" s="23">
        <v>23</v>
      </c>
      <c r="E93" s="33">
        <v>3300</v>
      </c>
      <c r="F93" s="35">
        <v>3300</v>
      </c>
      <c r="G93" s="41">
        <v>36</v>
      </c>
      <c r="H93" s="25">
        <v>999</v>
      </c>
      <c r="I93" s="24">
        <v>0.1</v>
      </c>
      <c r="J93" s="34">
        <v>200</v>
      </c>
      <c r="K93" s="26">
        <v>0</v>
      </c>
      <c r="L93" s="27">
        <v>140</v>
      </c>
      <c r="M93" s="17">
        <v>6</v>
      </c>
      <c r="N93" s="3">
        <v>6</v>
      </c>
      <c r="O93" s="29">
        <v>6</v>
      </c>
      <c r="P93" s="18">
        <v>10</v>
      </c>
      <c r="Q93" s="2" t="s">
        <v>799</v>
      </c>
      <c r="R93" t="s">
        <v>792</v>
      </c>
      <c r="S93" s="20">
        <v>920</v>
      </c>
      <c r="T93" s="31">
        <v>80</v>
      </c>
      <c r="U93" s="38">
        <v>1</v>
      </c>
      <c r="V93" s="36">
        <v>0</v>
      </c>
      <c r="W93" s="47" t="s">
        <v>155</v>
      </c>
      <c r="X93" s="57">
        <v>0</v>
      </c>
      <c r="Y93" s="43">
        <v>1</v>
      </c>
    </row>
    <row r="94" spans="1:25" x14ac:dyDescent="0.2">
      <c r="A94" s="12" t="s">
        <v>574</v>
      </c>
      <c r="B94" s="12" t="s">
        <v>574</v>
      </c>
      <c r="C94" s="12" t="s">
        <v>574</v>
      </c>
      <c r="D94" s="23">
        <v>23</v>
      </c>
      <c r="E94" s="33">
        <v>2200</v>
      </c>
      <c r="F94" s="35">
        <v>2200</v>
      </c>
      <c r="G94" s="41">
        <v>10</v>
      </c>
      <c r="H94" s="25">
        <v>999</v>
      </c>
      <c r="I94" s="24">
        <v>0.1</v>
      </c>
      <c r="J94" s="34">
        <v>200</v>
      </c>
      <c r="K94" s="26">
        <v>0</v>
      </c>
      <c r="L94" s="27">
        <v>110</v>
      </c>
      <c r="M94" s="17">
        <v>50</v>
      </c>
      <c r="N94" s="3">
        <v>-100</v>
      </c>
      <c r="O94" s="29">
        <v>50</v>
      </c>
      <c r="P94" s="18">
        <v>0</v>
      </c>
      <c r="Q94" s="2" t="s">
        <v>681</v>
      </c>
      <c r="R94" s="2" t="s">
        <v>146</v>
      </c>
      <c r="S94" s="20">
        <v>930</v>
      </c>
      <c r="T94" s="31">
        <v>0</v>
      </c>
      <c r="U94" s="38">
        <v>1</v>
      </c>
      <c r="V94" s="36">
        <v>0</v>
      </c>
      <c r="W94" s="47" t="s">
        <v>155</v>
      </c>
      <c r="X94" s="57">
        <v>0</v>
      </c>
      <c r="Y94" s="43">
        <v>1</v>
      </c>
    </row>
    <row r="95" spans="1:25" x14ac:dyDescent="0.2">
      <c r="A95" s="12" t="s">
        <v>811</v>
      </c>
      <c r="B95" s="12" t="s">
        <v>811</v>
      </c>
      <c r="C95" s="12" t="s">
        <v>811</v>
      </c>
      <c r="D95" s="23">
        <v>23</v>
      </c>
      <c r="E95" s="33">
        <v>1800</v>
      </c>
      <c r="F95" s="35">
        <v>1800</v>
      </c>
      <c r="G95" s="41">
        <v>77</v>
      </c>
      <c r="H95" s="25">
        <v>999</v>
      </c>
      <c r="I95" s="24">
        <v>7.7</v>
      </c>
      <c r="J95" s="34">
        <v>200</v>
      </c>
      <c r="K95" s="26">
        <v>25</v>
      </c>
      <c r="L95" s="27">
        <v>0</v>
      </c>
      <c r="M95" s="17">
        <v>0</v>
      </c>
      <c r="N95" s="3">
        <v>0</v>
      </c>
      <c r="O95" s="29">
        <v>0</v>
      </c>
      <c r="P95" s="18">
        <v>50</v>
      </c>
      <c r="Q95" s="2" t="s">
        <v>816</v>
      </c>
      <c r="R95" s="2" t="s">
        <v>817</v>
      </c>
      <c r="S95" s="20">
        <v>930</v>
      </c>
      <c r="T95" s="31">
        <v>7</v>
      </c>
      <c r="U95" s="38">
        <v>1</v>
      </c>
      <c r="V95" s="36">
        <v>0</v>
      </c>
      <c r="W95" s="47" t="s">
        <v>155</v>
      </c>
      <c r="X95" s="57">
        <v>0</v>
      </c>
      <c r="Y95" s="43">
        <v>1</v>
      </c>
    </row>
    <row r="96" spans="1:25" x14ac:dyDescent="0.2">
      <c r="A96" s="12" t="s">
        <v>780</v>
      </c>
      <c r="B96" s="12" t="s">
        <v>780</v>
      </c>
      <c r="C96" s="12" t="s">
        <v>780</v>
      </c>
      <c r="D96" s="23">
        <v>23</v>
      </c>
      <c r="E96" s="33">
        <v>4500</v>
      </c>
      <c r="F96" s="35">
        <v>4500</v>
      </c>
      <c r="G96" s="41">
        <v>44</v>
      </c>
      <c r="H96" s="25">
        <v>60</v>
      </c>
      <c r="I96" s="24">
        <v>8</v>
      </c>
      <c r="J96" s="34">
        <v>200</v>
      </c>
      <c r="K96" s="26">
        <v>0</v>
      </c>
      <c r="L96" s="27">
        <v>170</v>
      </c>
      <c r="M96" s="17">
        <v>0</v>
      </c>
      <c r="N96" s="3">
        <v>0</v>
      </c>
      <c r="O96" s="29">
        <v>0</v>
      </c>
      <c r="P96" s="18">
        <v>10</v>
      </c>
      <c r="Q96" s="2" t="s">
        <v>800</v>
      </c>
      <c r="R96" t="s">
        <v>795</v>
      </c>
      <c r="S96" s="20">
        <v>940</v>
      </c>
      <c r="T96" s="31">
        <v>200</v>
      </c>
      <c r="U96" s="38">
        <v>1</v>
      </c>
      <c r="V96" s="36">
        <v>0</v>
      </c>
      <c r="W96" s="47" t="s">
        <v>155</v>
      </c>
      <c r="X96" s="57">
        <v>0</v>
      </c>
      <c r="Y96" s="43">
        <v>1</v>
      </c>
    </row>
    <row r="97" spans="1:25" x14ac:dyDescent="0.2">
      <c r="A97" s="12" t="s">
        <v>715</v>
      </c>
      <c r="B97" s="12" t="s">
        <v>715</v>
      </c>
      <c r="C97" s="12" t="s">
        <v>715</v>
      </c>
      <c r="D97" s="23">
        <v>23</v>
      </c>
      <c r="E97" s="33">
        <v>2500</v>
      </c>
      <c r="F97" s="35">
        <v>2500</v>
      </c>
      <c r="G97" s="41">
        <v>45</v>
      </c>
      <c r="H97" s="25">
        <v>90</v>
      </c>
      <c r="I97" s="24">
        <v>4</v>
      </c>
      <c r="J97" s="34">
        <v>200</v>
      </c>
      <c r="K97" s="26">
        <v>10</v>
      </c>
      <c r="L97" s="27">
        <v>300</v>
      </c>
      <c r="M97" s="17">
        <v>25</v>
      </c>
      <c r="N97" s="3">
        <v>25</v>
      </c>
      <c r="O97" s="29">
        <v>25</v>
      </c>
      <c r="P97" s="18">
        <v>0</v>
      </c>
      <c r="Q97" t="s">
        <v>717</v>
      </c>
      <c r="R97" t="s">
        <v>716</v>
      </c>
      <c r="S97" s="20">
        <v>950</v>
      </c>
      <c r="T97" s="31">
        <v>500</v>
      </c>
      <c r="U97" s="38">
        <v>1</v>
      </c>
      <c r="V97" s="36">
        <v>0</v>
      </c>
      <c r="W97" s="47" t="s">
        <v>665</v>
      </c>
      <c r="X97" s="57">
        <v>1</v>
      </c>
      <c r="Y97" s="43">
        <v>1</v>
      </c>
    </row>
    <row r="98" spans="1:25" x14ac:dyDescent="0.2">
      <c r="A98" s="12" t="s">
        <v>819</v>
      </c>
      <c r="B98" s="12" t="s">
        <v>819</v>
      </c>
      <c r="C98" s="12" t="s">
        <v>819</v>
      </c>
      <c r="D98" s="23">
        <v>24</v>
      </c>
      <c r="E98" s="33">
        <v>3000</v>
      </c>
      <c r="F98" s="35">
        <v>3000</v>
      </c>
      <c r="G98" s="41">
        <v>55</v>
      </c>
      <c r="H98" s="25">
        <v>70</v>
      </c>
      <c r="I98" s="24">
        <v>6</v>
      </c>
      <c r="J98" s="34">
        <v>200</v>
      </c>
      <c r="K98" s="26">
        <v>7</v>
      </c>
      <c r="L98" s="27">
        <v>130</v>
      </c>
      <c r="M98" s="17">
        <v>0</v>
      </c>
      <c r="N98" s="3">
        <v>0</v>
      </c>
      <c r="O98" s="29">
        <v>0</v>
      </c>
      <c r="P98" s="18">
        <v>0</v>
      </c>
      <c r="Q98" t="s">
        <v>1241</v>
      </c>
      <c r="R98" t="s">
        <v>850</v>
      </c>
      <c r="S98" s="20">
        <v>1000</v>
      </c>
      <c r="T98" s="31">
        <v>150</v>
      </c>
      <c r="U98" s="38">
        <v>1</v>
      </c>
      <c r="V98" s="36">
        <v>0</v>
      </c>
      <c r="W98" s="47" t="s">
        <v>155</v>
      </c>
      <c r="X98" s="57">
        <v>0</v>
      </c>
      <c r="Y98" s="43">
        <v>1</v>
      </c>
    </row>
    <row r="99" spans="1:25" x14ac:dyDescent="0.2">
      <c r="A99" s="12" t="s">
        <v>820</v>
      </c>
      <c r="B99" s="12" t="s">
        <v>820</v>
      </c>
      <c r="C99" s="12" t="s">
        <v>820</v>
      </c>
      <c r="D99" s="23">
        <v>25</v>
      </c>
      <c r="E99" s="33">
        <v>4000</v>
      </c>
      <c r="F99" s="35">
        <v>4000</v>
      </c>
      <c r="G99" s="41">
        <v>65</v>
      </c>
      <c r="H99" s="25">
        <v>75</v>
      </c>
      <c r="I99" s="24">
        <v>8</v>
      </c>
      <c r="J99" s="34">
        <v>200</v>
      </c>
      <c r="K99" s="26">
        <v>9</v>
      </c>
      <c r="L99" s="27">
        <v>230</v>
      </c>
      <c r="M99" s="17">
        <v>20</v>
      </c>
      <c r="N99" s="3">
        <v>20</v>
      </c>
      <c r="O99" s="29">
        <v>20</v>
      </c>
      <c r="P99" s="18">
        <v>0</v>
      </c>
      <c r="Q99" t="s">
        <v>845</v>
      </c>
      <c r="R99" t="s">
        <v>849</v>
      </c>
      <c r="S99" s="20">
        <v>1100</v>
      </c>
      <c r="T99" s="31">
        <v>200</v>
      </c>
      <c r="U99" s="38">
        <v>1</v>
      </c>
      <c r="V99" s="36">
        <v>0</v>
      </c>
      <c r="W99" s="47" t="s">
        <v>155</v>
      </c>
      <c r="X99" s="57">
        <v>0</v>
      </c>
      <c r="Y99" s="43">
        <v>1</v>
      </c>
    </row>
    <row r="100" spans="1:25" x14ac:dyDescent="0.2">
      <c r="A100" s="12" t="s">
        <v>822</v>
      </c>
      <c r="B100" s="12" t="s">
        <v>822</v>
      </c>
      <c r="C100" s="12" t="s">
        <v>822</v>
      </c>
      <c r="D100" s="23">
        <v>25</v>
      </c>
      <c r="E100" s="33">
        <v>5000</v>
      </c>
      <c r="F100" s="35">
        <v>5000</v>
      </c>
      <c r="G100" s="41">
        <v>60</v>
      </c>
      <c r="H100" s="25">
        <v>90</v>
      </c>
      <c r="I100" s="24">
        <v>4</v>
      </c>
      <c r="J100" s="34">
        <v>200</v>
      </c>
      <c r="K100" s="26">
        <v>7</v>
      </c>
      <c r="L100" s="27">
        <v>150</v>
      </c>
      <c r="M100" s="17">
        <v>0</v>
      </c>
      <c r="N100" s="3">
        <v>0</v>
      </c>
      <c r="O100" s="29">
        <v>0</v>
      </c>
      <c r="P100" s="18">
        <v>0</v>
      </c>
      <c r="Q100" t="s">
        <v>855</v>
      </c>
      <c r="R100" t="s">
        <v>851</v>
      </c>
      <c r="S100" s="20">
        <v>1100</v>
      </c>
      <c r="T100" s="31">
        <v>0</v>
      </c>
      <c r="U100" s="38">
        <v>1</v>
      </c>
      <c r="V100" s="36">
        <v>0</v>
      </c>
      <c r="W100" s="47" t="s">
        <v>155</v>
      </c>
      <c r="X100" s="57">
        <v>0</v>
      </c>
      <c r="Y100" s="43">
        <v>1</v>
      </c>
    </row>
    <row r="101" spans="1:25" x14ac:dyDescent="0.2">
      <c r="A101" s="12" t="s">
        <v>823</v>
      </c>
      <c r="B101" s="12" t="s">
        <v>823</v>
      </c>
      <c r="C101" s="12" t="s">
        <v>823</v>
      </c>
      <c r="D101" s="23">
        <v>25</v>
      </c>
      <c r="E101" s="33">
        <v>4000</v>
      </c>
      <c r="F101" s="35">
        <v>4000</v>
      </c>
      <c r="G101" s="41">
        <v>23</v>
      </c>
      <c r="H101" s="25">
        <v>999</v>
      </c>
      <c r="I101" s="24">
        <v>0.1</v>
      </c>
      <c r="J101" s="34">
        <v>200</v>
      </c>
      <c r="K101" s="26">
        <v>0</v>
      </c>
      <c r="L101" s="27">
        <v>50</v>
      </c>
      <c r="M101" s="17">
        <v>30</v>
      </c>
      <c r="N101" s="3">
        <v>30</v>
      </c>
      <c r="O101" s="29">
        <v>30</v>
      </c>
      <c r="P101" s="18">
        <v>0</v>
      </c>
      <c r="Q101" t="s">
        <v>856</v>
      </c>
      <c r="R101" t="s">
        <v>852</v>
      </c>
      <c r="S101" s="20">
        <v>1100</v>
      </c>
      <c r="T101" s="31">
        <v>0</v>
      </c>
      <c r="U101" s="38">
        <v>1</v>
      </c>
      <c r="V101" s="36">
        <v>0</v>
      </c>
      <c r="W101" s="47" t="s">
        <v>155</v>
      </c>
      <c r="X101" s="57">
        <v>0</v>
      </c>
      <c r="Y101" s="43">
        <v>1</v>
      </c>
    </row>
    <row r="102" spans="1:25" x14ac:dyDescent="0.2">
      <c r="A102" s="12" t="s">
        <v>821</v>
      </c>
      <c r="B102" s="12" t="s">
        <v>821</v>
      </c>
      <c r="C102" s="12" t="s">
        <v>821</v>
      </c>
      <c r="D102" s="23">
        <v>26</v>
      </c>
      <c r="E102" s="33">
        <v>6000</v>
      </c>
      <c r="F102" s="35">
        <v>6000</v>
      </c>
      <c r="G102" s="41">
        <v>70</v>
      </c>
      <c r="H102" s="25">
        <v>80</v>
      </c>
      <c r="I102" s="24">
        <v>8</v>
      </c>
      <c r="J102" s="34">
        <v>200</v>
      </c>
      <c r="K102" s="26">
        <v>11</v>
      </c>
      <c r="L102" s="27">
        <v>300</v>
      </c>
      <c r="M102" s="17">
        <v>0</v>
      </c>
      <c r="N102" s="3">
        <v>0</v>
      </c>
      <c r="O102" s="29">
        <v>0</v>
      </c>
      <c r="P102" s="18">
        <v>0</v>
      </c>
      <c r="Q102" t="s">
        <v>846</v>
      </c>
      <c r="R102" t="s">
        <v>848</v>
      </c>
      <c r="S102" s="20">
        <v>1200</v>
      </c>
      <c r="T102" s="31">
        <v>250</v>
      </c>
      <c r="U102" s="38">
        <v>1</v>
      </c>
      <c r="V102" s="36">
        <v>0</v>
      </c>
      <c r="W102" s="47" t="s">
        <v>155</v>
      </c>
      <c r="X102" s="57">
        <v>0</v>
      </c>
      <c r="Y102" s="43">
        <v>1</v>
      </c>
    </row>
    <row r="103" spans="1:25" x14ac:dyDescent="0.2">
      <c r="A103" s="12" t="s">
        <v>843</v>
      </c>
      <c r="B103" s="12" t="s">
        <v>844</v>
      </c>
      <c r="C103" s="12" t="s">
        <v>843</v>
      </c>
      <c r="D103" s="23">
        <v>27</v>
      </c>
      <c r="E103" s="33">
        <v>5000</v>
      </c>
      <c r="F103" s="35">
        <v>5000</v>
      </c>
      <c r="G103" s="41">
        <v>65</v>
      </c>
      <c r="H103" s="25">
        <v>90</v>
      </c>
      <c r="I103" s="24">
        <v>10</v>
      </c>
      <c r="J103" s="34">
        <v>200</v>
      </c>
      <c r="K103" s="26">
        <v>0</v>
      </c>
      <c r="L103" s="27">
        <v>500</v>
      </c>
      <c r="M103" s="17">
        <v>50</v>
      </c>
      <c r="N103" s="3">
        <v>0</v>
      </c>
      <c r="O103" s="29">
        <v>-100</v>
      </c>
      <c r="P103" s="18">
        <v>0</v>
      </c>
      <c r="Q103" t="s">
        <v>847</v>
      </c>
      <c r="R103" t="s">
        <v>146</v>
      </c>
      <c r="S103" s="20">
        <v>1300</v>
      </c>
      <c r="T103" s="31">
        <v>0</v>
      </c>
      <c r="U103" s="38">
        <v>1</v>
      </c>
      <c r="V103" s="36">
        <v>0</v>
      </c>
      <c r="W103" s="47" t="s">
        <v>155</v>
      </c>
      <c r="X103" s="57">
        <v>0</v>
      </c>
      <c r="Y103" s="43">
        <v>1</v>
      </c>
    </row>
    <row r="104" spans="1:25" x14ac:dyDescent="0.2">
      <c r="A104" s="12" t="s">
        <v>858</v>
      </c>
      <c r="B104" s="12" t="s">
        <v>859</v>
      </c>
      <c r="C104" s="12" t="s">
        <v>858</v>
      </c>
      <c r="D104" s="23">
        <v>27</v>
      </c>
      <c r="E104" s="33">
        <v>100000</v>
      </c>
      <c r="F104" s="35">
        <v>100000</v>
      </c>
      <c r="G104" s="41">
        <v>65</v>
      </c>
      <c r="H104" s="25">
        <v>90</v>
      </c>
      <c r="I104" s="24">
        <v>10</v>
      </c>
      <c r="J104" s="34">
        <v>200</v>
      </c>
      <c r="K104" s="26">
        <v>0</v>
      </c>
      <c r="L104" s="27">
        <v>500</v>
      </c>
      <c r="M104" s="17">
        <v>50</v>
      </c>
      <c r="N104" s="3">
        <v>0</v>
      </c>
      <c r="O104" s="29">
        <v>-100</v>
      </c>
      <c r="P104" s="18">
        <v>0</v>
      </c>
      <c r="Q104" t="s">
        <v>860</v>
      </c>
      <c r="R104" t="s">
        <v>146</v>
      </c>
      <c r="S104" s="20">
        <v>13000</v>
      </c>
      <c r="T104" s="31">
        <v>0</v>
      </c>
      <c r="U104" s="38">
        <v>1</v>
      </c>
      <c r="V104" s="36">
        <v>0</v>
      </c>
      <c r="W104" s="47" t="s">
        <v>665</v>
      </c>
      <c r="X104" s="57">
        <v>0</v>
      </c>
      <c r="Y104" s="43">
        <v>1</v>
      </c>
    </row>
    <row r="105" spans="1:25" x14ac:dyDescent="0.2">
      <c r="A105" s="76" t="s">
        <v>841</v>
      </c>
      <c r="B105" s="76" t="s">
        <v>841</v>
      </c>
      <c r="C105" s="76" t="s">
        <v>819</v>
      </c>
      <c r="D105" s="95">
        <v>28</v>
      </c>
      <c r="E105" s="77">
        <v>6000</v>
      </c>
      <c r="F105" s="78">
        <v>6000</v>
      </c>
      <c r="G105" s="79">
        <v>55</v>
      </c>
      <c r="H105" s="80">
        <v>70</v>
      </c>
      <c r="I105" s="81">
        <v>6</v>
      </c>
      <c r="J105" s="82">
        <v>200</v>
      </c>
      <c r="K105" s="83">
        <v>7</v>
      </c>
      <c r="L105" s="84">
        <v>130</v>
      </c>
      <c r="M105" s="85">
        <v>75</v>
      </c>
      <c r="N105" s="86">
        <v>25</v>
      </c>
      <c r="O105" s="87">
        <v>25</v>
      </c>
      <c r="P105" s="88">
        <v>10</v>
      </c>
      <c r="Q105" t="s">
        <v>1241</v>
      </c>
      <c r="R105" s="2" t="s">
        <v>1212</v>
      </c>
      <c r="S105" s="89">
        <v>1400</v>
      </c>
      <c r="T105" s="90">
        <v>200</v>
      </c>
      <c r="U105" s="91">
        <v>1</v>
      </c>
      <c r="V105" s="92">
        <v>0</v>
      </c>
      <c r="W105" s="93" t="s">
        <v>155</v>
      </c>
      <c r="X105" s="94">
        <v>0</v>
      </c>
      <c r="Y105" s="43">
        <v>1</v>
      </c>
    </row>
    <row r="106" spans="1:25" x14ac:dyDescent="0.2">
      <c r="A106" s="76" t="s">
        <v>840</v>
      </c>
      <c r="B106" s="76" t="s">
        <v>840</v>
      </c>
      <c r="C106" s="76" t="s">
        <v>820</v>
      </c>
      <c r="D106" s="23">
        <v>29</v>
      </c>
      <c r="E106" s="77">
        <v>8000</v>
      </c>
      <c r="F106" s="78">
        <v>8000</v>
      </c>
      <c r="G106" s="79">
        <v>65</v>
      </c>
      <c r="H106" s="80">
        <v>75</v>
      </c>
      <c r="I106" s="81">
        <v>8</v>
      </c>
      <c r="J106" s="82">
        <v>200</v>
      </c>
      <c r="K106" s="83">
        <v>9</v>
      </c>
      <c r="L106" s="84">
        <v>230</v>
      </c>
      <c r="M106" s="85">
        <v>80</v>
      </c>
      <c r="N106" s="86">
        <v>45</v>
      </c>
      <c r="O106" s="87">
        <v>45</v>
      </c>
      <c r="P106" s="88">
        <v>20</v>
      </c>
      <c r="Q106" t="s">
        <v>845</v>
      </c>
      <c r="R106" t="s">
        <v>1213</v>
      </c>
      <c r="S106" s="89">
        <v>1500</v>
      </c>
      <c r="T106" s="90">
        <v>250</v>
      </c>
      <c r="U106" s="91">
        <v>1</v>
      </c>
      <c r="V106" s="92">
        <v>0</v>
      </c>
      <c r="W106" s="93" t="s">
        <v>155</v>
      </c>
      <c r="X106" s="94">
        <v>0</v>
      </c>
      <c r="Y106" s="43">
        <v>1</v>
      </c>
    </row>
    <row r="107" spans="1:25" x14ac:dyDescent="0.2">
      <c r="A107" s="76" t="s">
        <v>842</v>
      </c>
      <c r="B107" s="76" t="s">
        <v>842</v>
      </c>
      <c r="C107" s="76" t="s">
        <v>821</v>
      </c>
      <c r="D107" s="23">
        <v>29</v>
      </c>
      <c r="E107" s="77">
        <v>12000</v>
      </c>
      <c r="F107" s="78">
        <v>12000</v>
      </c>
      <c r="G107" s="79">
        <v>70</v>
      </c>
      <c r="H107" s="80">
        <v>80</v>
      </c>
      <c r="I107" s="81">
        <v>8</v>
      </c>
      <c r="J107" s="82">
        <v>200</v>
      </c>
      <c r="K107" s="83">
        <v>11</v>
      </c>
      <c r="L107" s="84">
        <v>300</v>
      </c>
      <c r="M107" s="85">
        <v>75</v>
      </c>
      <c r="N107" s="86">
        <v>25</v>
      </c>
      <c r="O107" s="87">
        <v>25</v>
      </c>
      <c r="P107" s="88">
        <v>20</v>
      </c>
      <c r="Q107" t="s">
        <v>846</v>
      </c>
      <c r="R107" t="s">
        <v>1216</v>
      </c>
      <c r="S107" s="89">
        <v>1500</v>
      </c>
      <c r="T107" s="90">
        <v>300</v>
      </c>
      <c r="U107" s="91">
        <v>1</v>
      </c>
      <c r="V107" s="92">
        <v>0</v>
      </c>
      <c r="W107" s="93" t="s">
        <v>155</v>
      </c>
      <c r="X107" s="94">
        <v>0</v>
      </c>
      <c r="Y107" s="43">
        <v>1</v>
      </c>
    </row>
    <row r="108" spans="1:25" x14ac:dyDescent="0.2">
      <c r="A108" s="74" t="s">
        <v>1215</v>
      </c>
      <c r="B108" s="74" t="s">
        <v>1215</v>
      </c>
      <c r="C108" s="74" t="s">
        <v>1215</v>
      </c>
      <c r="D108" s="23">
        <v>30</v>
      </c>
      <c r="E108" s="33">
        <v>30000</v>
      </c>
      <c r="F108" s="35">
        <v>30000</v>
      </c>
      <c r="G108" s="41">
        <v>70</v>
      </c>
      <c r="H108" s="25">
        <v>90</v>
      </c>
      <c r="I108" s="24">
        <v>4</v>
      </c>
      <c r="J108" s="34">
        <v>200</v>
      </c>
      <c r="K108" s="26">
        <v>11</v>
      </c>
      <c r="L108" s="27">
        <v>350</v>
      </c>
      <c r="M108" s="17">
        <v>75</v>
      </c>
      <c r="N108" s="3">
        <v>25</v>
      </c>
      <c r="O108" s="29">
        <v>25</v>
      </c>
      <c r="P108" s="18">
        <v>20</v>
      </c>
      <c r="Q108" t="s">
        <v>1218</v>
      </c>
      <c r="R108" t="s">
        <v>1217</v>
      </c>
      <c r="S108" s="20">
        <v>1700</v>
      </c>
      <c r="T108" s="31">
        <v>600</v>
      </c>
      <c r="U108" s="38">
        <v>1</v>
      </c>
      <c r="V108" s="36">
        <v>0</v>
      </c>
      <c r="W108" s="47" t="s">
        <v>665</v>
      </c>
      <c r="X108" s="57">
        <v>1</v>
      </c>
      <c r="Y108" s="43">
        <v>1</v>
      </c>
    </row>
    <row r="109" spans="1:25" x14ac:dyDescent="0.2">
      <c r="A109" s="74" t="s">
        <v>992</v>
      </c>
      <c r="B109" s="74" t="s">
        <v>992</v>
      </c>
      <c r="C109" s="74" t="s">
        <v>822</v>
      </c>
      <c r="D109" s="23">
        <v>29</v>
      </c>
      <c r="E109" s="33">
        <v>10000</v>
      </c>
      <c r="F109" s="35">
        <v>10000</v>
      </c>
      <c r="G109" s="41">
        <v>70</v>
      </c>
      <c r="H109" s="25">
        <v>90</v>
      </c>
      <c r="I109" s="24">
        <v>4</v>
      </c>
      <c r="J109" s="34">
        <v>200</v>
      </c>
      <c r="K109" s="26">
        <v>7</v>
      </c>
      <c r="L109" s="27">
        <v>200</v>
      </c>
      <c r="M109" s="17">
        <v>0</v>
      </c>
      <c r="N109" s="3">
        <v>0</v>
      </c>
      <c r="O109" s="29">
        <v>0</v>
      </c>
      <c r="P109" s="18">
        <v>25</v>
      </c>
      <c r="Q109" t="s">
        <v>996</v>
      </c>
      <c r="R109" t="s">
        <v>1341</v>
      </c>
      <c r="S109" s="20">
        <v>1500</v>
      </c>
      <c r="T109" s="31">
        <v>300</v>
      </c>
      <c r="U109" s="38">
        <v>1</v>
      </c>
      <c r="V109" s="36">
        <v>0</v>
      </c>
      <c r="W109" s="47" t="s">
        <v>155</v>
      </c>
      <c r="X109" s="57">
        <v>0</v>
      </c>
      <c r="Y109" s="43">
        <v>1</v>
      </c>
    </row>
    <row r="110" spans="1:25" x14ac:dyDescent="0.2">
      <c r="A110" s="12" t="s">
        <v>988</v>
      </c>
      <c r="B110" s="12" t="s">
        <v>988</v>
      </c>
      <c r="C110" s="12" t="s">
        <v>988</v>
      </c>
      <c r="D110" s="23">
        <v>30</v>
      </c>
      <c r="E110" s="33">
        <v>40000</v>
      </c>
      <c r="F110" s="35">
        <v>40000</v>
      </c>
      <c r="G110" s="41">
        <v>65</v>
      </c>
      <c r="H110" s="25">
        <v>90</v>
      </c>
      <c r="I110" s="24">
        <v>10</v>
      </c>
      <c r="J110" s="34">
        <v>200</v>
      </c>
      <c r="K110" s="26">
        <v>10</v>
      </c>
      <c r="L110" s="27">
        <v>500</v>
      </c>
      <c r="M110" s="17">
        <v>25</v>
      </c>
      <c r="N110" s="3">
        <v>25</v>
      </c>
      <c r="O110" s="29">
        <v>25</v>
      </c>
      <c r="P110" s="18">
        <v>50</v>
      </c>
      <c r="Q110" t="s">
        <v>1009</v>
      </c>
      <c r="R110" t="s">
        <v>1008</v>
      </c>
      <c r="S110" s="20">
        <v>1700</v>
      </c>
      <c r="T110" s="31">
        <v>400</v>
      </c>
      <c r="U110" s="38">
        <v>1</v>
      </c>
      <c r="V110" s="36">
        <v>0</v>
      </c>
      <c r="W110" s="47" t="s">
        <v>155</v>
      </c>
      <c r="X110" s="57">
        <v>0</v>
      </c>
      <c r="Y110" s="43">
        <v>1</v>
      </c>
    </row>
    <row r="111" spans="1:25" x14ac:dyDescent="0.2">
      <c r="A111" s="12" t="s">
        <v>748</v>
      </c>
      <c r="B111" s="12" t="s">
        <v>748</v>
      </c>
      <c r="C111" s="12" t="s">
        <v>748</v>
      </c>
      <c r="D111" s="23">
        <v>1</v>
      </c>
      <c r="E111" s="33">
        <v>100</v>
      </c>
      <c r="F111" s="35">
        <v>100</v>
      </c>
      <c r="G111" s="41">
        <v>8</v>
      </c>
      <c r="H111" s="25">
        <v>70</v>
      </c>
      <c r="I111" s="24">
        <v>0</v>
      </c>
      <c r="J111" s="34">
        <v>200</v>
      </c>
      <c r="K111" s="26">
        <v>50</v>
      </c>
      <c r="L111" s="27">
        <v>0</v>
      </c>
      <c r="M111" s="17">
        <v>99</v>
      </c>
      <c r="N111" s="3">
        <v>99</v>
      </c>
      <c r="O111" s="29">
        <v>99</v>
      </c>
      <c r="P111" s="18">
        <v>99</v>
      </c>
      <c r="Q111" t="s">
        <v>749</v>
      </c>
      <c r="R111" t="s">
        <v>1199</v>
      </c>
      <c r="S111" s="20">
        <v>1</v>
      </c>
      <c r="T111" s="31">
        <v>0</v>
      </c>
      <c r="U111" s="38">
        <v>0</v>
      </c>
      <c r="V111" s="36">
        <v>10</v>
      </c>
      <c r="W111" s="47" t="s">
        <v>665</v>
      </c>
      <c r="X111" s="57">
        <v>1</v>
      </c>
      <c r="Y111" s="43">
        <v>1</v>
      </c>
    </row>
    <row r="112" spans="1:25" x14ac:dyDescent="0.2">
      <c r="A112" s="12" t="s">
        <v>297</v>
      </c>
      <c r="B112" t="s">
        <v>296</v>
      </c>
      <c r="C112" t="s">
        <v>297</v>
      </c>
      <c r="D112" s="23">
        <v>1</v>
      </c>
      <c r="E112" s="33">
        <v>100</v>
      </c>
      <c r="F112" s="35">
        <v>100</v>
      </c>
      <c r="G112" s="41">
        <v>10</v>
      </c>
      <c r="H112" s="25">
        <v>90</v>
      </c>
      <c r="I112" s="24">
        <v>4</v>
      </c>
      <c r="J112" s="34">
        <v>200</v>
      </c>
      <c r="K112" s="26">
        <v>0</v>
      </c>
      <c r="L112" s="27">
        <v>0</v>
      </c>
      <c r="M112" s="17">
        <v>0</v>
      </c>
      <c r="N112" s="3">
        <v>0</v>
      </c>
      <c r="O112" s="29">
        <v>0</v>
      </c>
      <c r="P112" s="18">
        <v>0</v>
      </c>
      <c r="Q112" t="s">
        <v>354</v>
      </c>
      <c r="R112" t="s">
        <v>146</v>
      </c>
      <c r="S112" s="20">
        <v>100</v>
      </c>
      <c r="T112" s="31">
        <v>0</v>
      </c>
      <c r="U112" s="38">
        <v>0</v>
      </c>
      <c r="V112" s="36">
        <v>25</v>
      </c>
      <c r="W112" s="47" t="s">
        <v>666</v>
      </c>
      <c r="X112" s="57">
        <v>0</v>
      </c>
      <c r="Y112" s="43">
        <v>1</v>
      </c>
    </row>
    <row r="113" spans="1:25" x14ac:dyDescent="0.2">
      <c r="A113" s="12" t="s">
        <v>371</v>
      </c>
      <c r="B113" t="s">
        <v>371</v>
      </c>
      <c r="C113" t="s">
        <v>377</v>
      </c>
      <c r="D113" s="23">
        <v>9</v>
      </c>
      <c r="E113" s="33">
        <v>800</v>
      </c>
      <c r="F113" s="35">
        <v>800</v>
      </c>
      <c r="G113" s="41">
        <v>10</v>
      </c>
      <c r="H113" s="25">
        <v>10</v>
      </c>
      <c r="I113" s="24">
        <v>10</v>
      </c>
      <c r="J113" s="34">
        <v>200</v>
      </c>
      <c r="K113" s="26">
        <v>0</v>
      </c>
      <c r="L113" s="27">
        <v>0</v>
      </c>
      <c r="M113" s="17">
        <v>0</v>
      </c>
      <c r="N113" s="3">
        <v>50</v>
      </c>
      <c r="O113" s="29">
        <v>0</v>
      </c>
      <c r="P113" s="18">
        <v>0</v>
      </c>
      <c r="Q113" t="s">
        <v>364</v>
      </c>
      <c r="R113" t="s">
        <v>146</v>
      </c>
      <c r="S113" s="20">
        <v>50</v>
      </c>
      <c r="T113" s="31">
        <v>0</v>
      </c>
      <c r="U113" s="38">
        <v>0</v>
      </c>
      <c r="V113" s="36">
        <v>0</v>
      </c>
      <c r="W113" s="47" t="s">
        <v>665</v>
      </c>
      <c r="X113" s="57">
        <v>0</v>
      </c>
      <c r="Y113" s="43">
        <v>1</v>
      </c>
    </row>
    <row r="114" spans="1:25" x14ac:dyDescent="0.2">
      <c r="A114" s="12" t="s">
        <v>464</v>
      </c>
      <c r="B114" t="s">
        <v>464</v>
      </c>
      <c r="C114" t="s">
        <v>464</v>
      </c>
      <c r="D114" s="23">
        <v>9</v>
      </c>
      <c r="E114" s="33">
        <v>400</v>
      </c>
      <c r="F114" s="35">
        <v>400</v>
      </c>
      <c r="G114" s="41">
        <v>28</v>
      </c>
      <c r="H114" s="25">
        <v>90</v>
      </c>
      <c r="I114" s="24">
        <v>4</v>
      </c>
      <c r="J114" s="34">
        <v>200</v>
      </c>
      <c r="K114" s="26">
        <v>0</v>
      </c>
      <c r="L114" s="27">
        <v>24</v>
      </c>
      <c r="M114" s="17">
        <v>0</v>
      </c>
      <c r="N114" s="3">
        <v>25</v>
      </c>
      <c r="O114" s="29">
        <v>0</v>
      </c>
      <c r="P114" s="18">
        <v>0</v>
      </c>
      <c r="Q114" t="s">
        <v>146</v>
      </c>
      <c r="R114" t="s">
        <v>146</v>
      </c>
      <c r="S114" s="20">
        <v>220</v>
      </c>
      <c r="T114" s="32">
        <v>20</v>
      </c>
      <c r="U114" s="39">
        <v>0</v>
      </c>
      <c r="V114" s="37">
        <v>0</v>
      </c>
      <c r="W114" s="47" t="s">
        <v>909</v>
      </c>
      <c r="X114" s="57">
        <v>0</v>
      </c>
      <c r="Y114" s="43">
        <v>1</v>
      </c>
    </row>
    <row r="115" spans="1:25" x14ac:dyDescent="0.2">
      <c r="A115" s="12" t="s">
        <v>456</v>
      </c>
      <c r="B115" t="s">
        <v>456</v>
      </c>
      <c r="C115" t="s">
        <v>456</v>
      </c>
      <c r="D115" s="23">
        <v>10</v>
      </c>
      <c r="E115" s="33">
        <v>500</v>
      </c>
      <c r="F115" s="35">
        <v>500</v>
      </c>
      <c r="G115" s="41">
        <v>37</v>
      </c>
      <c r="H115" s="25">
        <v>80</v>
      </c>
      <c r="I115" s="24">
        <v>10</v>
      </c>
      <c r="J115" s="34">
        <v>200</v>
      </c>
      <c r="K115" s="26">
        <v>0</v>
      </c>
      <c r="L115" s="27">
        <v>28</v>
      </c>
      <c r="M115" s="17">
        <v>0</v>
      </c>
      <c r="N115" s="3">
        <v>25</v>
      </c>
      <c r="O115" s="29">
        <v>0</v>
      </c>
      <c r="P115" s="18">
        <v>0</v>
      </c>
      <c r="Q115" t="s">
        <v>146</v>
      </c>
      <c r="R115" t="s">
        <v>146</v>
      </c>
      <c r="S115" s="20">
        <v>260</v>
      </c>
      <c r="T115" s="32">
        <v>100</v>
      </c>
      <c r="U115" s="39">
        <v>0</v>
      </c>
      <c r="V115" s="37">
        <v>0</v>
      </c>
      <c r="W115" s="47" t="s">
        <v>909</v>
      </c>
      <c r="X115" s="57">
        <v>0</v>
      </c>
      <c r="Y115" s="43">
        <v>1</v>
      </c>
    </row>
    <row r="116" spans="1:25" x14ac:dyDescent="0.2">
      <c r="A116" s="12" t="s">
        <v>442</v>
      </c>
      <c r="B116" t="s">
        <v>296</v>
      </c>
      <c r="C116" t="s">
        <v>442</v>
      </c>
      <c r="D116" s="23">
        <v>11</v>
      </c>
      <c r="E116" s="33">
        <v>300</v>
      </c>
      <c r="F116" s="35">
        <v>300</v>
      </c>
      <c r="G116" s="41">
        <v>30</v>
      </c>
      <c r="H116" s="25">
        <v>90</v>
      </c>
      <c r="I116" s="24">
        <v>4</v>
      </c>
      <c r="J116" s="34">
        <v>200</v>
      </c>
      <c r="K116" s="26">
        <v>0</v>
      </c>
      <c r="L116" s="27">
        <v>0</v>
      </c>
      <c r="M116" s="17">
        <v>90</v>
      </c>
      <c r="N116" s="3">
        <v>90</v>
      </c>
      <c r="O116" s="29">
        <v>90</v>
      </c>
      <c r="P116" s="18">
        <v>90</v>
      </c>
      <c r="Q116" t="s">
        <v>637</v>
      </c>
      <c r="R116" s="2" t="s">
        <v>146</v>
      </c>
      <c r="S116" s="21">
        <v>1000</v>
      </c>
      <c r="T116" s="32">
        <v>0</v>
      </c>
      <c r="U116" s="39">
        <v>0</v>
      </c>
      <c r="V116" s="37">
        <v>75</v>
      </c>
      <c r="W116" s="47" t="s">
        <v>666</v>
      </c>
      <c r="X116" s="57">
        <v>0</v>
      </c>
      <c r="Y116" s="43">
        <v>1</v>
      </c>
    </row>
    <row r="117" spans="1:25" x14ac:dyDescent="0.2">
      <c r="A117" s="12" t="s">
        <v>457</v>
      </c>
      <c r="B117" t="s">
        <v>457</v>
      </c>
      <c r="C117" t="s">
        <v>457</v>
      </c>
      <c r="D117" s="23">
        <v>11</v>
      </c>
      <c r="E117" s="33">
        <v>530</v>
      </c>
      <c r="F117" s="35">
        <v>530</v>
      </c>
      <c r="G117" s="41">
        <v>44</v>
      </c>
      <c r="H117" s="25">
        <v>90</v>
      </c>
      <c r="I117" s="24">
        <v>4</v>
      </c>
      <c r="J117" s="34">
        <v>200</v>
      </c>
      <c r="K117" s="26">
        <v>3</v>
      </c>
      <c r="L117" s="27">
        <v>34</v>
      </c>
      <c r="M117" s="17">
        <v>0</v>
      </c>
      <c r="N117" s="3">
        <v>25</v>
      </c>
      <c r="O117" s="29">
        <v>0</v>
      </c>
      <c r="P117" s="18">
        <v>0</v>
      </c>
      <c r="Q117" t="s">
        <v>461</v>
      </c>
      <c r="R117" t="s">
        <v>146</v>
      </c>
      <c r="S117" s="20">
        <v>300</v>
      </c>
      <c r="T117" s="32">
        <v>100</v>
      </c>
      <c r="U117" s="39">
        <v>0</v>
      </c>
      <c r="V117" s="37">
        <v>0</v>
      </c>
      <c r="W117" s="47" t="s">
        <v>909</v>
      </c>
      <c r="X117" s="57">
        <v>0</v>
      </c>
      <c r="Y117" s="43">
        <v>1</v>
      </c>
    </row>
    <row r="118" spans="1:25" x14ac:dyDescent="0.2">
      <c r="A118" s="12" t="s">
        <v>462</v>
      </c>
      <c r="B118" t="s">
        <v>462</v>
      </c>
      <c r="C118" t="s">
        <v>462</v>
      </c>
      <c r="D118" s="23">
        <v>11</v>
      </c>
      <c r="E118" s="33">
        <v>460</v>
      </c>
      <c r="F118" s="35">
        <v>460</v>
      </c>
      <c r="G118" s="41">
        <v>51</v>
      </c>
      <c r="H118" s="25">
        <v>90</v>
      </c>
      <c r="I118" s="24">
        <v>4</v>
      </c>
      <c r="J118" s="34">
        <v>200</v>
      </c>
      <c r="K118" s="26">
        <v>0</v>
      </c>
      <c r="L118" s="27">
        <v>27</v>
      </c>
      <c r="M118" s="17">
        <v>0</v>
      </c>
      <c r="N118" s="3">
        <v>25</v>
      </c>
      <c r="O118" s="29">
        <v>0</v>
      </c>
      <c r="P118" s="18">
        <v>0</v>
      </c>
      <c r="Q118" t="s">
        <v>463</v>
      </c>
      <c r="R118" t="s">
        <v>146</v>
      </c>
      <c r="S118" s="20">
        <v>310</v>
      </c>
      <c r="T118" s="32">
        <v>80</v>
      </c>
      <c r="U118" s="39">
        <v>0</v>
      </c>
      <c r="V118" s="37">
        <v>0</v>
      </c>
      <c r="W118" s="47" t="s">
        <v>909</v>
      </c>
      <c r="X118" s="57">
        <v>0</v>
      </c>
      <c r="Y118" s="43">
        <v>1</v>
      </c>
    </row>
    <row r="119" spans="1:25" x14ac:dyDescent="0.2">
      <c r="A119" s="12" t="s">
        <v>468</v>
      </c>
      <c r="B119" t="s">
        <v>584</v>
      </c>
      <c r="C119" t="s">
        <v>443</v>
      </c>
      <c r="D119" s="23">
        <v>11</v>
      </c>
      <c r="E119" s="33">
        <v>700</v>
      </c>
      <c r="F119" s="35">
        <v>700</v>
      </c>
      <c r="G119" s="41">
        <v>37</v>
      </c>
      <c r="H119" s="25">
        <v>60</v>
      </c>
      <c r="I119" s="24">
        <v>8</v>
      </c>
      <c r="J119" s="34">
        <v>200</v>
      </c>
      <c r="K119" s="26">
        <v>8</v>
      </c>
      <c r="L119" s="27">
        <v>45</v>
      </c>
      <c r="M119" s="17">
        <v>25</v>
      </c>
      <c r="N119" s="3">
        <v>0</v>
      </c>
      <c r="O119" s="29">
        <v>-100</v>
      </c>
      <c r="P119" s="18">
        <v>0</v>
      </c>
      <c r="Q119" s="2" t="s">
        <v>445</v>
      </c>
      <c r="R119" t="s">
        <v>146</v>
      </c>
      <c r="S119" s="20">
        <v>330</v>
      </c>
      <c r="T119" s="32">
        <v>40</v>
      </c>
      <c r="U119" s="39">
        <v>0</v>
      </c>
      <c r="V119" s="37">
        <v>0</v>
      </c>
      <c r="W119" s="47" t="s">
        <v>909</v>
      </c>
      <c r="X119" s="57">
        <v>0</v>
      </c>
      <c r="Y119" s="43">
        <v>0</v>
      </c>
    </row>
    <row r="120" spans="1:25" x14ac:dyDescent="0.2">
      <c r="A120" s="12" t="s">
        <v>469</v>
      </c>
      <c r="B120" t="s">
        <v>585</v>
      </c>
      <c r="C120" t="s">
        <v>444</v>
      </c>
      <c r="D120" s="23">
        <v>11</v>
      </c>
      <c r="E120" s="33">
        <v>700</v>
      </c>
      <c r="F120" s="35">
        <v>700</v>
      </c>
      <c r="G120" s="41">
        <v>31</v>
      </c>
      <c r="H120" s="25">
        <v>90</v>
      </c>
      <c r="I120" s="24">
        <v>8</v>
      </c>
      <c r="J120" s="34">
        <v>200</v>
      </c>
      <c r="K120" s="26">
        <v>0</v>
      </c>
      <c r="L120" s="27">
        <v>30</v>
      </c>
      <c r="M120" s="17">
        <v>25</v>
      </c>
      <c r="N120" s="3">
        <v>0</v>
      </c>
      <c r="O120" s="29">
        <v>-100</v>
      </c>
      <c r="P120" s="18">
        <v>0</v>
      </c>
      <c r="Q120" t="s">
        <v>1240</v>
      </c>
      <c r="R120" t="s">
        <v>146</v>
      </c>
      <c r="S120" s="20">
        <v>330</v>
      </c>
      <c r="T120" s="32">
        <v>40</v>
      </c>
      <c r="U120" s="39">
        <v>0</v>
      </c>
      <c r="V120" s="36">
        <v>0</v>
      </c>
      <c r="W120" s="47" t="s">
        <v>909</v>
      </c>
      <c r="X120" s="57">
        <v>0</v>
      </c>
      <c r="Y120" s="43">
        <v>0</v>
      </c>
    </row>
    <row r="121" spans="1:25" x14ac:dyDescent="0.2">
      <c r="A121" s="12" t="s">
        <v>435</v>
      </c>
      <c r="B121" t="s">
        <v>435</v>
      </c>
      <c r="C121" t="s">
        <v>435</v>
      </c>
      <c r="D121" s="23">
        <v>11</v>
      </c>
      <c r="E121" s="33">
        <v>750</v>
      </c>
      <c r="F121" s="35">
        <v>750</v>
      </c>
      <c r="G121" s="41">
        <v>20</v>
      </c>
      <c r="H121" s="25">
        <v>999</v>
      </c>
      <c r="I121" s="24">
        <v>0.1</v>
      </c>
      <c r="J121" s="34">
        <v>200</v>
      </c>
      <c r="K121" s="26">
        <v>0</v>
      </c>
      <c r="L121" s="27">
        <v>0</v>
      </c>
      <c r="M121" s="17">
        <v>0</v>
      </c>
      <c r="N121" s="3">
        <v>0</v>
      </c>
      <c r="O121" s="29">
        <v>0</v>
      </c>
      <c r="P121" s="18">
        <v>75</v>
      </c>
      <c r="Q121" t="s">
        <v>439</v>
      </c>
      <c r="R121" t="s">
        <v>146</v>
      </c>
      <c r="S121" s="20">
        <v>1500</v>
      </c>
      <c r="T121" s="32">
        <v>0</v>
      </c>
      <c r="U121" s="39">
        <v>0</v>
      </c>
      <c r="V121" s="37">
        <v>1</v>
      </c>
      <c r="W121" s="75" t="s">
        <v>668</v>
      </c>
      <c r="X121" s="57">
        <v>0</v>
      </c>
      <c r="Y121" s="43">
        <v>0</v>
      </c>
    </row>
    <row r="122" spans="1:25" x14ac:dyDescent="0.2">
      <c r="A122" s="12" t="s">
        <v>431</v>
      </c>
      <c r="B122" t="s">
        <v>431</v>
      </c>
      <c r="C122" t="s">
        <v>431</v>
      </c>
      <c r="D122" s="23">
        <v>11</v>
      </c>
      <c r="E122" s="33">
        <v>500</v>
      </c>
      <c r="F122" s="35">
        <v>500</v>
      </c>
      <c r="G122" s="41">
        <v>18</v>
      </c>
      <c r="H122" s="25">
        <v>999</v>
      </c>
      <c r="I122" s="24">
        <v>0.1</v>
      </c>
      <c r="J122" s="34">
        <v>200</v>
      </c>
      <c r="K122" s="26">
        <v>5</v>
      </c>
      <c r="L122" s="27">
        <v>17</v>
      </c>
      <c r="M122" s="17">
        <v>66</v>
      </c>
      <c r="N122" s="3">
        <v>-50</v>
      </c>
      <c r="O122" s="29">
        <v>75</v>
      </c>
      <c r="P122" s="18">
        <v>50</v>
      </c>
      <c r="Q122" t="s">
        <v>997</v>
      </c>
      <c r="R122" t="s">
        <v>432</v>
      </c>
      <c r="S122" s="20">
        <v>1000</v>
      </c>
      <c r="T122" s="32">
        <v>500</v>
      </c>
      <c r="U122" s="39">
        <v>0</v>
      </c>
      <c r="V122" s="37">
        <v>0</v>
      </c>
      <c r="W122" s="75" t="s">
        <v>1156</v>
      </c>
      <c r="X122" s="57">
        <v>1</v>
      </c>
      <c r="Y122" s="43">
        <v>1</v>
      </c>
    </row>
    <row r="123" spans="1:25" x14ac:dyDescent="0.2">
      <c r="A123" s="12" t="s">
        <v>466</v>
      </c>
      <c r="B123" t="s">
        <v>583</v>
      </c>
      <c r="C123" t="s">
        <v>345</v>
      </c>
      <c r="D123" s="23">
        <v>12</v>
      </c>
      <c r="E123" s="33">
        <v>400</v>
      </c>
      <c r="F123" s="35">
        <v>400</v>
      </c>
      <c r="G123" s="41">
        <v>15</v>
      </c>
      <c r="H123" s="25">
        <v>999</v>
      </c>
      <c r="I123" s="24">
        <v>0.1</v>
      </c>
      <c r="J123" s="34">
        <v>200</v>
      </c>
      <c r="K123" s="26">
        <v>0</v>
      </c>
      <c r="L123" s="27">
        <v>35</v>
      </c>
      <c r="M123" s="17">
        <v>75</v>
      </c>
      <c r="N123" s="3">
        <v>0</v>
      </c>
      <c r="O123" s="29">
        <v>-100</v>
      </c>
      <c r="P123" s="18">
        <v>0</v>
      </c>
      <c r="Q123" t="s">
        <v>472</v>
      </c>
      <c r="R123" t="s">
        <v>146</v>
      </c>
      <c r="S123" s="20">
        <v>360</v>
      </c>
      <c r="T123" s="31">
        <v>20</v>
      </c>
      <c r="U123" s="39">
        <v>0</v>
      </c>
      <c r="V123" s="36">
        <v>0</v>
      </c>
      <c r="W123" s="47" t="s">
        <v>909</v>
      </c>
      <c r="X123" s="57">
        <v>0</v>
      </c>
      <c r="Y123" s="43">
        <v>0</v>
      </c>
    </row>
    <row r="124" spans="1:25" x14ac:dyDescent="0.2">
      <c r="A124" s="12" t="s">
        <v>467</v>
      </c>
      <c r="B124" t="s">
        <v>583</v>
      </c>
      <c r="C124" t="s">
        <v>348</v>
      </c>
      <c r="D124" s="23">
        <v>12</v>
      </c>
      <c r="E124" s="33">
        <v>400</v>
      </c>
      <c r="F124" s="35">
        <v>400</v>
      </c>
      <c r="G124" s="41">
        <v>15</v>
      </c>
      <c r="H124" s="25">
        <v>999</v>
      </c>
      <c r="I124" s="24">
        <v>0.1</v>
      </c>
      <c r="J124" s="34">
        <v>200</v>
      </c>
      <c r="K124" s="26">
        <v>0</v>
      </c>
      <c r="L124" s="27">
        <v>35</v>
      </c>
      <c r="M124" s="17">
        <v>25</v>
      </c>
      <c r="N124" s="3">
        <v>50</v>
      </c>
      <c r="O124" s="29">
        <v>-100</v>
      </c>
      <c r="P124" s="18">
        <v>0</v>
      </c>
      <c r="Q124" t="s">
        <v>489</v>
      </c>
      <c r="R124" t="s">
        <v>146</v>
      </c>
      <c r="S124" s="20">
        <v>360</v>
      </c>
      <c r="T124" s="32">
        <v>20</v>
      </c>
      <c r="U124" s="39">
        <v>0</v>
      </c>
      <c r="V124" s="37">
        <v>0</v>
      </c>
      <c r="W124" s="47" t="s">
        <v>909</v>
      </c>
      <c r="X124" s="57">
        <v>0</v>
      </c>
      <c r="Y124" s="43">
        <v>0</v>
      </c>
    </row>
    <row r="125" spans="1:25" x14ac:dyDescent="0.2">
      <c r="A125" s="12" t="s">
        <v>490</v>
      </c>
      <c r="B125" t="s">
        <v>490</v>
      </c>
      <c r="C125" t="s">
        <v>490</v>
      </c>
      <c r="D125" s="23">
        <v>12</v>
      </c>
      <c r="E125" s="33">
        <v>700</v>
      </c>
      <c r="F125" s="35">
        <v>700</v>
      </c>
      <c r="G125" s="41">
        <v>41</v>
      </c>
      <c r="H125" s="25">
        <v>90</v>
      </c>
      <c r="I125" s="24">
        <v>10</v>
      </c>
      <c r="J125" s="34">
        <v>200</v>
      </c>
      <c r="K125" s="26">
        <v>0</v>
      </c>
      <c r="L125" s="27">
        <v>15</v>
      </c>
      <c r="M125" s="17">
        <v>0</v>
      </c>
      <c r="N125" s="3">
        <v>0</v>
      </c>
      <c r="O125" s="29">
        <v>0</v>
      </c>
      <c r="P125" s="18">
        <v>0</v>
      </c>
      <c r="Q125" s="2" t="s">
        <v>1063</v>
      </c>
      <c r="R125" s="2" t="s">
        <v>146</v>
      </c>
      <c r="S125" s="21">
        <v>380</v>
      </c>
      <c r="T125" s="32">
        <v>50</v>
      </c>
      <c r="U125" s="39">
        <v>0</v>
      </c>
      <c r="V125" s="37">
        <v>0</v>
      </c>
      <c r="W125" s="47" t="s">
        <v>909</v>
      </c>
      <c r="X125" s="57">
        <v>0</v>
      </c>
      <c r="Y125" s="43">
        <v>1</v>
      </c>
    </row>
    <row r="126" spans="1:25" x14ac:dyDescent="0.2">
      <c r="A126" s="12" t="s">
        <v>494</v>
      </c>
      <c r="B126" t="s">
        <v>494</v>
      </c>
      <c r="C126" t="s">
        <v>494</v>
      </c>
      <c r="D126" s="23">
        <v>12</v>
      </c>
      <c r="E126" s="33">
        <v>800</v>
      </c>
      <c r="F126" s="35">
        <v>800</v>
      </c>
      <c r="G126" s="41">
        <v>41</v>
      </c>
      <c r="H126" s="25">
        <v>90</v>
      </c>
      <c r="I126" s="24">
        <v>10</v>
      </c>
      <c r="J126" s="34">
        <v>200</v>
      </c>
      <c r="K126" s="26">
        <v>0</v>
      </c>
      <c r="L126" s="27">
        <v>65</v>
      </c>
      <c r="M126" s="17">
        <v>0</v>
      </c>
      <c r="N126" s="3">
        <v>0</v>
      </c>
      <c r="O126" s="29">
        <v>0</v>
      </c>
      <c r="P126" s="18">
        <v>0</v>
      </c>
      <c r="Q126" s="2" t="s">
        <v>1064</v>
      </c>
      <c r="R126" s="2" t="s">
        <v>146</v>
      </c>
      <c r="S126" s="21">
        <v>380</v>
      </c>
      <c r="T126" s="32">
        <v>50</v>
      </c>
      <c r="U126" s="39">
        <v>0</v>
      </c>
      <c r="V126" s="37">
        <v>0</v>
      </c>
      <c r="W126" s="47" t="s">
        <v>909</v>
      </c>
      <c r="X126" s="57">
        <v>0</v>
      </c>
      <c r="Y126" s="43">
        <v>1</v>
      </c>
    </row>
    <row r="127" spans="1:25" x14ac:dyDescent="0.2">
      <c r="A127" s="12" t="s">
        <v>496</v>
      </c>
      <c r="B127" t="s">
        <v>496</v>
      </c>
      <c r="C127" t="s">
        <v>496</v>
      </c>
      <c r="D127" s="23">
        <v>12</v>
      </c>
      <c r="E127" s="33">
        <v>600</v>
      </c>
      <c r="F127" s="35">
        <v>600</v>
      </c>
      <c r="G127" s="41">
        <v>26</v>
      </c>
      <c r="H127" s="25">
        <v>999</v>
      </c>
      <c r="I127" s="24">
        <v>0.1</v>
      </c>
      <c r="J127" s="34">
        <v>200</v>
      </c>
      <c r="K127" s="26">
        <v>0</v>
      </c>
      <c r="L127" s="27">
        <v>20</v>
      </c>
      <c r="M127" s="17">
        <v>0</v>
      </c>
      <c r="N127" s="3">
        <v>0</v>
      </c>
      <c r="O127" s="29">
        <v>0</v>
      </c>
      <c r="P127" s="18">
        <v>0</v>
      </c>
      <c r="Q127" s="2" t="s">
        <v>497</v>
      </c>
      <c r="R127" s="2" t="s">
        <v>146</v>
      </c>
      <c r="S127" s="21">
        <v>390</v>
      </c>
      <c r="T127" s="32">
        <v>70</v>
      </c>
      <c r="U127" s="39">
        <v>0</v>
      </c>
      <c r="V127" s="37">
        <v>0</v>
      </c>
      <c r="W127" s="47" t="s">
        <v>909</v>
      </c>
      <c r="X127" s="57">
        <v>0</v>
      </c>
      <c r="Y127" s="43">
        <v>1</v>
      </c>
    </row>
    <row r="128" spans="1:25" x14ac:dyDescent="0.2">
      <c r="A128" s="12" t="s">
        <v>495</v>
      </c>
      <c r="B128" t="s">
        <v>495</v>
      </c>
      <c r="C128" t="s">
        <v>495</v>
      </c>
      <c r="D128" s="23">
        <v>12</v>
      </c>
      <c r="E128" s="33">
        <v>750</v>
      </c>
      <c r="F128" s="35">
        <v>750</v>
      </c>
      <c r="G128" s="41">
        <v>47</v>
      </c>
      <c r="H128" s="25">
        <v>90</v>
      </c>
      <c r="I128" s="24">
        <v>10</v>
      </c>
      <c r="J128" s="34">
        <v>200</v>
      </c>
      <c r="K128" s="26">
        <v>0</v>
      </c>
      <c r="L128" s="27">
        <v>45</v>
      </c>
      <c r="M128" s="17">
        <v>0</v>
      </c>
      <c r="N128" s="3">
        <v>0</v>
      </c>
      <c r="O128" s="29">
        <v>0</v>
      </c>
      <c r="P128" s="18">
        <v>0</v>
      </c>
      <c r="Q128" s="2" t="s">
        <v>1065</v>
      </c>
      <c r="R128" s="2" t="s">
        <v>146</v>
      </c>
      <c r="S128" s="21">
        <v>390</v>
      </c>
      <c r="T128" s="32">
        <v>50</v>
      </c>
      <c r="U128" s="39">
        <v>0</v>
      </c>
      <c r="V128" s="37">
        <v>0</v>
      </c>
      <c r="W128" s="47" t="s">
        <v>909</v>
      </c>
      <c r="X128" s="57">
        <v>0</v>
      </c>
      <c r="Y128" s="43">
        <v>1</v>
      </c>
    </row>
    <row r="129" spans="1:25" x14ac:dyDescent="0.2">
      <c r="A129" s="12" t="s">
        <v>465</v>
      </c>
      <c r="B129" t="s">
        <v>465</v>
      </c>
      <c r="C129" t="s">
        <v>465</v>
      </c>
      <c r="D129" s="23">
        <v>13</v>
      </c>
      <c r="E129" s="33">
        <v>770</v>
      </c>
      <c r="F129" s="35">
        <v>770</v>
      </c>
      <c r="G129" s="41">
        <v>63</v>
      </c>
      <c r="H129" s="25">
        <v>90</v>
      </c>
      <c r="I129" s="24">
        <v>4</v>
      </c>
      <c r="J129" s="34">
        <v>200</v>
      </c>
      <c r="K129" s="26">
        <v>0</v>
      </c>
      <c r="L129" s="27">
        <v>50</v>
      </c>
      <c r="M129" s="17">
        <v>0</v>
      </c>
      <c r="N129" s="3">
        <v>25</v>
      </c>
      <c r="O129" s="29">
        <v>0</v>
      </c>
      <c r="P129" s="18">
        <v>0</v>
      </c>
      <c r="Q129" t="s">
        <v>498</v>
      </c>
      <c r="R129" t="s">
        <v>146</v>
      </c>
      <c r="S129" s="20">
        <v>430</v>
      </c>
      <c r="T129" s="32">
        <v>200</v>
      </c>
      <c r="U129" s="39">
        <v>0</v>
      </c>
      <c r="V129" s="37">
        <v>0</v>
      </c>
      <c r="W129" s="47" t="s">
        <v>665</v>
      </c>
      <c r="X129" s="57">
        <v>0</v>
      </c>
      <c r="Y129" s="43">
        <v>1</v>
      </c>
    </row>
    <row r="130" spans="1:25" x14ac:dyDescent="0.2">
      <c r="A130" s="12" t="s">
        <v>499</v>
      </c>
      <c r="B130" t="s">
        <v>499</v>
      </c>
      <c r="C130" t="s">
        <v>499</v>
      </c>
      <c r="D130" s="23">
        <v>13</v>
      </c>
      <c r="E130" s="33">
        <v>900</v>
      </c>
      <c r="F130" s="35">
        <v>900</v>
      </c>
      <c r="G130" s="41">
        <v>47</v>
      </c>
      <c r="H130" s="25">
        <v>999</v>
      </c>
      <c r="I130" s="24">
        <v>0.1</v>
      </c>
      <c r="J130" s="34">
        <v>200</v>
      </c>
      <c r="K130" s="26">
        <v>0</v>
      </c>
      <c r="L130" s="27">
        <v>30</v>
      </c>
      <c r="M130" s="17">
        <v>0</v>
      </c>
      <c r="N130" s="3">
        <v>-100</v>
      </c>
      <c r="O130" s="29">
        <v>100</v>
      </c>
      <c r="P130" s="18">
        <v>0</v>
      </c>
      <c r="Q130" s="2" t="s">
        <v>998</v>
      </c>
      <c r="R130" s="2" t="s">
        <v>146</v>
      </c>
      <c r="S130" s="21">
        <v>440</v>
      </c>
      <c r="T130" s="32">
        <v>70</v>
      </c>
      <c r="U130" s="39">
        <v>0</v>
      </c>
      <c r="V130" s="37">
        <v>0</v>
      </c>
      <c r="W130" s="47" t="s">
        <v>665</v>
      </c>
      <c r="X130" s="57">
        <v>0</v>
      </c>
      <c r="Y130" s="43">
        <v>1</v>
      </c>
    </row>
    <row r="131" spans="1:25" x14ac:dyDescent="0.2">
      <c r="A131" s="12" t="s">
        <v>470</v>
      </c>
      <c r="B131" t="s">
        <v>470</v>
      </c>
      <c r="C131" t="s">
        <v>470</v>
      </c>
      <c r="D131" s="23">
        <v>13</v>
      </c>
      <c r="E131" s="33">
        <v>850</v>
      </c>
      <c r="F131" s="35">
        <v>850</v>
      </c>
      <c r="G131" s="41">
        <v>60</v>
      </c>
      <c r="H131" s="25">
        <v>80</v>
      </c>
      <c r="I131" s="24">
        <v>10</v>
      </c>
      <c r="J131" s="34">
        <v>200</v>
      </c>
      <c r="K131" s="26">
        <v>0</v>
      </c>
      <c r="L131" s="27">
        <v>70</v>
      </c>
      <c r="M131" s="17">
        <v>25</v>
      </c>
      <c r="N131" s="3">
        <v>0</v>
      </c>
      <c r="O131" s="29">
        <v>-100</v>
      </c>
      <c r="P131" s="18">
        <v>25</v>
      </c>
      <c r="Q131" t="s">
        <v>471</v>
      </c>
      <c r="R131" t="s">
        <v>146</v>
      </c>
      <c r="S131" s="20">
        <v>450</v>
      </c>
      <c r="T131" s="31">
        <v>100</v>
      </c>
      <c r="U131" s="39">
        <v>0</v>
      </c>
      <c r="V131" s="36">
        <v>0</v>
      </c>
      <c r="W131" s="47" t="s">
        <v>665</v>
      </c>
      <c r="X131" s="57">
        <v>0</v>
      </c>
      <c r="Y131" s="43">
        <v>1</v>
      </c>
    </row>
    <row r="132" spans="1:25" x14ac:dyDescent="0.2">
      <c r="A132" s="12" t="s">
        <v>516</v>
      </c>
      <c r="B132" t="s">
        <v>516</v>
      </c>
      <c r="C132" t="s">
        <v>516</v>
      </c>
      <c r="D132" s="23">
        <v>14</v>
      </c>
      <c r="E132" s="33">
        <v>850</v>
      </c>
      <c r="F132" s="35">
        <v>850</v>
      </c>
      <c r="G132" s="41">
        <v>25</v>
      </c>
      <c r="H132" s="25">
        <v>999</v>
      </c>
      <c r="I132" s="24">
        <v>0.1</v>
      </c>
      <c r="J132" s="34">
        <v>200</v>
      </c>
      <c r="K132" s="26">
        <v>0</v>
      </c>
      <c r="L132" s="27">
        <v>10</v>
      </c>
      <c r="M132" s="17">
        <v>25</v>
      </c>
      <c r="N132" s="3">
        <v>25</v>
      </c>
      <c r="O132" s="29">
        <v>25</v>
      </c>
      <c r="P132" s="18">
        <v>25</v>
      </c>
      <c r="Q132" t="s">
        <v>522</v>
      </c>
      <c r="R132" t="s">
        <v>517</v>
      </c>
      <c r="S132" s="20">
        <v>500</v>
      </c>
      <c r="T132" s="31">
        <v>50</v>
      </c>
      <c r="U132" s="39">
        <v>0</v>
      </c>
      <c r="V132" s="36">
        <v>0</v>
      </c>
      <c r="W132" s="47" t="s">
        <v>665</v>
      </c>
      <c r="X132" s="57">
        <v>0</v>
      </c>
      <c r="Y132" s="43">
        <v>1</v>
      </c>
    </row>
    <row r="133" spans="1:25" x14ac:dyDescent="0.2">
      <c r="A133" s="12" t="s">
        <v>429</v>
      </c>
      <c r="B133" t="s">
        <v>429</v>
      </c>
      <c r="C133" t="s">
        <v>429</v>
      </c>
      <c r="D133" s="23">
        <v>50</v>
      </c>
      <c r="E133" s="33">
        <v>6000</v>
      </c>
      <c r="F133" s="35">
        <v>1600000</v>
      </c>
      <c r="G133" s="41">
        <v>25</v>
      </c>
      <c r="H133" s="25">
        <v>50</v>
      </c>
      <c r="I133" s="24">
        <v>10</v>
      </c>
      <c r="J133" s="34">
        <v>200</v>
      </c>
      <c r="K133" s="26">
        <v>0</v>
      </c>
      <c r="L133" s="27">
        <v>30</v>
      </c>
      <c r="M133" s="17">
        <v>0</v>
      </c>
      <c r="N133" s="3">
        <v>-100</v>
      </c>
      <c r="O133" s="29">
        <v>50</v>
      </c>
      <c r="P133" s="18">
        <v>0</v>
      </c>
      <c r="Q133" t="s">
        <v>434</v>
      </c>
      <c r="R133" s="2" t="s">
        <v>146</v>
      </c>
      <c r="S133" s="21">
        <v>500</v>
      </c>
      <c r="T133" s="32">
        <v>0</v>
      </c>
      <c r="U133" s="39">
        <v>0</v>
      </c>
      <c r="V133" s="37">
        <v>3000</v>
      </c>
      <c r="W133" s="47" t="s">
        <v>667</v>
      </c>
      <c r="X133" s="57">
        <v>0</v>
      </c>
      <c r="Y133" s="43">
        <v>0</v>
      </c>
    </row>
    <row r="134" spans="1:25" x14ac:dyDescent="0.2">
      <c r="A134" s="12" t="s">
        <v>523</v>
      </c>
      <c r="B134" t="s">
        <v>523</v>
      </c>
      <c r="C134" t="s">
        <v>523</v>
      </c>
      <c r="D134" s="23">
        <v>15</v>
      </c>
      <c r="E134" s="33">
        <v>9999</v>
      </c>
      <c r="F134" s="35">
        <v>9999</v>
      </c>
      <c r="G134" s="41">
        <v>37</v>
      </c>
      <c r="H134" s="25">
        <v>60</v>
      </c>
      <c r="I134" s="24">
        <v>10</v>
      </c>
      <c r="J134" s="34">
        <v>200</v>
      </c>
      <c r="K134" s="26">
        <v>10</v>
      </c>
      <c r="L134" s="27">
        <v>120</v>
      </c>
      <c r="M134" s="17">
        <v>15</v>
      </c>
      <c r="N134" s="3">
        <v>15</v>
      </c>
      <c r="O134" s="29">
        <v>15</v>
      </c>
      <c r="P134" s="18">
        <v>33</v>
      </c>
      <c r="Q134" t="s">
        <v>524</v>
      </c>
      <c r="R134" t="s">
        <v>146</v>
      </c>
      <c r="S134" s="20">
        <v>9999</v>
      </c>
      <c r="T134" s="31">
        <v>0</v>
      </c>
      <c r="U134" s="39">
        <v>0</v>
      </c>
      <c r="V134" s="36">
        <v>0</v>
      </c>
      <c r="W134" s="47" t="s">
        <v>665</v>
      </c>
      <c r="X134" s="57">
        <v>0</v>
      </c>
      <c r="Y134" s="43">
        <v>1</v>
      </c>
    </row>
    <row r="135" spans="1:25" x14ac:dyDescent="0.2">
      <c r="A135" s="12" t="s">
        <v>760</v>
      </c>
      <c r="B135" t="s">
        <v>296</v>
      </c>
      <c r="C135" t="s">
        <v>760</v>
      </c>
      <c r="D135" s="23">
        <v>16</v>
      </c>
      <c r="E135" s="33">
        <v>400</v>
      </c>
      <c r="F135" s="35">
        <v>400</v>
      </c>
      <c r="G135" s="41">
        <v>90</v>
      </c>
      <c r="H135" s="25">
        <v>80</v>
      </c>
      <c r="I135" s="24">
        <v>10</v>
      </c>
      <c r="J135" s="34">
        <v>200</v>
      </c>
      <c r="K135" s="26">
        <v>0</v>
      </c>
      <c r="L135" s="27">
        <v>0</v>
      </c>
      <c r="M135" s="17">
        <v>90</v>
      </c>
      <c r="N135" s="3">
        <v>90</v>
      </c>
      <c r="O135" s="29">
        <v>90</v>
      </c>
      <c r="P135" s="18">
        <v>90</v>
      </c>
      <c r="Q135" t="s">
        <v>769</v>
      </c>
      <c r="R135" t="s">
        <v>146</v>
      </c>
      <c r="S135" s="20">
        <v>2000</v>
      </c>
      <c r="T135" s="31">
        <v>0</v>
      </c>
      <c r="U135" s="38">
        <v>0</v>
      </c>
      <c r="V135" s="36">
        <v>100</v>
      </c>
      <c r="W135" s="47" t="s">
        <v>666</v>
      </c>
      <c r="X135" s="57">
        <v>0</v>
      </c>
      <c r="Y135" s="43">
        <v>1</v>
      </c>
    </row>
    <row r="136" spans="1:25" x14ac:dyDescent="0.2">
      <c r="A136" s="12" t="s">
        <v>746</v>
      </c>
      <c r="B136" s="12" t="s">
        <v>746</v>
      </c>
      <c r="C136" s="12" t="s">
        <v>738</v>
      </c>
      <c r="D136" s="23">
        <v>19</v>
      </c>
      <c r="E136" s="33">
        <v>2000</v>
      </c>
      <c r="F136" s="35">
        <v>2000</v>
      </c>
      <c r="G136" s="41">
        <v>26</v>
      </c>
      <c r="H136" s="25">
        <v>100</v>
      </c>
      <c r="I136" s="24">
        <v>20</v>
      </c>
      <c r="J136" s="34">
        <v>200</v>
      </c>
      <c r="K136" s="26">
        <v>0</v>
      </c>
      <c r="L136" s="27">
        <v>12</v>
      </c>
      <c r="M136" s="17">
        <v>95</v>
      </c>
      <c r="N136" s="3">
        <v>95</v>
      </c>
      <c r="O136" s="29">
        <v>95</v>
      </c>
      <c r="P136" s="18">
        <v>90</v>
      </c>
      <c r="Q136" t="s">
        <v>744</v>
      </c>
      <c r="R136" s="2" t="s">
        <v>745</v>
      </c>
      <c r="S136" s="20">
        <v>5000</v>
      </c>
      <c r="T136" s="31">
        <v>250</v>
      </c>
      <c r="U136" s="38">
        <v>0</v>
      </c>
      <c r="V136" s="36">
        <v>0</v>
      </c>
      <c r="W136" s="47" t="s">
        <v>665</v>
      </c>
      <c r="X136" s="57">
        <v>0</v>
      </c>
      <c r="Y136" s="43">
        <v>1</v>
      </c>
    </row>
    <row r="137" spans="1:25" x14ac:dyDescent="0.2">
      <c r="A137" s="12" t="s">
        <v>772</v>
      </c>
      <c r="B137" s="12" t="s">
        <v>772</v>
      </c>
      <c r="C137" t="s">
        <v>772</v>
      </c>
      <c r="D137" s="23">
        <v>20</v>
      </c>
      <c r="E137" s="33">
        <v>1000</v>
      </c>
      <c r="F137" s="35">
        <v>1000</v>
      </c>
      <c r="G137" s="41">
        <v>25</v>
      </c>
      <c r="H137" s="25">
        <v>25</v>
      </c>
      <c r="I137" s="24">
        <v>10</v>
      </c>
      <c r="J137" s="34">
        <v>200</v>
      </c>
      <c r="K137" s="26">
        <v>0</v>
      </c>
      <c r="L137" s="27">
        <v>1000</v>
      </c>
      <c r="M137" s="17">
        <v>99</v>
      </c>
      <c r="N137" s="3">
        <v>99</v>
      </c>
      <c r="O137" s="29">
        <v>99</v>
      </c>
      <c r="P137" s="18">
        <v>0</v>
      </c>
      <c r="Q137" t="s">
        <v>857</v>
      </c>
      <c r="R137" t="s">
        <v>146</v>
      </c>
      <c r="S137" s="20">
        <v>800</v>
      </c>
      <c r="T137" s="31">
        <v>2000</v>
      </c>
      <c r="U137" s="38">
        <v>0</v>
      </c>
      <c r="V137" s="36">
        <v>0</v>
      </c>
      <c r="W137" s="47" t="s">
        <v>665</v>
      </c>
      <c r="X137" s="57">
        <v>0</v>
      </c>
      <c r="Y137" s="43">
        <v>1</v>
      </c>
    </row>
    <row r="138" spans="1:25" x14ac:dyDescent="0.2">
      <c r="A138" s="12" t="s">
        <v>750</v>
      </c>
      <c r="B138" s="12" t="s">
        <v>750</v>
      </c>
      <c r="C138" s="12" t="s">
        <v>750</v>
      </c>
      <c r="D138" s="23">
        <v>20</v>
      </c>
      <c r="E138" s="33">
        <v>5000</v>
      </c>
      <c r="F138" s="35">
        <v>5000</v>
      </c>
      <c r="G138" s="41">
        <v>51</v>
      </c>
      <c r="H138" s="25">
        <v>90</v>
      </c>
      <c r="I138" s="24">
        <v>2</v>
      </c>
      <c r="J138" s="34">
        <v>200</v>
      </c>
      <c r="K138" s="26">
        <v>7</v>
      </c>
      <c r="L138" s="27">
        <v>110</v>
      </c>
      <c r="M138" s="17">
        <v>50</v>
      </c>
      <c r="N138" s="3">
        <v>0</v>
      </c>
      <c r="O138" s="29">
        <v>0</v>
      </c>
      <c r="P138" s="18">
        <v>75</v>
      </c>
      <c r="Q138" t="s">
        <v>751</v>
      </c>
      <c r="R138" s="2" t="s">
        <v>758</v>
      </c>
      <c r="S138" s="20">
        <v>10000</v>
      </c>
      <c r="T138" s="31">
        <v>200</v>
      </c>
      <c r="U138" s="38">
        <v>0</v>
      </c>
      <c r="V138" s="36">
        <v>0</v>
      </c>
      <c r="W138" s="75" t="s">
        <v>1156</v>
      </c>
      <c r="X138" s="57">
        <v>1</v>
      </c>
      <c r="Y138" s="43">
        <v>1</v>
      </c>
    </row>
    <row r="139" spans="1:25" x14ac:dyDescent="0.2">
      <c r="A139" s="12" t="s">
        <v>768</v>
      </c>
      <c r="B139" s="12" t="s">
        <v>296</v>
      </c>
      <c r="C139" s="12" t="s">
        <v>768</v>
      </c>
      <c r="D139" s="23">
        <v>21</v>
      </c>
      <c r="E139" s="33">
        <v>500</v>
      </c>
      <c r="F139" s="35">
        <v>500</v>
      </c>
      <c r="G139" s="41">
        <v>150</v>
      </c>
      <c r="H139" s="25">
        <v>60</v>
      </c>
      <c r="I139" s="24">
        <v>4</v>
      </c>
      <c r="J139" s="34">
        <v>200</v>
      </c>
      <c r="K139" s="26">
        <v>0</v>
      </c>
      <c r="L139" s="27">
        <v>0</v>
      </c>
      <c r="M139" s="17">
        <v>90</v>
      </c>
      <c r="N139" s="3">
        <v>90</v>
      </c>
      <c r="O139" s="29">
        <v>90</v>
      </c>
      <c r="P139" s="18">
        <v>90</v>
      </c>
      <c r="Q139" t="s">
        <v>770</v>
      </c>
      <c r="R139" s="2" t="s">
        <v>146</v>
      </c>
      <c r="S139" s="20">
        <v>5000</v>
      </c>
      <c r="T139" s="31">
        <v>0</v>
      </c>
      <c r="U139" s="38">
        <v>0</v>
      </c>
      <c r="V139" s="36">
        <v>125</v>
      </c>
      <c r="W139" s="47" t="s">
        <v>666</v>
      </c>
      <c r="X139" s="57">
        <v>0</v>
      </c>
      <c r="Y139" s="43">
        <v>1</v>
      </c>
    </row>
    <row r="140" spans="1:25" x14ac:dyDescent="0.2">
      <c r="A140" s="12" t="s">
        <v>773</v>
      </c>
      <c r="B140" t="s">
        <v>316</v>
      </c>
      <c r="C140" t="s">
        <v>316</v>
      </c>
      <c r="D140" s="23">
        <v>2</v>
      </c>
      <c r="E140" s="33">
        <v>100</v>
      </c>
      <c r="F140" s="35">
        <v>100</v>
      </c>
      <c r="G140" s="41">
        <v>5</v>
      </c>
      <c r="H140" s="25">
        <v>90</v>
      </c>
      <c r="I140" s="24">
        <v>10</v>
      </c>
      <c r="J140" s="34">
        <v>200</v>
      </c>
      <c r="K140" s="26">
        <v>0</v>
      </c>
      <c r="L140" s="27">
        <v>1</v>
      </c>
      <c r="M140" s="17">
        <v>0</v>
      </c>
      <c r="N140" s="3">
        <v>0</v>
      </c>
      <c r="O140" s="29">
        <v>0</v>
      </c>
      <c r="P140" s="18">
        <v>0</v>
      </c>
      <c r="Q140" t="s">
        <v>629</v>
      </c>
      <c r="R140" t="s">
        <v>317</v>
      </c>
      <c r="S140" s="20">
        <v>20</v>
      </c>
      <c r="T140" s="31">
        <v>5</v>
      </c>
      <c r="U140" s="38">
        <v>0</v>
      </c>
      <c r="V140" s="36">
        <v>0</v>
      </c>
      <c r="W140" s="47" t="s">
        <v>909</v>
      </c>
      <c r="X140" s="57">
        <v>0</v>
      </c>
      <c r="Y140" s="43">
        <v>1</v>
      </c>
    </row>
    <row r="141" spans="1:25" x14ac:dyDescent="0.2">
      <c r="A141" s="12" t="s">
        <v>774</v>
      </c>
      <c r="B141" t="s">
        <v>322</v>
      </c>
      <c r="C141" t="s">
        <v>322</v>
      </c>
      <c r="D141" s="23">
        <v>3</v>
      </c>
      <c r="E141" s="33">
        <v>100</v>
      </c>
      <c r="F141" s="35">
        <v>100</v>
      </c>
      <c r="G141" s="41">
        <v>11</v>
      </c>
      <c r="H141" s="25">
        <v>90</v>
      </c>
      <c r="I141" s="24">
        <v>4</v>
      </c>
      <c r="J141" s="34">
        <v>200</v>
      </c>
      <c r="K141" s="26">
        <v>0</v>
      </c>
      <c r="L141" s="27">
        <v>2</v>
      </c>
      <c r="M141" s="17">
        <v>0</v>
      </c>
      <c r="N141" s="3">
        <v>0</v>
      </c>
      <c r="O141" s="29">
        <v>0</v>
      </c>
      <c r="P141" s="18">
        <v>0</v>
      </c>
      <c r="Q141" t="s">
        <v>323</v>
      </c>
      <c r="R141" t="s">
        <v>506</v>
      </c>
      <c r="S141" s="20">
        <v>40</v>
      </c>
      <c r="T141" s="31">
        <v>10</v>
      </c>
      <c r="U141" s="38">
        <v>0</v>
      </c>
      <c r="V141" s="36">
        <v>0</v>
      </c>
      <c r="W141" s="47" t="s">
        <v>909</v>
      </c>
      <c r="X141" s="57">
        <v>0</v>
      </c>
      <c r="Y141" s="43">
        <v>1</v>
      </c>
    </row>
    <row r="142" spans="1:25" x14ac:dyDescent="0.2">
      <c r="A142" s="12" t="s">
        <v>775</v>
      </c>
      <c r="B142" t="s">
        <v>500</v>
      </c>
      <c r="C142" t="s">
        <v>500</v>
      </c>
      <c r="D142" s="23">
        <v>11</v>
      </c>
      <c r="E142" s="33">
        <v>450</v>
      </c>
      <c r="F142" s="35">
        <v>450</v>
      </c>
      <c r="G142" s="41">
        <v>40</v>
      </c>
      <c r="H142" s="25">
        <v>90</v>
      </c>
      <c r="I142" s="24">
        <v>33</v>
      </c>
      <c r="J142" s="34">
        <v>200</v>
      </c>
      <c r="K142" s="26">
        <v>0</v>
      </c>
      <c r="L142" s="27">
        <v>10</v>
      </c>
      <c r="M142" s="17">
        <v>0</v>
      </c>
      <c r="N142" s="3">
        <v>0</v>
      </c>
      <c r="O142" s="29">
        <v>0</v>
      </c>
      <c r="P142" s="18">
        <v>0</v>
      </c>
      <c r="Q142" t="s">
        <v>507</v>
      </c>
      <c r="R142" t="s">
        <v>505</v>
      </c>
      <c r="S142" s="20">
        <v>310</v>
      </c>
      <c r="T142" s="32">
        <v>110</v>
      </c>
      <c r="U142" s="38">
        <v>0</v>
      </c>
      <c r="V142" s="37">
        <v>0</v>
      </c>
      <c r="W142" s="47" t="s">
        <v>909</v>
      </c>
      <c r="X142" s="57">
        <v>0</v>
      </c>
      <c r="Y142" s="43">
        <v>1</v>
      </c>
    </row>
    <row r="143" spans="1:25" x14ac:dyDescent="0.2">
      <c r="A143" s="12" t="s">
        <v>776</v>
      </c>
      <c r="B143" t="s">
        <v>448</v>
      </c>
      <c r="C143" t="s">
        <v>448</v>
      </c>
      <c r="D143" s="23">
        <v>11</v>
      </c>
      <c r="E143" s="33">
        <v>600</v>
      </c>
      <c r="F143" s="35">
        <v>600</v>
      </c>
      <c r="G143" s="41">
        <v>35</v>
      </c>
      <c r="H143" s="25">
        <v>80</v>
      </c>
      <c r="I143" s="24">
        <v>10</v>
      </c>
      <c r="J143" s="34">
        <v>200</v>
      </c>
      <c r="K143" s="26">
        <v>5</v>
      </c>
      <c r="L143" s="27">
        <v>25</v>
      </c>
      <c r="M143" s="17">
        <v>0</v>
      </c>
      <c r="N143" s="3">
        <v>0</v>
      </c>
      <c r="O143" s="29">
        <v>0</v>
      </c>
      <c r="P143" s="18">
        <v>0</v>
      </c>
      <c r="Q143" t="s">
        <v>488</v>
      </c>
      <c r="R143" t="s">
        <v>146</v>
      </c>
      <c r="S143" s="20">
        <v>310</v>
      </c>
      <c r="T143" s="32">
        <v>50</v>
      </c>
      <c r="U143" s="38">
        <v>0</v>
      </c>
      <c r="V143" s="37">
        <v>0</v>
      </c>
      <c r="W143" s="47" t="s">
        <v>909</v>
      </c>
      <c r="X143" s="57">
        <v>0</v>
      </c>
      <c r="Y143" s="43">
        <v>1</v>
      </c>
    </row>
    <row r="144" spans="1:25" x14ac:dyDescent="0.2">
      <c r="A144" s="12" t="s">
        <v>778</v>
      </c>
      <c r="B144" s="12" t="s">
        <v>761</v>
      </c>
      <c r="C144" s="12" t="s">
        <v>761</v>
      </c>
      <c r="D144" s="23">
        <v>16</v>
      </c>
      <c r="E144" s="33">
        <v>1400</v>
      </c>
      <c r="F144" s="35">
        <v>1400</v>
      </c>
      <c r="G144" s="41">
        <v>20</v>
      </c>
      <c r="H144" s="25">
        <v>999</v>
      </c>
      <c r="I144" s="24">
        <v>0.1</v>
      </c>
      <c r="J144" s="34">
        <v>200</v>
      </c>
      <c r="K144" s="26">
        <v>0</v>
      </c>
      <c r="L144" s="27">
        <v>30</v>
      </c>
      <c r="M144" s="17">
        <v>40</v>
      </c>
      <c r="N144" s="3">
        <v>40</v>
      </c>
      <c r="O144" s="29">
        <v>40</v>
      </c>
      <c r="P144" s="18">
        <v>0</v>
      </c>
      <c r="Q144" s="2" t="s">
        <v>1003</v>
      </c>
      <c r="R144" s="2" t="s">
        <v>765</v>
      </c>
      <c r="S144" s="20">
        <v>590</v>
      </c>
      <c r="T144" s="31">
        <v>80</v>
      </c>
      <c r="U144" s="38">
        <v>0</v>
      </c>
      <c r="V144" s="36">
        <v>0</v>
      </c>
      <c r="W144" s="47" t="s">
        <v>909</v>
      </c>
      <c r="X144" s="57">
        <v>0</v>
      </c>
      <c r="Y144" s="43">
        <v>1</v>
      </c>
    </row>
    <row r="145" spans="1:25" x14ac:dyDescent="0.2">
      <c r="A145" s="12" t="s">
        <v>777</v>
      </c>
      <c r="B145" s="12" t="s">
        <v>762</v>
      </c>
      <c r="C145" s="12" t="s">
        <v>762</v>
      </c>
      <c r="D145" s="23">
        <v>20</v>
      </c>
      <c r="E145" s="33">
        <v>1750</v>
      </c>
      <c r="F145" s="35">
        <v>1750</v>
      </c>
      <c r="G145" s="41">
        <v>25</v>
      </c>
      <c r="H145" s="25">
        <v>999</v>
      </c>
      <c r="I145" s="24">
        <v>0.1</v>
      </c>
      <c r="J145" s="34">
        <v>200</v>
      </c>
      <c r="K145" s="26">
        <v>0</v>
      </c>
      <c r="L145" s="27">
        <v>30</v>
      </c>
      <c r="M145" s="17">
        <v>60</v>
      </c>
      <c r="N145" s="3">
        <v>60</v>
      </c>
      <c r="O145" s="29">
        <v>60</v>
      </c>
      <c r="P145" s="18">
        <v>0</v>
      </c>
      <c r="Q145" t="s">
        <v>767</v>
      </c>
      <c r="R145" t="s">
        <v>764</v>
      </c>
      <c r="S145" s="20">
        <v>800</v>
      </c>
      <c r="T145" s="31">
        <v>100</v>
      </c>
      <c r="U145" s="38">
        <v>0</v>
      </c>
      <c r="V145" s="36">
        <v>0</v>
      </c>
      <c r="W145" s="47" t="s">
        <v>909</v>
      </c>
      <c r="X145" s="57">
        <v>0</v>
      </c>
      <c r="Y145" s="43">
        <v>1</v>
      </c>
    </row>
    <row r="146" spans="1:25" x14ac:dyDescent="0.2">
      <c r="A146" s="12" t="s">
        <v>786</v>
      </c>
      <c r="B146" s="12" t="s">
        <v>789</v>
      </c>
      <c r="C146" s="12" t="s">
        <v>786</v>
      </c>
      <c r="D146" s="23">
        <v>21</v>
      </c>
      <c r="E146" s="33">
        <v>50000</v>
      </c>
      <c r="F146" s="35">
        <v>50000</v>
      </c>
      <c r="G146" s="41">
        <v>70</v>
      </c>
      <c r="H146" s="25">
        <v>10</v>
      </c>
      <c r="I146" s="24">
        <v>10</v>
      </c>
      <c r="J146" s="34">
        <v>200</v>
      </c>
      <c r="K146" s="26">
        <v>0</v>
      </c>
      <c r="L146" s="27">
        <v>300</v>
      </c>
      <c r="M146" s="17">
        <v>80</v>
      </c>
      <c r="N146" s="3">
        <v>80</v>
      </c>
      <c r="O146" s="29">
        <v>80</v>
      </c>
      <c r="P146" s="18">
        <v>90</v>
      </c>
      <c r="Q146" t="s">
        <v>146</v>
      </c>
      <c r="R146" t="s">
        <v>146</v>
      </c>
      <c r="S146" s="20">
        <v>2500</v>
      </c>
      <c r="T146" s="31">
        <v>0</v>
      </c>
      <c r="U146" s="38">
        <v>0</v>
      </c>
      <c r="V146" s="36">
        <v>25000</v>
      </c>
      <c r="W146" s="75" t="s">
        <v>665</v>
      </c>
      <c r="X146" s="57">
        <v>0</v>
      </c>
      <c r="Y146" s="43">
        <v>1</v>
      </c>
    </row>
    <row r="147" spans="1:25" x14ac:dyDescent="0.2">
      <c r="A147" s="12" t="s">
        <v>785</v>
      </c>
      <c r="B147" t="s">
        <v>789</v>
      </c>
      <c r="C147" s="12" t="s">
        <v>785</v>
      </c>
      <c r="D147" s="23">
        <v>22</v>
      </c>
      <c r="E147" s="33">
        <v>25000</v>
      </c>
      <c r="F147" s="35">
        <v>50000</v>
      </c>
      <c r="G147" s="41">
        <v>70</v>
      </c>
      <c r="H147" s="25">
        <v>20</v>
      </c>
      <c r="I147" s="24">
        <v>10</v>
      </c>
      <c r="J147" s="34">
        <v>200</v>
      </c>
      <c r="K147" s="26">
        <v>0</v>
      </c>
      <c r="L147" s="27">
        <v>600</v>
      </c>
      <c r="M147" s="17">
        <v>80</v>
      </c>
      <c r="N147" s="3">
        <v>80</v>
      </c>
      <c r="O147" s="29">
        <v>80</v>
      </c>
      <c r="P147" s="18">
        <v>90</v>
      </c>
      <c r="Q147" t="s">
        <v>146</v>
      </c>
      <c r="R147" t="s">
        <v>146</v>
      </c>
      <c r="S147" s="20">
        <v>5000</v>
      </c>
      <c r="T147" s="31">
        <v>0</v>
      </c>
      <c r="U147" s="38">
        <v>0</v>
      </c>
      <c r="V147" s="36">
        <v>12500</v>
      </c>
      <c r="W147" s="75" t="s">
        <v>665</v>
      </c>
      <c r="X147" s="57">
        <v>0</v>
      </c>
      <c r="Y147" s="43">
        <v>1</v>
      </c>
    </row>
    <row r="148" spans="1:25" x14ac:dyDescent="0.2">
      <c r="A148" s="12" t="s">
        <v>788</v>
      </c>
      <c r="B148" t="s">
        <v>789</v>
      </c>
      <c r="C148" s="12" t="s">
        <v>788</v>
      </c>
      <c r="D148" s="23">
        <v>23</v>
      </c>
      <c r="E148" s="33">
        <v>12500</v>
      </c>
      <c r="F148" s="35">
        <v>50000</v>
      </c>
      <c r="G148" s="41">
        <v>70</v>
      </c>
      <c r="H148" s="25">
        <v>40</v>
      </c>
      <c r="I148" s="24">
        <v>10</v>
      </c>
      <c r="J148" s="34">
        <v>200</v>
      </c>
      <c r="K148" s="26">
        <v>0</v>
      </c>
      <c r="L148" s="27">
        <v>900</v>
      </c>
      <c r="M148" s="17">
        <v>80</v>
      </c>
      <c r="N148" s="3">
        <v>80</v>
      </c>
      <c r="O148" s="29">
        <v>80</v>
      </c>
      <c r="P148" s="18">
        <v>90</v>
      </c>
      <c r="Q148" t="s">
        <v>146</v>
      </c>
      <c r="R148" t="s">
        <v>146</v>
      </c>
      <c r="S148" s="20">
        <v>10000</v>
      </c>
      <c r="T148" s="31">
        <v>0</v>
      </c>
      <c r="U148" s="38">
        <v>0</v>
      </c>
      <c r="V148" s="36">
        <v>6250</v>
      </c>
      <c r="W148" s="75" t="s">
        <v>1156</v>
      </c>
      <c r="X148" s="57">
        <v>0</v>
      </c>
      <c r="Y148" s="43">
        <v>1</v>
      </c>
    </row>
    <row r="149" spans="1:25" x14ac:dyDescent="0.2">
      <c r="A149" s="12" t="s">
        <v>784</v>
      </c>
      <c r="B149" s="12" t="s">
        <v>784</v>
      </c>
      <c r="C149" s="12" t="s">
        <v>784</v>
      </c>
      <c r="D149" s="23">
        <v>25</v>
      </c>
      <c r="E149" s="33">
        <v>30000</v>
      </c>
      <c r="F149" s="35">
        <v>30000</v>
      </c>
      <c r="G149" s="41">
        <v>22</v>
      </c>
      <c r="H149" s="25">
        <v>50</v>
      </c>
      <c r="I149" s="24">
        <v>0.1</v>
      </c>
      <c r="J149" s="34">
        <v>200</v>
      </c>
      <c r="K149" s="26">
        <v>0</v>
      </c>
      <c r="L149" s="27">
        <v>150</v>
      </c>
      <c r="M149" s="17">
        <v>0</v>
      </c>
      <c r="N149" s="3">
        <v>-50</v>
      </c>
      <c r="O149" s="29">
        <v>75</v>
      </c>
      <c r="P149" s="18">
        <v>0</v>
      </c>
      <c r="Q149" s="2" t="s">
        <v>801</v>
      </c>
      <c r="R149" t="s">
        <v>806</v>
      </c>
      <c r="S149" s="20">
        <v>7000</v>
      </c>
      <c r="T149" s="31">
        <v>0</v>
      </c>
      <c r="U149" s="38">
        <v>0</v>
      </c>
      <c r="V149" s="36">
        <v>0</v>
      </c>
      <c r="W149" s="47" t="s">
        <v>665</v>
      </c>
      <c r="X149" s="57">
        <v>1</v>
      </c>
      <c r="Y149" s="43">
        <v>1</v>
      </c>
    </row>
    <row r="150" spans="1:25" x14ac:dyDescent="0.2">
      <c r="A150" s="12" t="s">
        <v>1013</v>
      </c>
      <c r="B150" s="12" t="s">
        <v>296</v>
      </c>
      <c r="C150" s="12" t="s">
        <v>1013</v>
      </c>
      <c r="D150" s="23">
        <v>26</v>
      </c>
      <c r="E150" s="33">
        <v>600</v>
      </c>
      <c r="F150" s="35">
        <v>600</v>
      </c>
      <c r="G150" s="41">
        <v>200</v>
      </c>
      <c r="H150" s="25">
        <v>70</v>
      </c>
      <c r="I150" s="24">
        <v>6</v>
      </c>
      <c r="J150" s="34">
        <v>200</v>
      </c>
      <c r="K150" s="26">
        <v>0</v>
      </c>
      <c r="L150" s="27">
        <v>0</v>
      </c>
      <c r="M150" s="17">
        <v>90</v>
      </c>
      <c r="N150" s="3">
        <v>90</v>
      </c>
      <c r="O150" s="29">
        <v>90</v>
      </c>
      <c r="P150" s="18">
        <v>90</v>
      </c>
      <c r="Q150" t="s">
        <v>1014</v>
      </c>
      <c r="R150" t="s">
        <v>146</v>
      </c>
      <c r="S150" s="20">
        <v>10000</v>
      </c>
      <c r="T150" s="31">
        <v>0</v>
      </c>
      <c r="U150" s="38">
        <v>0</v>
      </c>
      <c r="V150" s="36">
        <v>150</v>
      </c>
      <c r="W150" s="47" t="s">
        <v>666</v>
      </c>
      <c r="X150" s="57">
        <v>0</v>
      </c>
      <c r="Y150" s="43">
        <v>1</v>
      </c>
    </row>
    <row r="151" spans="1:25" x14ac:dyDescent="0.2">
      <c r="A151" s="12" t="s">
        <v>993</v>
      </c>
      <c r="B151" s="13" t="s">
        <v>994</v>
      </c>
      <c r="C151" s="12" t="s">
        <v>993</v>
      </c>
      <c r="D151" s="23">
        <v>30</v>
      </c>
      <c r="E151" s="33">
        <v>25000</v>
      </c>
      <c r="F151" s="35">
        <v>25000</v>
      </c>
      <c r="G151" s="41">
        <v>75</v>
      </c>
      <c r="H151" s="25">
        <v>80</v>
      </c>
      <c r="I151" s="24">
        <v>10</v>
      </c>
      <c r="J151" s="34">
        <v>200</v>
      </c>
      <c r="K151" s="26">
        <v>0</v>
      </c>
      <c r="L151" s="27">
        <v>400</v>
      </c>
      <c r="M151" s="17">
        <v>75</v>
      </c>
      <c r="N151" s="3">
        <v>50</v>
      </c>
      <c r="O151" s="29">
        <v>50</v>
      </c>
      <c r="P151" s="18">
        <v>25</v>
      </c>
      <c r="Q151" s="2" t="s">
        <v>995</v>
      </c>
      <c r="R151" s="2" t="s">
        <v>1007</v>
      </c>
      <c r="S151" s="20">
        <v>20000</v>
      </c>
      <c r="T151" s="31">
        <v>0</v>
      </c>
      <c r="U151" s="38">
        <v>0</v>
      </c>
      <c r="V151" s="36">
        <v>50</v>
      </c>
      <c r="W151" s="75" t="s">
        <v>1156</v>
      </c>
      <c r="X151" s="57">
        <v>1</v>
      </c>
      <c r="Y151" s="43">
        <v>1</v>
      </c>
    </row>
    <row r="152" spans="1:25" x14ac:dyDescent="0.2">
      <c r="A152" s="12" t="s">
        <v>922</v>
      </c>
      <c r="B152" s="12" t="s">
        <v>922</v>
      </c>
      <c r="C152" s="12" t="s">
        <v>922</v>
      </c>
      <c r="D152" s="23">
        <v>30</v>
      </c>
      <c r="E152" s="33">
        <v>22000</v>
      </c>
      <c r="F152" s="35">
        <v>22000</v>
      </c>
      <c r="G152" s="41">
        <v>50</v>
      </c>
      <c r="H152" s="25">
        <v>50</v>
      </c>
      <c r="I152" s="24">
        <v>10</v>
      </c>
      <c r="J152" s="34">
        <v>200</v>
      </c>
      <c r="K152" s="26">
        <v>10</v>
      </c>
      <c r="L152" s="27">
        <v>300</v>
      </c>
      <c r="M152" s="17">
        <v>0</v>
      </c>
      <c r="N152" s="3">
        <v>0</v>
      </c>
      <c r="O152" s="29">
        <v>0</v>
      </c>
      <c r="P152" s="18">
        <v>10</v>
      </c>
      <c r="Q152" s="2" t="s">
        <v>892</v>
      </c>
      <c r="R152" t="s">
        <v>146</v>
      </c>
      <c r="S152" s="20">
        <v>3000</v>
      </c>
      <c r="T152" s="31">
        <v>0</v>
      </c>
      <c r="U152" s="38">
        <v>0</v>
      </c>
      <c r="V152" s="36">
        <v>100</v>
      </c>
      <c r="W152" s="47" t="s">
        <v>665</v>
      </c>
      <c r="X152" s="57">
        <v>0</v>
      </c>
      <c r="Y152" s="43">
        <v>1</v>
      </c>
    </row>
    <row r="153" spans="1:25" x14ac:dyDescent="0.2">
      <c r="A153" s="12" t="s">
        <v>923</v>
      </c>
      <c r="B153" s="12" t="s">
        <v>923</v>
      </c>
      <c r="C153" s="12" t="s">
        <v>923</v>
      </c>
      <c r="D153" s="23">
        <v>30</v>
      </c>
      <c r="E153" s="33">
        <v>20000</v>
      </c>
      <c r="F153" s="35">
        <v>20000</v>
      </c>
      <c r="G153" s="41">
        <v>60</v>
      </c>
      <c r="H153" s="25">
        <v>60</v>
      </c>
      <c r="I153" s="24">
        <v>4</v>
      </c>
      <c r="J153" s="34">
        <v>200</v>
      </c>
      <c r="K153" s="26">
        <v>3</v>
      </c>
      <c r="L153" s="27">
        <v>250</v>
      </c>
      <c r="M153" s="17">
        <v>0</v>
      </c>
      <c r="N153" s="3">
        <v>0</v>
      </c>
      <c r="O153" s="29">
        <v>0</v>
      </c>
      <c r="P153" s="18">
        <v>0</v>
      </c>
      <c r="Q153" s="2" t="s">
        <v>892</v>
      </c>
      <c r="R153" t="s">
        <v>146</v>
      </c>
      <c r="S153" s="20">
        <v>3000</v>
      </c>
      <c r="T153" s="31">
        <v>0</v>
      </c>
      <c r="U153" s="38">
        <v>0</v>
      </c>
      <c r="V153" s="36">
        <v>100</v>
      </c>
      <c r="W153" s="47" t="s">
        <v>665</v>
      </c>
      <c r="X153" s="57">
        <v>0</v>
      </c>
      <c r="Y153" s="43">
        <v>1</v>
      </c>
    </row>
    <row r="154" spans="1:25" x14ac:dyDescent="0.2">
      <c r="A154" s="12" t="s">
        <v>924</v>
      </c>
      <c r="B154" s="12" t="s">
        <v>924</v>
      </c>
      <c r="C154" s="12" t="s">
        <v>924</v>
      </c>
      <c r="D154" s="23">
        <v>30</v>
      </c>
      <c r="E154" s="33">
        <v>25000</v>
      </c>
      <c r="F154" s="35">
        <v>25000</v>
      </c>
      <c r="G154" s="41">
        <v>70</v>
      </c>
      <c r="H154" s="25">
        <v>20</v>
      </c>
      <c r="I154" s="24">
        <v>8</v>
      </c>
      <c r="J154" s="34">
        <v>300</v>
      </c>
      <c r="K154" s="26">
        <v>1</v>
      </c>
      <c r="L154" s="27">
        <v>270</v>
      </c>
      <c r="M154" s="17">
        <v>0</v>
      </c>
      <c r="N154" s="3">
        <v>0</v>
      </c>
      <c r="O154" s="29">
        <v>0</v>
      </c>
      <c r="P154" s="18">
        <v>0</v>
      </c>
      <c r="Q154" s="2" t="s">
        <v>892</v>
      </c>
      <c r="R154" t="s">
        <v>146</v>
      </c>
      <c r="S154" s="20">
        <v>3000</v>
      </c>
      <c r="T154" s="31">
        <v>0</v>
      </c>
      <c r="U154" s="38">
        <v>0</v>
      </c>
      <c r="V154" s="36">
        <v>100</v>
      </c>
      <c r="W154" s="47" t="s">
        <v>665</v>
      </c>
      <c r="X154" s="57">
        <v>0</v>
      </c>
      <c r="Y154" s="43">
        <v>1</v>
      </c>
    </row>
    <row r="155" spans="1:25" x14ac:dyDescent="0.2">
      <c r="A155" s="12" t="s">
        <v>925</v>
      </c>
      <c r="B155" s="12" t="s">
        <v>925</v>
      </c>
      <c r="C155" s="12" t="s">
        <v>925</v>
      </c>
      <c r="D155" s="23">
        <v>30</v>
      </c>
      <c r="E155" s="33">
        <v>18000</v>
      </c>
      <c r="F155" s="35">
        <v>18000</v>
      </c>
      <c r="G155" s="41">
        <v>40</v>
      </c>
      <c r="H155" s="25">
        <v>50</v>
      </c>
      <c r="I155" s="24">
        <v>10</v>
      </c>
      <c r="J155" s="34">
        <v>200</v>
      </c>
      <c r="K155" s="26">
        <v>5</v>
      </c>
      <c r="L155" s="27">
        <v>250</v>
      </c>
      <c r="M155" s="17">
        <v>25</v>
      </c>
      <c r="N155" s="3">
        <v>25</v>
      </c>
      <c r="O155" s="29">
        <v>25</v>
      </c>
      <c r="P155" s="18">
        <v>0</v>
      </c>
      <c r="Q155" s="2" t="s">
        <v>892</v>
      </c>
      <c r="R155" t="s">
        <v>146</v>
      </c>
      <c r="S155" s="20">
        <v>3000</v>
      </c>
      <c r="T155" s="31">
        <v>0</v>
      </c>
      <c r="U155" s="38">
        <v>0</v>
      </c>
      <c r="V155" s="36">
        <v>100</v>
      </c>
      <c r="W155" s="47" t="s">
        <v>665</v>
      </c>
      <c r="X155" s="57">
        <v>0</v>
      </c>
      <c r="Y155" s="43">
        <v>1</v>
      </c>
    </row>
    <row r="156" spans="1:25" x14ac:dyDescent="0.2">
      <c r="A156" s="12" t="s">
        <v>926</v>
      </c>
      <c r="B156" s="12" t="s">
        <v>926</v>
      </c>
      <c r="C156" s="12" t="s">
        <v>926</v>
      </c>
      <c r="D156" s="23">
        <v>30</v>
      </c>
      <c r="E156" s="33">
        <v>30000</v>
      </c>
      <c r="F156" s="35">
        <v>30000</v>
      </c>
      <c r="G156" s="41">
        <v>60</v>
      </c>
      <c r="H156" s="25">
        <v>40</v>
      </c>
      <c r="I156" s="24">
        <v>10</v>
      </c>
      <c r="J156" s="34">
        <v>200</v>
      </c>
      <c r="K156" s="26">
        <v>5</v>
      </c>
      <c r="L156" s="27">
        <v>260</v>
      </c>
      <c r="M156" s="17">
        <v>0</v>
      </c>
      <c r="N156" s="3">
        <v>0</v>
      </c>
      <c r="O156" s="29">
        <v>0</v>
      </c>
      <c r="P156" s="18">
        <v>0</v>
      </c>
      <c r="Q156" s="2" t="s">
        <v>892</v>
      </c>
      <c r="R156" t="s">
        <v>146</v>
      </c>
      <c r="S156" s="20">
        <v>3000</v>
      </c>
      <c r="T156" s="31">
        <v>0</v>
      </c>
      <c r="U156" s="38">
        <v>0</v>
      </c>
      <c r="V156" s="36">
        <v>100</v>
      </c>
      <c r="W156" s="47" t="s">
        <v>665</v>
      </c>
      <c r="X156" s="57">
        <v>0</v>
      </c>
      <c r="Y156" s="43">
        <v>1</v>
      </c>
    </row>
    <row r="157" spans="1:25" x14ac:dyDescent="0.2">
      <c r="A157" s="12" t="s">
        <v>927</v>
      </c>
      <c r="B157" s="12" t="s">
        <v>927</v>
      </c>
      <c r="C157" s="12" t="s">
        <v>927</v>
      </c>
      <c r="D157" s="23">
        <v>30</v>
      </c>
      <c r="E157" s="33">
        <v>19000</v>
      </c>
      <c r="F157" s="35">
        <v>19000</v>
      </c>
      <c r="G157" s="41">
        <v>80</v>
      </c>
      <c r="H157" s="25">
        <v>30</v>
      </c>
      <c r="I157" s="24">
        <v>20</v>
      </c>
      <c r="J157" s="34">
        <v>300</v>
      </c>
      <c r="K157" s="26">
        <v>1</v>
      </c>
      <c r="L157" s="27">
        <v>200</v>
      </c>
      <c r="M157" s="17">
        <v>0</v>
      </c>
      <c r="N157" s="3">
        <v>0</v>
      </c>
      <c r="O157" s="29">
        <v>0</v>
      </c>
      <c r="P157" s="18">
        <v>0</v>
      </c>
      <c r="Q157" s="2" t="s">
        <v>892</v>
      </c>
      <c r="R157" t="s">
        <v>146</v>
      </c>
      <c r="S157" s="20">
        <v>3000</v>
      </c>
      <c r="T157" s="31">
        <v>0</v>
      </c>
      <c r="U157" s="38">
        <v>0</v>
      </c>
      <c r="V157" s="36">
        <v>100</v>
      </c>
      <c r="W157" s="47" t="s">
        <v>665</v>
      </c>
      <c r="X157" s="57">
        <v>0</v>
      </c>
      <c r="Y157" s="43">
        <v>1</v>
      </c>
    </row>
    <row r="158" spans="1:25" x14ac:dyDescent="0.2">
      <c r="A158" s="12" t="s">
        <v>928</v>
      </c>
      <c r="B158" s="12" t="s">
        <v>928</v>
      </c>
      <c r="C158" s="12" t="s">
        <v>928</v>
      </c>
      <c r="D158" s="23">
        <v>30</v>
      </c>
      <c r="E158" s="33">
        <v>16000</v>
      </c>
      <c r="F158" s="35">
        <v>16000</v>
      </c>
      <c r="G158" s="41">
        <v>60</v>
      </c>
      <c r="H158" s="25">
        <v>70</v>
      </c>
      <c r="I158" s="24">
        <v>4</v>
      </c>
      <c r="J158" s="34">
        <v>200</v>
      </c>
      <c r="K158" s="26">
        <v>7</v>
      </c>
      <c r="L158" s="27">
        <v>220</v>
      </c>
      <c r="M158" s="17">
        <v>0</v>
      </c>
      <c r="N158" s="3">
        <v>0</v>
      </c>
      <c r="O158" s="29">
        <v>0</v>
      </c>
      <c r="P158" s="18">
        <v>0</v>
      </c>
      <c r="Q158" s="2" t="s">
        <v>892</v>
      </c>
      <c r="R158" t="s">
        <v>146</v>
      </c>
      <c r="S158" s="20">
        <v>3000</v>
      </c>
      <c r="T158" s="31">
        <v>0</v>
      </c>
      <c r="U158" s="38">
        <v>0</v>
      </c>
      <c r="V158" s="36">
        <v>100</v>
      </c>
      <c r="W158" s="47" t="s">
        <v>665</v>
      </c>
      <c r="X158" s="57">
        <v>0</v>
      </c>
      <c r="Y158" s="43">
        <v>1</v>
      </c>
    </row>
    <row r="159" spans="1:25" x14ac:dyDescent="0.2">
      <c r="A159" s="12" t="s">
        <v>929</v>
      </c>
      <c r="B159" s="12" t="s">
        <v>929</v>
      </c>
      <c r="C159" s="12" t="s">
        <v>929</v>
      </c>
      <c r="D159" s="23">
        <v>30</v>
      </c>
      <c r="E159" s="33">
        <v>21000</v>
      </c>
      <c r="F159" s="35">
        <v>21000</v>
      </c>
      <c r="G159" s="41">
        <v>55</v>
      </c>
      <c r="H159" s="25">
        <v>50</v>
      </c>
      <c r="I159" s="24">
        <v>4</v>
      </c>
      <c r="J159" s="34">
        <v>200</v>
      </c>
      <c r="K159" s="26">
        <v>2</v>
      </c>
      <c r="L159" s="27">
        <v>150</v>
      </c>
      <c r="M159" s="17">
        <v>0</v>
      </c>
      <c r="N159" s="3">
        <v>0</v>
      </c>
      <c r="O159" s="29">
        <v>0</v>
      </c>
      <c r="P159" s="18">
        <v>0</v>
      </c>
      <c r="Q159" s="2" t="s">
        <v>892</v>
      </c>
      <c r="R159" t="s">
        <v>146</v>
      </c>
      <c r="S159" s="20">
        <v>3000</v>
      </c>
      <c r="T159" s="31">
        <v>0</v>
      </c>
      <c r="U159" s="38">
        <v>0</v>
      </c>
      <c r="V159" s="36">
        <v>100</v>
      </c>
      <c r="W159" s="47" t="s">
        <v>665</v>
      </c>
      <c r="X159" s="57">
        <v>0</v>
      </c>
      <c r="Y159" s="43">
        <v>1</v>
      </c>
    </row>
    <row r="160" spans="1:25" x14ac:dyDescent="0.2">
      <c r="A160" s="12" t="s">
        <v>930</v>
      </c>
      <c r="B160" s="12" t="s">
        <v>930</v>
      </c>
      <c r="C160" s="12" t="s">
        <v>930</v>
      </c>
      <c r="D160" s="23">
        <v>30</v>
      </c>
      <c r="E160" s="33">
        <v>15000</v>
      </c>
      <c r="F160" s="35">
        <v>15000</v>
      </c>
      <c r="G160" s="41">
        <v>60</v>
      </c>
      <c r="H160" s="25">
        <v>50</v>
      </c>
      <c r="I160" s="24">
        <v>40</v>
      </c>
      <c r="J160" s="34">
        <v>200</v>
      </c>
      <c r="K160" s="26">
        <v>3</v>
      </c>
      <c r="L160" s="27">
        <v>100</v>
      </c>
      <c r="M160" s="17">
        <v>0</v>
      </c>
      <c r="N160" s="3">
        <v>0</v>
      </c>
      <c r="O160" s="29">
        <v>0</v>
      </c>
      <c r="P160" s="18">
        <v>0</v>
      </c>
      <c r="Q160" s="2" t="s">
        <v>892</v>
      </c>
      <c r="R160" t="s">
        <v>146</v>
      </c>
      <c r="S160" s="20">
        <v>3000</v>
      </c>
      <c r="T160" s="31">
        <v>0</v>
      </c>
      <c r="U160" s="38">
        <v>0</v>
      </c>
      <c r="V160" s="36">
        <v>100</v>
      </c>
      <c r="W160" s="47" t="s">
        <v>665</v>
      </c>
      <c r="X160" s="57">
        <v>0</v>
      </c>
      <c r="Y160" s="43">
        <v>1</v>
      </c>
    </row>
    <row r="161" spans="1:25" x14ac:dyDescent="0.2">
      <c r="A161" s="12" t="s">
        <v>893</v>
      </c>
      <c r="B161" s="12" t="s">
        <v>893</v>
      </c>
      <c r="C161" s="12" t="s">
        <v>607</v>
      </c>
      <c r="D161" s="23">
        <v>26</v>
      </c>
      <c r="E161" s="33">
        <v>5000</v>
      </c>
      <c r="F161" s="35">
        <v>5000</v>
      </c>
      <c r="G161" s="41">
        <v>65</v>
      </c>
      <c r="H161" s="25">
        <v>90</v>
      </c>
      <c r="I161" s="24">
        <v>2</v>
      </c>
      <c r="J161" s="34">
        <v>200</v>
      </c>
      <c r="K161" s="26">
        <v>6</v>
      </c>
      <c r="L161" s="27">
        <v>100</v>
      </c>
      <c r="M161" s="17">
        <v>0</v>
      </c>
      <c r="N161" s="3">
        <v>0</v>
      </c>
      <c r="O161" s="29">
        <v>0</v>
      </c>
      <c r="P161" s="18">
        <v>0</v>
      </c>
      <c r="Q161" s="2" t="s">
        <v>609</v>
      </c>
      <c r="R161" s="2" t="s">
        <v>146</v>
      </c>
      <c r="S161" s="20">
        <v>1200</v>
      </c>
      <c r="T161" s="31">
        <v>0</v>
      </c>
      <c r="U161" s="38">
        <v>0</v>
      </c>
      <c r="V161" s="36">
        <v>100</v>
      </c>
      <c r="W161" s="47" t="s">
        <v>909</v>
      </c>
      <c r="X161" s="57">
        <v>0</v>
      </c>
      <c r="Y161" s="43">
        <v>1</v>
      </c>
    </row>
    <row r="162" spans="1:25" x14ac:dyDescent="0.2">
      <c r="A162" s="12" t="s">
        <v>895</v>
      </c>
      <c r="B162" s="12" t="s">
        <v>895</v>
      </c>
      <c r="C162" s="12" t="s">
        <v>895</v>
      </c>
      <c r="D162" s="23">
        <v>27</v>
      </c>
      <c r="E162" s="33">
        <v>6000</v>
      </c>
      <c r="F162" s="35">
        <v>6000</v>
      </c>
      <c r="G162" s="41">
        <v>70</v>
      </c>
      <c r="H162" s="25">
        <v>90</v>
      </c>
      <c r="I162" s="24">
        <v>2</v>
      </c>
      <c r="J162" s="34">
        <v>200</v>
      </c>
      <c r="K162" s="26">
        <v>0</v>
      </c>
      <c r="L162" s="27">
        <v>160</v>
      </c>
      <c r="M162" s="17">
        <v>0</v>
      </c>
      <c r="N162" s="3">
        <v>0</v>
      </c>
      <c r="O162" s="29">
        <v>0</v>
      </c>
      <c r="P162" s="18">
        <v>0</v>
      </c>
      <c r="Q162" s="2" t="s">
        <v>898</v>
      </c>
      <c r="R162" s="2" t="s">
        <v>146</v>
      </c>
      <c r="S162" s="20">
        <v>1300</v>
      </c>
      <c r="T162" s="31">
        <v>0</v>
      </c>
      <c r="U162" s="38">
        <v>0</v>
      </c>
      <c r="V162" s="36">
        <v>100</v>
      </c>
      <c r="W162" s="47" t="s">
        <v>909</v>
      </c>
      <c r="X162" s="57">
        <v>0</v>
      </c>
      <c r="Y162" s="43">
        <v>1</v>
      </c>
    </row>
    <row r="163" spans="1:25" x14ac:dyDescent="0.2">
      <c r="A163" s="12" t="s">
        <v>896</v>
      </c>
      <c r="B163" s="12" t="s">
        <v>896</v>
      </c>
      <c r="C163" s="12" t="s">
        <v>896</v>
      </c>
      <c r="D163" s="23">
        <v>27</v>
      </c>
      <c r="E163" s="33">
        <v>7000</v>
      </c>
      <c r="F163" s="35">
        <v>7000</v>
      </c>
      <c r="G163" s="41">
        <v>65</v>
      </c>
      <c r="H163" s="25">
        <v>80</v>
      </c>
      <c r="I163" s="24">
        <v>10</v>
      </c>
      <c r="J163" s="34">
        <v>200</v>
      </c>
      <c r="K163" s="26">
        <v>0</v>
      </c>
      <c r="L163" s="27">
        <v>180</v>
      </c>
      <c r="M163" s="17">
        <v>0</v>
      </c>
      <c r="N163" s="3">
        <v>0</v>
      </c>
      <c r="O163" s="29">
        <v>0</v>
      </c>
      <c r="P163" s="18">
        <v>0</v>
      </c>
      <c r="Q163" s="2" t="s">
        <v>899</v>
      </c>
      <c r="R163" s="2" t="s">
        <v>146</v>
      </c>
      <c r="S163" s="20">
        <v>1300</v>
      </c>
      <c r="T163" s="31">
        <v>0</v>
      </c>
      <c r="U163" s="38">
        <v>0</v>
      </c>
      <c r="V163" s="36">
        <v>100</v>
      </c>
      <c r="W163" s="47" t="s">
        <v>909</v>
      </c>
      <c r="X163" s="57">
        <v>0</v>
      </c>
      <c r="Y163" s="43">
        <v>1</v>
      </c>
    </row>
    <row r="164" spans="1:25" x14ac:dyDescent="0.2">
      <c r="A164" s="12" t="s">
        <v>894</v>
      </c>
      <c r="B164" s="12" t="s">
        <v>894</v>
      </c>
      <c r="C164" s="12" t="s">
        <v>577</v>
      </c>
      <c r="D164" s="23">
        <v>28</v>
      </c>
      <c r="E164" s="33">
        <v>8000</v>
      </c>
      <c r="F164" s="35">
        <v>8000</v>
      </c>
      <c r="G164" s="41">
        <v>60</v>
      </c>
      <c r="H164" s="25">
        <v>90</v>
      </c>
      <c r="I164" s="24">
        <v>4</v>
      </c>
      <c r="J164" s="34">
        <v>200</v>
      </c>
      <c r="K164" s="26">
        <v>5</v>
      </c>
      <c r="L164" s="27">
        <v>150</v>
      </c>
      <c r="M164" s="17">
        <v>0</v>
      </c>
      <c r="N164" s="3">
        <v>0</v>
      </c>
      <c r="O164" s="29">
        <v>0</v>
      </c>
      <c r="P164" s="18">
        <v>0</v>
      </c>
      <c r="Q164" s="2" t="s">
        <v>576</v>
      </c>
      <c r="R164" s="2" t="s">
        <v>146</v>
      </c>
      <c r="S164" s="20">
        <v>1400</v>
      </c>
      <c r="T164" s="31">
        <v>0</v>
      </c>
      <c r="U164" s="38">
        <v>0</v>
      </c>
      <c r="V164" s="36">
        <v>100</v>
      </c>
      <c r="W164" s="47" t="s">
        <v>909</v>
      </c>
      <c r="X164" s="57">
        <v>0</v>
      </c>
      <c r="Y164" s="43">
        <v>1</v>
      </c>
    </row>
    <row r="165" spans="1:25" x14ac:dyDescent="0.2">
      <c r="A165" s="12" t="s">
        <v>897</v>
      </c>
      <c r="B165" s="12" t="s">
        <v>897</v>
      </c>
      <c r="C165" s="12" t="s">
        <v>897</v>
      </c>
      <c r="D165" s="23">
        <v>28</v>
      </c>
      <c r="E165" s="33">
        <v>9000</v>
      </c>
      <c r="F165" s="35">
        <v>9000</v>
      </c>
      <c r="G165" s="41">
        <v>65</v>
      </c>
      <c r="H165" s="25">
        <v>90</v>
      </c>
      <c r="I165" s="24">
        <v>2</v>
      </c>
      <c r="J165" s="34">
        <v>200</v>
      </c>
      <c r="K165" s="26">
        <v>2</v>
      </c>
      <c r="L165" s="27">
        <v>200</v>
      </c>
      <c r="M165" s="17">
        <v>0</v>
      </c>
      <c r="N165" s="3">
        <v>0</v>
      </c>
      <c r="O165" s="29">
        <v>0</v>
      </c>
      <c r="P165" s="18">
        <v>10</v>
      </c>
      <c r="Q165" s="2" t="s">
        <v>900</v>
      </c>
      <c r="R165" s="2" t="s">
        <v>146</v>
      </c>
      <c r="S165" s="20">
        <v>1400</v>
      </c>
      <c r="T165" s="31">
        <v>0</v>
      </c>
      <c r="U165" s="38">
        <v>0</v>
      </c>
      <c r="V165" s="36">
        <v>100</v>
      </c>
      <c r="W165" s="47" t="s">
        <v>909</v>
      </c>
      <c r="X165" s="57">
        <v>0</v>
      </c>
      <c r="Y165" s="43">
        <v>1</v>
      </c>
    </row>
    <row r="166" spans="1:25" x14ac:dyDescent="0.2">
      <c r="A166" s="12" t="s">
        <v>901</v>
      </c>
      <c r="B166" s="12" t="s">
        <v>901</v>
      </c>
      <c r="C166" s="12" t="s">
        <v>901</v>
      </c>
      <c r="D166" s="23">
        <v>33</v>
      </c>
      <c r="E166" s="33">
        <v>55000</v>
      </c>
      <c r="F166" s="35">
        <v>55000</v>
      </c>
      <c r="G166" s="41">
        <v>70</v>
      </c>
      <c r="H166" s="25">
        <v>90</v>
      </c>
      <c r="I166" s="24">
        <v>4</v>
      </c>
      <c r="J166" s="34">
        <v>200</v>
      </c>
      <c r="K166" s="26">
        <v>10</v>
      </c>
      <c r="L166" s="27">
        <v>400</v>
      </c>
      <c r="M166" s="17">
        <v>66</v>
      </c>
      <c r="N166" s="3">
        <v>66</v>
      </c>
      <c r="O166" s="29">
        <v>66</v>
      </c>
      <c r="P166" s="18">
        <v>10</v>
      </c>
      <c r="Q166" s="2" t="s">
        <v>905</v>
      </c>
      <c r="R166" s="2" t="s">
        <v>146</v>
      </c>
      <c r="S166" s="20">
        <v>20000</v>
      </c>
      <c r="T166" s="31">
        <v>0</v>
      </c>
      <c r="U166" s="38">
        <v>0</v>
      </c>
      <c r="V166" s="36">
        <v>100</v>
      </c>
      <c r="W166" s="75" t="s">
        <v>1156</v>
      </c>
      <c r="X166" s="57">
        <v>0</v>
      </c>
      <c r="Y166" s="43">
        <v>1</v>
      </c>
    </row>
    <row r="167" spans="1:25" x14ac:dyDescent="0.2">
      <c r="A167" s="12" t="s">
        <v>902</v>
      </c>
      <c r="B167" s="12" t="s">
        <v>902</v>
      </c>
      <c r="C167" s="12" t="s">
        <v>902</v>
      </c>
      <c r="D167" s="23">
        <v>33</v>
      </c>
      <c r="E167" s="33">
        <v>40000</v>
      </c>
      <c r="F167" s="35">
        <v>40000</v>
      </c>
      <c r="G167" s="41">
        <v>80</v>
      </c>
      <c r="H167" s="25">
        <v>70</v>
      </c>
      <c r="I167" s="24">
        <v>6</v>
      </c>
      <c r="J167" s="34">
        <v>200</v>
      </c>
      <c r="K167" s="26">
        <v>0</v>
      </c>
      <c r="L167" s="27">
        <v>200</v>
      </c>
      <c r="M167" s="17">
        <v>33</v>
      </c>
      <c r="N167" s="3">
        <v>100</v>
      </c>
      <c r="O167" s="29">
        <v>33</v>
      </c>
      <c r="P167" s="18">
        <v>10</v>
      </c>
      <c r="Q167" s="2" t="s">
        <v>906</v>
      </c>
      <c r="R167" s="2" t="s">
        <v>146</v>
      </c>
      <c r="S167" s="20">
        <v>20000</v>
      </c>
      <c r="T167" s="31">
        <v>0</v>
      </c>
      <c r="U167" s="38">
        <v>0</v>
      </c>
      <c r="V167" s="36">
        <v>100</v>
      </c>
      <c r="W167" s="75" t="s">
        <v>1156</v>
      </c>
      <c r="X167" s="57">
        <v>0</v>
      </c>
      <c r="Y167" s="43">
        <v>1</v>
      </c>
    </row>
    <row r="168" spans="1:25" x14ac:dyDescent="0.2">
      <c r="A168" s="12" t="s">
        <v>903</v>
      </c>
      <c r="B168" s="12" t="s">
        <v>903</v>
      </c>
      <c r="C168" s="12" t="s">
        <v>903</v>
      </c>
      <c r="D168" s="23">
        <v>33</v>
      </c>
      <c r="E168" s="33">
        <v>60000</v>
      </c>
      <c r="F168" s="35">
        <v>60000</v>
      </c>
      <c r="G168" s="41">
        <v>75</v>
      </c>
      <c r="H168" s="25">
        <v>60</v>
      </c>
      <c r="I168" s="24">
        <v>8</v>
      </c>
      <c r="J168" s="34">
        <v>200</v>
      </c>
      <c r="K168" s="26">
        <v>3</v>
      </c>
      <c r="L168" s="27">
        <v>500</v>
      </c>
      <c r="M168" s="17">
        <v>33</v>
      </c>
      <c r="N168" s="3">
        <v>33</v>
      </c>
      <c r="O168" s="29">
        <v>100</v>
      </c>
      <c r="P168" s="18">
        <v>10</v>
      </c>
      <c r="Q168" s="2" t="s">
        <v>908</v>
      </c>
      <c r="R168" s="2" t="s">
        <v>146</v>
      </c>
      <c r="S168" s="20">
        <v>20000</v>
      </c>
      <c r="T168" s="31">
        <v>0</v>
      </c>
      <c r="U168" s="38">
        <v>0</v>
      </c>
      <c r="V168" s="36">
        <v>100</v>
      </c>
      <c r="W168" s="75" t="s">
        <v>1156</v>
      </c>
      <c r="X168" s="57">
        <v>0</v>
      </c>
      <c r="Y168" s="43">
        <v>1</v>
      </c>
    </row>
    <row r="169" spans="1:25" x14ac:dyDescent="0.2">
      <c r="A169" s="12" t="s">
        <v>904</v>
      </c>
      <c r="B169" s="12" t="s">
        <v>904</v>
      </c>
      <c r="C169" s="12" t="s">
        <v>904</v>
      </c>
      <c r="D169" s="23">
        <v>33</v>
      </c>
      <c r="E169" s="33">
        <v>45000</v>
      </c>
      <c r="F169" s="35">
        <v>45000</v>
      </c>
      <c r="G169" s="41">
        <v>90</v>
      </c>
      <c r="H169" s="25">
        <v>80</v>
      </c>
      <c r="I169" s="24">
        <v>10</v>
      </c>
      <c r="J169" s="34">
        <v>200</v>
      </c>
      <c r="K169" s="26">
        <v>0</v>
      </c>
      <c r="L169" s="27">
        <v>300</v>
      </c>
      <c r="M169" s="17">
        <v>100</v>
      </c>
      <c r="N169" s="3">
        <v>33</v>
      </c>
      <c r="O169" s="29">
        <v>33</v>
      </c>
      <c r="P169" s="18">
        <v>10</v>
      </c>
      <c r="Q169" s="2" t="s">
        <v>907</v>
      </c>
      <c r="R169" s="2" t="s">
        <v>146</v>
      </c>
      <c r="S169" s="20">
        <v>20000</v>
      </c>
      <c r="T169" s="31">
        <v>0</v>
      </c>
      <c r="U169" s="38">
        <v>0</v>
      </c>
      <c r="V169" s="36">
        <v>100</v>
      </c>
      <c r="W169" s="75" t="s">
        <v>1156</v>
      </c>
      <c r="X169" s="57">
        <v>0</v>
      </c>
      <c r="Y169" s="43">
        <v>1</v>
      </c>
    </row>
    <row r="170" spans="1:25" x14ac:dyDescent="0.2">
      <c r="A170" s="2" t="s">
        <v>1015</v>
      </c>
      <c r="B170" t="s">
        <v>342</v>
      </c>
      <c r="C170" t="s">
        <v>342</v>
      </c>
      <c r="D170" s="23">
        <v>4</v>
      </c>
      <c r="E170" s="33">
        <v>70</v>
      </c>
      <c r="F170" s="35">
        <v>70</v>
      </c>
      <c r="G170" s="41">
        <v>19</v>
      </c>
      <c r="H170" s="25">
        <v>90</v>
      </c>
      <c r="I170" s="24">
        <v>10</v>
      </c>
      <c r="J170" s="34">
        <v>200</v>
      </c>
      <c r="K170" s="26">
        <v>0</v>
      </c>
      <c r="L170" s="27">
        <v>0</v>
      </c>
      <c r="M170" s="17">
        <v>0</v>
      </c>
      <c r="N170" s="3">
        <v>0</v>
      </c>
      <c r="O170" s="29">
        <v>0</v>
      </c>
      <c r="P170" s="18">
        <v>0</v>
      </c>
      <c r="Q170" t="s">
        <v>343</v>
      </c>
      <c r="R170" t="s">
        <v>146</v>
      </c>
      <c r="S170" s="20">
        <v>55</v>
      </c>
      <c r="T170" s="31">
        <v>0</v>
      </c>
      <c r="U170" s="38">
        <v>0</v>
      </c>
      <c r="V170" s="36">
        <v>0</v>
      </c>
      <c r="W170" s="47" t="s">
        <v>909</v>
      </c>
      <c r="X170" s="57">
        <v>0</v>
      </c>
      <c r="Y170" s="43">
        <v>1</v>
      </c>
    </row>
    <row r="171" spans="1:25" x14ac:dyDescent="0.2">
      <c r="A171" s="2" t="s">
        <v>1017</v>
      </c>
      <c r="B171" t="s">
        <v>312</v>
      </c>
      <c r="C171" t="s">
        <v>312</v>
      </c>
      <c r="D171" s="23">
        <v>2</v>
      </c>
      <c r="E171" s="33">
        <v>65</v>
      </c>
      <c r="F171" s="35">
        <v>65</v>
      </c>
      <c r="G171" s="41">
        <v>4</v>
      </c>
      <c r="H171" s="25">
        <v>80</v>
      </c>
      <c r="I171" s="24">
        <v>10</v>
      </c>
      <c r="J171" s="34">
        <v>200</v>
      </c>
      <c r="K171" s="26">
        <v>0</v>
      </c>
      <c r="L171" s="27">
        <v>2</v>
      </c>
      <c r="M171" s="17">
        <v>0</v>
      </c>
      <c r="N171" s="3">
        <v>0</v>
      </c>
      <c r="O171" s="29">
        <v>0</v>
      </c>
      <c r="P171" s="18">
        <v>0</v>
      </c>
      <c r="Q171" t="s">
        <v>146</v>
      </c>
      <c r="R171" t="s">
        <v>562</v>
      </c>
      <c r="S171" s="20">
        <v>15</v>
      </c>
      <c r="T171" s="31">
        <v>5</v>
      </c>
      <c r="U171" s="38">
        <v>0</v>
      </c>
      <c r="V171" s="36">
        <v>0</v>
      </c>
      <c r="W171" s="47" t="s">
        <v>909</v>
      </c>
      <c r="X171" s="57">
        <v>0</v>
      </c>
      <c r="Y171" s="43">
        <v>1</v>
      </c>
    </row>
    <row r="172" spans="1:25" x14ac:dyDescent="0.2">
      <c r="A172" s="13" t="s">
        <v>1016</v>
      </c>
      <c r="B172" t="s">
        <v>367</v>
      </c>
      <c r="C172" t="s">
        <v>367</v>
      </c>
      <c r="D172" s="23">
        <v>6</v>
      </c>
      <c r="E172" s="33">
        <v>210</v>
      </c>
      <c r="F172" s="35">
        <v>210</v>
      </c>
      <c r="G172" s="41">
        <v>20</v>
      </c>
      <c r="H172" s="25">
        <v>70</v>
      </c>
      <c r="I172" s="24">
        <v>6</v>
      </c>
      <c r="J172" s="34">
        <v>200</v>
      </c>
      <c r="K172" s="26">
        <v>0</v>
      </c>
      <c r="L172" s="27">
        <v>18</v>
      </c>
      <c r="M172" s="17">
        <v>0</v>
      </c>
      <c r="N172" s="3">
        <v>0</v>
      </c>
      <c r="O172" s="29">
        <v>0</v>
      </c>
      <c r="P172" s="18">
        <v>0</v>
      </c>
      <c r="Q172" t="s">
        <v>460</v>
      </c>
      <c r="R172" t="s">
        <v>580</v>
      </c>
      <c r="S172" s="20">
        <v>110</v>
      </c>
      <c r="T172" s="31">
        <v>30</v>
      </c>
      <c r="U172" s="38">
        <v>0</v>
      </c>
      <c r="V172" s="36">
        <v>0</v>
      </c>
      <c r="W172" s="47" t="s">
        <v>909</v>
      </c>
      <c r="X172" s="57">
        <v>0</v>
      </c>
      <c r="Y172" s="43">
        <v>1</v>
      </c>
    </row>
    <row r="173" spans="1:25" x14ac:dyDescent="0.2">
      <c r="A173" s="13" t="s">
        <v>1018</v>
      </c>
      <c r="B173" t="s">
        <v>306</v>
      </c>
      <c r="C173" t="s">
        <v>306</v>
      </c>
      <c r="D173" s="23">
        <v>7</v>
      </c>
      <c r="E173" s="33">
        <v>380</v>
      </c>
      <c r="F173" s="35">
        <v>380</v>
      </c>
      <c r="G173" s="41">
        <v>14</v>
      </c>
      <c r="H173" s="25">
        <v>90</v>
      </c>
      <c r="I173" s="24">
        <v>10</v>
      </c>
      <c r="J173" s="34">
        <v>200</v>
      </c>
      <c r="K173" s="26">
        <v>0</v>
      </c>
      <c r="L173" s="27">
        <v>20</v>
      </c>
      <c r="M173" s="17">
        <v>50</v>
      </c>
      <c r="N173" s="3">
        <v>0</v>
      </c>
      <c r="O173" s="29">
        <v>-100</v>
      </c>
      <c r="P173" s="18">
        <v>0</v>
      </c>
      <c r="Q173" s="2" t="s">
        <v>351</v>
      </c>
      <c r="R173" s="2" t="s">
        <v>146</v>
      </c>
      <c r="S173" s="21">
        <v>140</v>
      </c>
      <c r="T173" s="32">
        <v>0</v>
      </c>
      <c r="U173" s="38">
        <v>0</v>
      </c>
      <c r="V173" s="36">
        <v>0</v>
      </c>
      <c r="W173" s="47" t="s">
        <v>909</v>
      </c>
      <c r="X173" s="57">
        <v>0</v>
      </c>
      <c r="Y173" s="43">
        <v>1</v>
      </c>
    </row>
    <row r="174" spans="1:25" x14ac:dyDescent="0.2">
      <c r="A174" s="13" t="s">
        <v>1019</v>
      </c>
      <c r="B174" t="s">
        <v>512</v>
      </c>
      <c r="C174" t="s">
        <v>512</v>
      </c>
      <c r="D174" s="23">
        <v>9</v>
      </c>
      <c r="E174" s="33">
        <v>260</v>
      </c>
      <c r="F174" s="35">
        <v>260</v>
      </c>
      <c r="G174" s="41">
        <v>20</v>
      </c>
      <c r="H174" s="25">
        <v>999</v>
      </c>
      <c r="I174" s="24">
        <v>10</v>
      </c>
      <c r="J174" s="34">
        <v>200</v>
      </c>
      <c r="K174" s="26">
        <v>0</v>
      </c>
      <c r="L174" s="27">
        <v>13</v>
      </c>
      <c r="M174" s="17">
        <v>25</v>
      </c>
      <c r="N174" s="3">
        <v>-75</v>
      </c>
      <c r="O174" s="29">
        <v>50</v>
      </c>
      <c r="P174" s="18">
        <v>0</v>
      </c>
      <c r="Q174" t="s">
        <v>673</v>
      </c>
      <c r="R174" t="s">
        <v>696</v>
      </c>
      <c r="S174" s="20">
        <v>240</v>
      </c>
      <c r="T174" s="32">
        <v>0</v>
      </c>
      <c r="U174" s="38">
        <v>0</v>
      </c>
      <c r="V174" s="37">
        <v>0</v>
      </c>
      <c r="W174" s="47" t="s">
        <v>909</v>
      </c>
      <c r="X174" s="57">
        <v>0</v>
      </c>
      <c r="Y174" s="43">
        <v>1</v>
      </c>
    </row>
    <row r="175" spans="1:25" x14ac:dyDescent="0.2">
      <c r="A175" s="13" t="s">
        <v>1020</v>
      </c>
      <c r="B175" t="s">
        <v>542</v>
      </c>
      <c r="C175" t="s">
        <v>542</v>
      </c>
      <c r="D175" s="23">
        <v>12</v>
      </c>
      <c r="E175" s="33">
        <v>800</v>
      </c>
      <c r="F175" s="35">
        <v>800</v>
      </c>
      <c r="G175" s="41">
        <v>32</v>
      </c>
      <c r="H175" s="25">
        <v>90</v>
      </c>
      <c r="I175" s="24">
        <v>10</v>
      </c>
      <c r="J175" s="34">
        <v>200</v>
      </c>
      <c r="K175" s="26">
        <v>1</v>
      </c>
      <c r="L175" s="27">
        <v>20</v>
      </c>
      <c r="M175" s="17">
        <v>50</v>
      </c>
      <c r="N175" s="3">
        <v>-100</v>
      </c>
      <c r="O175" s="29">
        <v>0</v>
      </c>
      <c r="P175" s="18">
        <v>50</v>
      </c>
      <c r="Q175" s="2" t="s">
        <v>608</v>
      </c>
      <c r="R175" s="2" t="s">
        <v>146</v>
      </c>
      <c r="S175" s="21">
        <v>360</v>
      </c>
      <c r="T175" s="32">
        <v>100</v>
      </c>
      <c r="U175" s="38">
        <v>0</v>
      </c>
      <c r="V175" s="37">
        <v>0</v>
      </c>
      <c r="W175" s="47" t="s">
        <v>909</v>
      </c>
      <c r="X175" s="57">
        <v>0</v>
      </c>
      <c r="Y175" s="43">
        <v>1</v>
      </c>
    </row>
    <row r="176" spans="1:25" x14ac:dyDescent="0.2">
      <c r="A176" s="13" t="s">
        <v>1021</v>
      </c>
      <c r="B176" s="12" t="s">
        <v>578</v>
      </c>
      <c r="C176" s="12" t="s">
        <v>578</v>
      </c>
      <c r="D176" s="23">
        <v>17</v>
      </c>
      <c r="E176" s="33">
        <v>1700</v>
      </c>
      <c r="F176" s="35">
        <v>1700</v>
      </c>
      <c r="G176" s="41">
        <v>33</v>
      </c>
      <c r="H176" s="25">
        <v>90</v>
      </c>
      <c r="I176" s="24">
        <v>10</v>
      </c>
      <c r="J176" s="34">
        <v>200</v>
      </c>
      <c r="K176" s="26">
        <v>3</v>
      </c>
      <c r="L176" s="27">
        <v>120</v>
      </c>
      <c r="M176" s="17">
        <v>50</v>
      </c>
      <c r="N176" s="3">
        <v>0</v>
      </c>
      <c r="O176" s="29">
        <v>-100</v>
      </c>
      <c r="P176" s="18">
        <v>0</v>
      </c>
      <c r="Q176" s="2" t="s">
        <v>766</v>
      </c>
      <c r="R176" s="2" t="s">
        <v>146</v>
      </c>
      <c r="S176" s="20">
        <v>620</v>
      </c>
      <c r="T176" s="31">
        <v>0</v>
      </c>
      <c r="U176" s="38">
        <v>0</v>
      </c>
      <c r="V176" s="36">
        <v>0</v>
      </c>
      <c r="W176" s="47" t="s">
        <v>909</v>
      </c>
      <c r="X176" s="57">
        <v>0</v>
      </c>
      <c r="Y176" s="43">
        <v>1</v>
      </c>
    </row>
    <row r="177" spans="1:25" x14ac:dyDescent="0.2">
      <c r="A177" s="13" t="s">
        <v>1023</v>
      </c>
      <c r="B177" s="12" t="s">
        <v>808</v>
      </c>
      <c r="C177" s="12" t="s">
        <v>808</v>
      </c>
      <c r="D177" s="23">
        <v>22</v>
      </c>
      <c r="E177" s="33">
        <v>900</v>
      </c>
      <c r="F177" s="35">
        <v>900</v>
      </c>
      <c r="G177" s="41">
        <v>33</v>
      </c>
      <c r="H177" s="25">
        <v>999</v>
      </c>
      <c r="I177" s="24">
        <v>0.1</v>
      </c>
      <c r="J177" s="34">
        <v>200</v>
      </c>
      <c r="K177" s="26">
        <v>0</v>
      </c>
      <c r="L177" s="27">
        <v>70</v>
      </c>
      <c r="M177" s="17">
        <v>50</v>
      </c>
      <c r="N177" s="3">
        <v>25</v>
      </c>
      <c r="O177" s="29">
        <v>-75</v>
      </c>
      <c r="P177" s="18">
        <v>0</v>
      </c>
      <c r="Q177" t="s">
        <v>809</v>
      </c>
      <c r="R177" t="s">
        <v>146</v>
      </c>
      <c r="S177" s="20">
        <v>900</v>
      </c>
      <c r="T177" s="31">
        <v>0</v>
      </c>
      <c r="U177" s="38">
        <v>0</v>
      </c>
      <c r="V177" s="36">
        <v>0</v>
      </c>
      <c r="W177" s="47" t="s">
        <v>909</v>
      </c>
      <c r="X177" s="57">
        <v>0</v>
      </c>
      <c r="Y177" s="43">
        <v>1</v>
      </c>
    </row>
    <row r="178" spans="1:25" x14ac:dyDescent="0.2">
      <c r="A178" s="13" t="s">
        <v>1022</v>
      </c>
      <c r="B178" s="12" t="s">
        <v>574</v>
      </c>
      <c r="C178" s="12" t="s">
        <v>574</v>
      </c>
      <c r="D178" s="23">
        <v>23</v>
      </c>
      <c r="E178" s="33">
        <v>2200</v>
      </c>
      <c r="F178" s="35">
        <v>2200</v>
      </c>
      <c r="G178" s="41">
        <v>9</v>
      </c>
      <c r="H178" s="25">
        <v>999</v>
      </c>
      <c r="I178" s="24">
        <v>0.1</v>
      </c>
      <c r="J178" s="34">
        <v>200</v>
      </c>
      <c r="K178" s="26">
        <v>0</v>
      </c>
      <c r="L178" s="27">
        <v>110</v>
      </c>
      <c r="M178" s="17">
        <v>50</v>
      </c>
      <c r="N178" s="3">
        <v>-100</v>
      </c>
      <c r="O178" s="29">
        <v>50</v>
      </c>
      <c r="P178" s="18">
        <v>0</v>
      </c>
      <c r="Q178" s="2" t="s">
        <v>681</v>
      </c>
      <c r="R178" s="2" t="s">
        <v>146</v>
      </c>
      <c r="S178" s="20">
        <v>930</v>
      </c>
      <c r="T178" s="31">
        <v>0</v>
      </c>
      <c r="U178" s="38">
        <v>0</v>
      </c>
      <c r="V178" s="36">
        <v>0</v>
      </c>
      <c r="W178" s="47" t="s">
        <v>909</v>
      </c>
      <c r="X178" s="57">
        <v>0</v>
      </c>
      <c r="Y178" s="43">
        <v>1</v>
      </c>
    </row>
    <row r="179" spans="1:25" x14ac:dyDescent="0.2">
      <c r="A179" s="13" t="s">
        <v>1024</v>
      </c>
      <c r="B179" s="12" t="s">
        <v>737</v>
      </c>
      <c r="C179" s="12" t="s">
        <v>737</v>
      </c>
      <c r="D179" s="23">
        <v>18</v>
      </c>
      <c r="E179" s="33">
        <v>1600</v>
      </c>
      <c r="F179" s="35">
        <v>1600</v>
      </c>
      <c r="G179" s="41">
        <v>25</v>
      </c>
      <c r="H179" s="25">
        <v>999</v>
      </c>
      <c r="I179" s="24">
        <v>0.1</v>
      </c>
      <c r="J179" s="34">
        <v>200</v>
      </c>
      <c r="K179" s="26">
        <v>0</v>
      </c>
      <c r="L179" s="27">
        <v>25</v>
      </c>
      <c r="M179" s="17">
        <v>30</v>
      </c>
      <c r="N179" s="3">
        <v>30</v>
      </c>
      <c r="O179" s="29">
        <v>-40</v>
      </c>
      <c r="P179" s="18">
        <v>0</v>
      </c>
      <c r="Q179" t="s">
        <v>739</v>
      </c>
      <c r="R179" s="2" t="s">
        <v>747</v>
      </c>
      <c r="S179" s="20">
        <v>660</v>
      </c>
      <c r="T179" s="31">
        <v>90</v>
      </c>
      <c r="U179" s="38">
        <v>0</v>
      </c>
      <c r="V179" s="36">
        <v>0</v>
      </c>
      <c r="W179" s="47" t="s">
        <v>909</v>
      </c>
      <c r="X179" s="57">
        <v>0</v>
      </c>
      <c r="Y179" s="43">
        <v>1</v>
      </c>
    </row>
    <row r="180" spans="1:25" x14ac:dyDescent="0.2">
      <c r="A180" s="13" t="s">
        <v>1025</v>
      </c>
      <c r="B180" s="12" t="s">
        <v>810</v>
      </c>
      <c r="C180" s="12" t="s">
        <v>810</v>
      </c>
      <c r="D180" s="23">
        <v>23</v>
      </c>
      <c r="E180" s="33">
        <v>2200</v>
      </c>
      <c r="F180" s="35">
        <v>2200</v>
      </c>
      <c r="G180" s="41">
        <v>10</v>
      </c>
      <c r="H180" s="25">
        <v>999</v>
      </c>
      <c r="I180" s="24">
        <v>0.1</v>
      </c>
      <c r="J180" s="34">
        <v>200</v>
      </c>
      <c r="K180" s="26">
        <v>0</v>
      </c>
      <c r="L180" s="27">
        <v>100</v>
      </c>
      <c r="M180" s="17">
        <v>50</v>
      </c>
      <c r="N180" s="3">
        <v>50</v>
      </c>
      <c r="O180" s="29">
        <v>50</v>
      </c>
      <c r="P180" s="18">
        <v>0</v>
      </c>
      <c r="Q180" t="s">
        <v>818</v>
      </c>
      <c r="R180" t="s">
        <v>814</v>
      </c>
      <c r="S180" s="20">
        <v>910</v>
      </c>
      <c r="T180" s="31">
        <v>100</v>
      </c>
      <c r="U180" s="38">
        <v>0</v>
      </c>
      <c r="V180" s="36">
        <v>0</v>
      </c>
      <c r="W180" s="47" t="s">
        <v>909</v>
      </c>
      <c r="X180" s="57">
        <v>0</v>
      </c>
      <c r="Y180" s="43">
        <v>0</v>
      </c>
    </row>
    <row r="181" spans="1:25" x14ac:dyDescent="0.2">
      <c r="A181" s="13" t="s">
        <v>467</v>
      </c>
      <c r="B181" t="s">
        <v>346</v>
      </c>
      <c r="C181" t="s">
        <v>348</v>
      </c>
      <c r="D181" s="23">
        <v>5</v>
      </c>
      <c r="E181" s="33">
        <v>130</v>
      </c>
      <c r="F181" s="35">
        <v>130</v>
      </c>
      <c r="G181" s="41">
        <v>15</v>
      </c>
      <c r="H181" s="25">
        <v>999</v>
      </c>
      <c r="I181" s="24">
        <v>0.1</v>
      </c>
      <c r="J181" s="34">
        <v>200</v>
      </c>
      <c r="K181" s="26">
        <v>0</v>
      </c>
      <c r="L181" s="27">
        <v>10</v>
      </c>
      <c r="M181" s="17">
        <v>25</v>
      </c>
      <c r="N181" s="3">
        <v>50</v>
      </c>
      <c r="O181" s="29">
        <v>-100</v>
      </c>
      <c r="P181" s="18">
        <v>0</v>
      </c>
      <c r="Q181" t="s">
        <v>363</v>
      </c>
      <c r="R181" t="s">
        <v>361</v>
      </c>
      <c r="S181" s="20">
        <v>75</v>
      </c>
      <c r="T181" s="31">
        <v>15</v>
      </c>
      <c r="U181" s="38">
        <v>0</v>
      </c>
      <c r="V181" s="36">
        <v>0</v>
      </c>
      <c r="W181" s="47" t="s">
        <v>909</v>
      </c>
      <c r="X181" s="57">
        <v>0</v>
      </c>
      <c r="Y181" s="43">
        <v>0</v>
      </c>
    </row>
    <row r="182" spans="1:25" x14ac:dyDescent="0.2">
      <c r="A182" s="13" t="s">
        <v>1041</v>
      </c>
      <c r="B182" s="13" t="s">
        <v>1041</v>
      </c>
      <c r="C182" s="13" t="s">
        <v>1041</v>
      </c>
      <c r="D182" s="23">
        <v>27</v>
      </c>
      <c r="E182" s="33">
        <v>6000</v>
      </c>
      <c r="F182" s="35">
        <v>6000</v>
      </c>
      <c r="G182" s="41">
        <v>60</v>
      </c>
      <c r="H182" s="25">
        <v>90</v>
      </c>
      <c r="I182" s="24">
        <v>4</v>
      </c>
      <c r="J182" s="34">
        <v>200</v>
      </c>
      <c r="K182" s="26">
        <v>0</v>
      </c>
      <c r="L182" s="27">
        <v>350</v>
      </c>
      <c r="M182" s="17">
        <v>0</v>
      </c>
      <c r="N182" s="3">
        <v>0</v>
      </c>
      <c r="O182" s="29">
        <v>0</v>
      </c>
      <c r="P182" s="18">
        <v>25</v>
      </c>
      <c r="Q182" t="s">
        <v>1042</v>
      </c>
      <c r="R182" s="2" t="s">
        <v>1211</v>
      </c>
      <c r="S182" s="20">
        <v>1300</v>
      </c>
      <c r="T182" s="31">
        <v>0</v>
      </c>
      <c r="U182" s="38">
        <v>0</v>
      </c>
      <c r="V182" s="36">
        <v>0</v>
      </c>
      <c r="W182" s="47" t="s">
        <v>665</v>
      </c>
      <c r="X182" s="57">
        <v>0</v>
      </c>
      <c r="Y182" s="43">
        <v>0</v>
      </c>
    </row>
    <row r="183" spans="1:25" x14ac:dyDescent="0.2">
      <c r="A183" s="13" t="s">
        <v>1026</v>
      </c>
      <c r="B183" s="13" t="s">
        <v>1026</v>
      </c>
      <c r="C183" s="13" t="s">
        <v>1026</v>
      </c>
      <c r="D183" s="23">
        <v>35</v>
      </c>
      <c r="E183" s="33">
        <v>50000</v>
      </c>
      <c r="F183" s="35">
        <v>50000</v>
      </c>
      <c r="G183" s="41">
        <v>75</v>
      </c>
      <c r="H183" s="25">
        <v>25</v>
      </c>
      <c r="I183" s="24">
        <v>10</v>
      </c>
      <c r="J183" s="34">
        <v>200</v>
      </c>
      <c r="K183" s="26">
        <v>25</v>
      </c>
      <c r="L183" s="27">
        <v>2000</v>
      </c>
      <c r="M183" s="17">
        <v>75</v>
      </c>
      <c r="N183" s="3">
        <v>50</v>
      </c>
      <c r="O183" s="29">
        <v>80</v>
      </c>
      <c r="P183" s="18">
        <v>0</v>
      </c>
      <c r="Q183" t="s">
        <v>1104</v>
      </c>
      <c r="R183" t="s">
        <v>1347</v>
      </c>
      <c r="S183" s="20">
        <v>9000</v>
      </c>
      <c r="T183" s="31">
        <v>0</v>
      </c>
      <c r="U183" s="38">
        <v>0</v>
      </c>
      <c r="V183" s="36">
        <v>0</v>
      </c>
      <c r="W183" s="47" t="s">
        <v>665</v>
      </c>
      <c r="X183" s="57">
        <v>0</v>
      </c>
      <c r="Y183" s="43">
        <v>1</v>
      </c>
    </row>
    <row r="184" spans="1:25" x14ac:dyDescent="0.2">
      <c r="A184" s="13" t="s">
        <v>1028</v>
      </c>
      <c r="B184" s="13" t="s">
        <v>1028</v>
      </c>
      <c r="C184" s="13" t="s">
        <v>1028</v>
      </c>
      <c r="D184" s="23">
        <v>35</v>
      </c>
      <c r="E184" s="33">
        <v>120000</v>
      </c>
      <c r="F184" s="35">
        <v>120000</v>
      </c>
      <c r="G184" s="41">
        <v>33</v>
      </c>
      <c r="H184" s="25">
        <v>100</v>
      </c>
      <c r="I184" s="24">
        <v>20</v>
      </c>
      <c r="J184" s="34">
        <v>200</v>
      </c>
      <c r="K184" s="26">
        <v>0</v>
      </c>
      <c r="L184" s="27">
        <v>200</v>
      </c>
      <c r="M184" s="17">
        <v>50</v>
      </c>
      <c r="N184" s="3">
        <v>50</v>
      </c>
      <c r="O184" s="29">
        <v>50</v>
      </c>
      <c r="P184" s="18">
        <v>50</v>
      </c>
      <c r="Q184" t="s">
        <v>1120</v>
      </c>
      <c r="R184" t="s">
        <v>1347</v>
      </c>
      <c r="S184" s="20">
        <v>9000</v>
      </c>
      <c r="T184" s="31">
        <v>0</v>
      </c>
      <c r="U184" s="38">
        <v>0</v>
      </c>
      <c r="V184" s="36">
        <v>0</v>
      </c>
      <c r="W184" s="47" t="s">
        <v>665</v>
      </c>
      <c r="X184" s="57">
        <v>0</v>
      </c>
      <c r="Y184" s="43">
        <v>1</v>
      </c>
    </row>
    <row r="185" spans="1:25" x14ac:dyDescent="0.2">
      <c r="A185" s="13" t="s">
        <v>1040</v>
      </c>
      <c r="B185" s="13" t="s">
        <v>1040</v>
      </c>
      <c r="C185" s="13" t="s">
        <v>1040</v>
      </c>
      <c r="D185" s="23">
        <v>35</v>
      </c>
      <c r="E185" s="33">
        <v>50000</v>
      </c>
      <c r="F185" s="35">
        <v>50000</v>
      </c>
      <c r="G185" s="41">
        <v>50</v>
      </c>
      <c r="H185" s="25">
        <v>90</v>
      </c>
      <c r="I185" s="24">
        <v>10</v>
      </c>
      <c r="J185" s="34">
        <v>200</v>
      </c>
      <c r="K185" s="26">
        <v>0</v>
      </c>
      <c r="L185" s="27">
        <v>150</v>
      </c>
      <c r="M185" s="17">
        <v>100</v>
      </c>
      <c r="N185" s="3">
        <v>25</v>
      </c>
      <c r="O185" s="29">
        <v>-25</v>
      </c>
      <c r="P185" s="18">
        <v>50</v>
      </c>
      <c r="Q185" t="s">
        <v>1098</v>
      </c>
      <c r="R185" t="s">
        <v>1347</v>
      </c>
      <c r="S185" s="20">
        <v>9000</v>
      </c>
      <c r="T185" s="31">
        <v>0</v>
      </c>
      <c r="U185" s="38">
        <v>0</v>
      </c>
      <c r="V185" s="36">
        <v>0</v>
      </c>
      <c r="W185" s="47" t="s">
        <v>665</v>
      </c>
      <c r="X185" s="57">
        <v>0</v>
      </c>
      <c r="Y185" s="43">
        <v>1</v>
      </c>
    </row>
    <row r="186" spans="1:25" x14ac:dyDescent="0.2">
      <c r="A186" s="13" t="s">
        <v>1033</v>
      </c>
      <c r="B186" s="13" t="s">
        <v>1033</v>
      </c>
      <c r="C186" s="13" t="s">
        <v>1033</v>
      </c>
      <c r="D186" s="23">
        <v>34</v>
      </c>
      <c r="E186" s="33">
        <v>70000</v>
      </c>
      <c r="F186" s="35">
        <v>70000</v>
      </c>
      <c r="G186" s="41">
        <v>10</v>
      </c>
      <c r="H186" s="25">
        <v>20</v>
      </c>
      <c r="I186" s="24">
        <v>10</v>
      </c>
      <c r="J186" s="34">
        <v>200</v>
      </c>
      <c r="K186" s="26">
        <v>0</v>
      </c>
      <c r="L186" s="27">
        <v>300</v>
      </c>
      <c r="M186" s="17">
        <v>50</v>
      </c>
      <c r="N186" s="3">
        <v>75</v>
      </c>
      <c r="O186" s="29">
        <v>-100</v>
      </c>
      <c r="P186" s="18">
        <v>50</v>
      </c>
      <c r="Q186" t="s">
        <v>1089</v>
      </c>
      <c r="R186" t="s">
        <v>1343</v>
      </c>
      <c r="S186" s="20">
        <v>8000</v>
      </c>
      <c r="T186" s="31">
        <v>0</v>
      </c>
      <c r="U186" s="38">
        <v>0</v>
      </c>
      <c r="V186" s="36">
        <v>0</v>
      </c>
      <c r="W186" s="47" t="s">
        <v>665</v>
      </c>
      <c r="X186" s="57">
        <v>0</v>
      </c>
      <c r="Y186" s="43">
        <v>1</v>
      </c>
    </row>
    <row r="187" spans="1:25" x14ac:dyDescent="0.2">
      <c r="A187" s="13" t="s">
        <v>1036</v>
      </c>
      <c r="B187" s="13" t="s">
        <v>1036</v>
      </c>
      <c r="C187" s="13" t="s">
        <v>1036</v>
      </c>
      <c r="D187" s="23">
        <v>34</v>
      </c>
      <c r="E187" s="33">
        <v>30000</v>
      </c>
      <c r="F187" s="35">
        <v>30000</v>
      </c>
      <c r="G187" s="41">
        <v>30</v>
      </c>
      <c r="H187" s="25">
        <v>50</v>
      </c>
      <c r="I187" s="24">
        <v>10</v>
      </c>
      <c r="J187" s="34">
        <v>200</v>
      </c>
      <c r="K187" s="26">
        <v>0</v>
      </c>
      <c r="L187" s="27">
        <v>250</v>
      </c>
      <c r="M187" s="17">
        <v>50</v>
      </c>
      <c r="N187" s="3">
        <v>50</v>
      </c>
      <c r="O187" s="29">
        <v>50</v>
      </c>
      <c r="P187" s="18">
        <v>25</v>
      </c>
      <c r="Q187" t="s">
        <v>1075</v>
      </c>
      <c r="R187" t="s">
        <v>1343</v>
      </c>
      <c r="S187" s="20">
        <v>8000</v>
      </c>
      <c r="T187" s="31">
        <v>0</v>
      </c>
      <c r="U187" s="38">
        <v>0</v>
      </c>
      <c r="V187" s="36">
        <v>0</v>
      </c>
      <c r="W187" s="47" t="s">
        <v>665</v>
      </c>
      <c r="X187" s="57">
        <v>0</v>
      </c>
      <c r="Y187" s="43">
        <v>1</v>
      </c>
    </row>
    <row r="188" spans="1:25" x14ac:dyDescent="0.2">
      <c r="A188" s="13" t="s">
        <v>1038</v>
      </c>
      <c r="B188" s="13" t="s">
        <v>1038</v>
      </c>
      <c r="C188" s="13" t="s">
        <v>1038</v>
      </c>
      <c r="D188" s="23">
        <v>34</v>
      </c>
      <c r="E188" s="33">
        <v>30000</v>
      </c>
      <c r="F188" s="35">
        <v>30000</v>
      </c>
      <c r="G188" s="41">
        <v>50</v>
      </c>
      <c r="H188" s="25">
        <v>50</v>
      </c>
      <c r="I188" s="24">
        <v>10</v>
      </c>
      <c r="J188" s="34">
        <v>200</v>
      </c>
      <c r="K188" s="26">
        <v>20</v>
      </c>
      <c r="L188" s="27">
        <v>200</v>
      </c>
      <c r="M188" s="17">
        <v>25</v>
      </c>
      <c r="N188" s="3">
        <v>25</v>
      </c>
      <c r="O188" s="29">
        <v>50</v>
      </c>
      <c r="P188" s="18">
        <v>25</v>
      </c>
      <c r="Q188" s="2" t="s">
        <v>1160</v>
      </c>
      <c r="R188" t="s">
        <v>1343</v>
      </c>
      <c r="S188" s="20">
        <v>8000</v>
      </c>
      <c r="T188" s="31">
        <v>0</v>
      </c>
      <c r="U188" s="38">
        <v>0</v>
      </c>
      <c r="V188" s="36">
        <v>0</v>
      </c>
      <c r="W188" s="47" t="s">
        <v>665</v>
      </c>
      <c r="X188" s="57">
        <v>0</v>
      </c>
      <c r="Y188" s="43">
        <v>1</v>
      </c>
    </row>
    <row r="189" spans="1:25" x14ac:dyDescent="0.2">
      <c r="A189" s="13" t="s">
        <v>1027</v>
      </c>
      <c r="B189" s="13" t="s">
        <v>1027</v>
      </c>
      <c r="C189" s="13" t="s">
        <v>1027</v>
      </c>
      <c r="D189" s="23">
        <v>33</v>
      </c>
      <c r="E189" s="33">
        <v>25000</v>
      </c>
      <c r="F189" s="35">
        <v>25000</v>
      </c>
      <c r="G189" s="41">
        <v>50</v>
      </c>
      <c r="H189" s="25">
        <v>50</v>
      </c>
      <c r="I189" s="24">
        <v>10</v>
      </c>
      <c r="J189" s="34">
        <v>200</v>
      </c>
      <c r="K189" s="26">
        <v>0</v>
      </c>
      <c r="L189" s="27">
        <v>250</v>
      </c>
      <c r="M189" s="17">
        <v>25</v>
      </c>
      <c r="N189" s="3">
        <v>-75</v>
      </c>
      <c r="O189" s="29">
        <v>75</v>
      </c>
      <c r="P189" s="18">
        <v>50</v>
      </c>
      <c r="Q189" t="s">
        <v>1071</v>
      </c>
      <c r="R189" t="s">
        <v>1342</v>
      </c>
      <c r="S189" s="20">
        <v>7000</v>
      </c>
      <c r="T189" s="31">
        <v>0</v>
      </c>
      <c r="U189" s="38">
        <v>0</v>
      </c>
      <c r="V189" s="36">
        <v>0</v>
      </c>
      <c r="W189" s="47" t="s">
        <v>665</v>
      </c>
      <c r="X189" s="57">
        <v>0</v>
      </c>
      <c r="Y189" s="43">
        <v>1</v>
      </c>
    </row>
    <row r="190" spans="1:25" x14ac:dyDescent="0.2">
      <c r="A190" s="13" t="s">
        <v>1030</v>
      </c>
      <c r="B190" s="13" t="s">
        <v>1030</v>
      </c>
      <c r="C190" s="13" t="s">
        <v>1030</v>
      </c>
      <c r="D190" s="23">
        <v>33</v>
      </c>
      <c r="E190" s="33">
        <v>25000</v>
      </c>
      <c r="F190" s="35">
        <v>25000</v>
      </c>
      <c r="G190" s="41">
        <v>70</v>
      </c>
      <c r="H190" s="25">
        <v>25</v>
      </c>
      <c r="I190" s="24">
        <v>10</v>
      </c>
      <c r="J190" s="34">
        <v>200</v>
      </c>
      <c r="K190" s="26">
        <v>0</v>
      </c>
      <c r="L190" s="27">
        <v>200</v>
      </c>
      <c r="M190" s="17">
        <v>0</v>
      </c>
      <c r="N190" s="3">
        <v>100</v>
      </c>
      <c r="O190" s="29">
        <v>-100</v>
      </c>
      <c r="P190" s="18">
        <v>25</v>
      </c>
      <c r="Q190" t="s">
        <v>1069</v>
      </c>
      <c r="R190" t="s">
        <v>1342</v>
      </c>
      <c r="S190" s="20">
        <v>7000</v>
      </c>
      <c r="T190" s="31">
        <v>0</v>
      </c>
      <c r="U190" s="38">
        <v>0</v>
      </c>
      <c r="V190" s="36">
        <v>0</v>
      </c>
      <c r="W190" s="47" t="s">
        <v>665</v>
      </c>
      <c r="X190" s="57">
        <v>0</v>
      </c>
      <c r="Y190" s="43">
        <v>1</v>
      </c>
    </row>
    <row r="191" spans="1:25" x14ac:dyDescent="0.2">
      <c r="A191" s="13" t="s">
        <v>1029</v>
      </c>
      <c r="B191" s="13" t="s">
        <v>1029</v>
      </c>
      <c r="C191" s="13" t="s">
        <v>1029</v>
      </c>
      <c r="D191" s="23">
        <v>33</v>
      </c>
      <c r="E191" s="33">
        <v>20000</v>
      </c>
      <c r="F191" s="35">
        <v>20000</v>
      </c>
      <c r="G191" s="41">
        <v>55</v>
      </c>
      <c r="H191" s="25">
        <v>50</v>
      </c>
      <c r="I191" s="24">
        <v>10</v>
      </c>
      <c r="J191" s="34">
        <v>200</v>
      </c>
      <c r="K191" s="26">
        <v>0</v>
      </c>
      <c r="L191" s="27">
        <v>150</v>
      </c>
      <c r="M191" s="17">
        <v>100</v>
      </c>
      <c r="N191" s="3">
        <v>50</v>
      </c>
      <c r="O191" s="29">
        <v>-25</v>
      </c>
      <c r="P191" s="18">
        <v>0</v>
      </c>
      <c r="Q191" t="s">
        <v>1093</v>
      </c>
      <c r="R191" t="s">
        <v>1348</v>
      </c>
      <c r="S191" s="20">
        <v>7000</v>
      </c>
      <c r="T191" s="31">
        <v>0</v>
      </c>
      <c r="U191" s="38">
        <v>0</v>
      </c>
      <c r="V191" s="36">
        <v>0</v>
      </c>
      <c r="W191" s="47" t="s">
        <v>665</v>
      </c>
      <c r="X191" s="57">
        <v>0</v>
      </c>
      <c r="Y191" s="43">
        <v>1</v>
      </c>
    </row>
    <row r="192" spans="1:25" x14ac:dyDescent="0.2">
      <c r="A192" s="13" t="s">
        <v>1035</v>
      </c>
      <c r="B192" s="13" t="s">
        <v>1035</v>
      </c>
      <c r="C192" s="13" t="s">
        <v>1035</v>
      </c>
      <c r="D192" s="23">
        <v>32</v>
      </c>
      <c r="E192" s="33">
        <v>12000</v>
      </c>
      <c r="F192" s="35">
        <v>12000</v>
      </c>
      <c r="G192" s="41">
        <v>60</v>
      </c>
      <c r="H192" s="25">
        <v>60</v>
      </c>
      <c r="I192" s="24">
        <v>6</v>
      </c>
      <c r="J192" s="34">
        <v>200</v>
      </c>
      <c r="K192" s="26">
        <v>0</v>
      </c>
      <c r="L192" s="27">
        <v>200</v>
      </c>
      <c r="M192" s="17">
        <v>25</v>
      </c>
      <c r="N192" s="3">
        <v>25</v>
      </c>
      <c r="O192" s="29">
        <v>25</v>
      </c>
      <c r="P192" s="18">
        <v>75</v>
      </c>
      <c r="Q192" s="2" t="s">
        <v>1159</v>
      </c>
      <c r="R192" t="s">
        <v>1344</v>
      </c>
      <c r="S192" s="20">
        <v>6000</v>
      </c>
      <c r="T192" s="31">
        <v>0</v>
      </c>
      <c r="U192" s="38">
        <v>0</v>
      </c>
      <c r="V192" s="36">
        <v>0</v>
      </c>
      <c r="W192" s="47" t="s">
        <v>665</v>
      </c>
      <c r="X192" s="57">
        <v>0</v>
      </c>
      <c r="Y192" s="43">
        <v>1</v>
      </c>
    </row>
    <row r="193" spans="1:25" x14ac:dyDescent="0.2">
      <c r="A193" s="13" t="s">
        <v>1034</v>
      </c>
      <c r="B193" s="13" t="s">
        <v>1034</v>
      </c>
      <c r="C193" s="13" t="s">
        <v>1034</v>
      </c>
      <c r="D193" s="23">
        <v>32</v>
      </c>
      <c r="E193" s="33">
        <v>10000</v>
      </c>
      <c r="F193" s="35">
        <v>10000</v>
      </c>
      <c r="G193" s="41">
        <v>65</v>
      </c>
      <c r="H193" s="25">
        <v>100</v>
      </c>
      <c r="I193" s="24">
        <v>10</v>
      </c>
      <c r="J193" s="34">
        <v>200</v>
      </c>
      <c r="K193" s="26">
        <v>0</v>
      </c>
      <c r="L193" s="27">
        <v>150</v>
      </c>
      <c r="M193" s="17">
        <v>100</v>
      </c>
      <c r="N193" s="3">
        <v>25</v>
      </c>
      <c r="O193" s="29">
        <v>-75</v>
      </c>
      <c r="P193" s="18">
        <v>0</v>
      </c>
      <c r="Q193" t="s">
        <v>1070</v>
      </c>
      <c r="R193" t="s">
        <v>1348</v>
      </c>
      <c r="S193" s="20">
        <v>6000</v>
      </c>
      <c r="T193" s="31">
        <v>0</v>
      </c>
      <c r="U193" s="38">
        <v>0</v>
      </c>
      <c r="V193" s="36">
        <v>0</v>
      </c>
      <c r="W193" s="47" t="s">
        <v>665</v>
      </c>
      <c r="X193" s="57">
        <v>0</v>
      </c>
      <c r="Y193" s="43">
        <v>1</v>
      </c>
    </row>
    <row r="194" spans="1:25" x14ac:dyDescent="0.2">
      <c r="A194" s="13" t="s">
        <v>1037</v>
      </c>
      <c r="B194" s="13" t="s">
        <v>1037</v>
      </c>
      <c r="C194" s="13" t="s">
        <v>1037</v>
      </c>
      <c r="D194" s="23">
        <v>32</v>
      </c>
      <c r="E194" s="33">
        <v>15000</v>
      </c>
      <c r="F194" s="35">
        <v>15000</v>
      </c>
      <c r="G194" s="41">
        <v>60</v>
      </c>
      <c r="H194" s="25">
        <v>25</v>
      </c>
      <c r="I194" s="24">
        <v>8</v>
      </c>
      <c r="J194" s="34">
        <v>300</v>
      </c>
      <c r="K194" s="26">
        <v>10</v>
      </c>
      <c r="L194" s="27">
        <v>170</v>
      </c>
      <c r="M194" s="17">
        <v>75</v>
      </c>
      <c r="N194" s="3">
        <v>25</v>
      </c>
      <c r="O194" s="29">
        <v>-75</v>
      </c>
      <c r="P194" s="18">
        <v>25</v>
      </c>
      <c r="Q194" t="s">
        <v>1060</v>
      </c>
      <c r="R194" t="s">
        <v>1345</v>
      </c>
      <c r="S194" s="20">
        <v>6000</v>
      </c>
      <c r="T194" s="31">
        <v>0</v>
      </c>
      <c r="U194" s="38">
        <v>0</v>
      </c>
      <c r="V194" s="36">
        <v>0</v>
      </c>
      <c r="W194" s="47" t="s">
        <v>665</v>
      </c>
      <c r="X194" s="57">
        <v>0</v>
      </c>
      <c r="Y194" s="43">
        <v>1</v>
      </c>
    </row>
    <row r="195" spans="1:25" x14ac:dyDescent="0.2">
      <c r="A195" s="13" t="s">
        <v>1039</v>
      </c>
      <c r="B195" s="13" t="s">
        <v>1039</v>
      </c>
      <c r="C195" s="13" t="s">
        <v>1039</v>
      </c>
      <c r="D195" s="23">
        <v>31</v>
      </c>
      <c r="E195" s="33">
        <v>15000</v>
      </c>
      <c r="F195" s="35">
        <v>15000</v>
      </c>
      <c r="G195" s="41">
        <v>60</v>
      </c>
      <c r="H195" s="25">
        <v>60</v>
      </c>
      <c r="I195" s="24">
        <v>6</v>
      </c>
      <c r="J195" s="34">
        <v>200</v>
      </c>
      <c r="K195" s="26">
        <v>0</v>
      </c>
      <c r="L195" s="27">
        <v>170</v>
      </c>
      <c r="M195" s="17">
        <v>75</v>
      </c>
      <c r="N195" s="3">
        <v>0</v>
      </c>
      <c r="O195" s="29">
        <v>-100</v>
      </c>
      <c r="P195" s="18">
        <v>0</v>
      </c>
      <c r="Q195" t="s">
        <v>1053</v>
      </c>
      <c r="R195" t="s">
        <v>1344</v>
      </c>
      <c r="S195" s="20">
        <v>5000</v>
      </c>
      <c r="T195" s="31">
        <v>0</v>
      </c>
      <c r="U195" s="38">
        <v>0</v>
      </c>
      <c r="V195" s="36">
        <v>0</v>
      </c>
      <c r="W195" s="47" t="s">
        <v>665</v>
      </c>
      <c r="X195" s="57">
        <v>0</v>
      </c>
      <c r="Y195" s="43">
        <v>1</v>
      </c>
    </row>
    <row r="196" spans="1:25" x14ac:dyDescent="0.2">
      <c r="A196" s="13" t="s">
        <v>1032</v>
      </c>
      <c r="B196" s="13" t="s">
        <v>1032</v>
      </c>
      <c r="C196" s="13" t="s">
        <v>1032</v>
      </c>
      <c r="D196" s="23">
        <v>31</v>
      </c>
      <c r="E196" s="33">
        <v>12000</v>
      </c>
      <c r="F196" s="35">
        <v>12000</v>
      </c>
      <c r="G196" s="41">
        <v>60</v>
      </c>
      <c r="H196" s="25">
        <v>90</v>
      </c>
      <c r="I196" s="24">
        <v>10</v>
      </c>
      <c r="J196" s="34">
        <v>200</v>
      </c>
      <c r="K196" s="26">
        <v>5</v>
      </c>
      <c r="L196" s="27">
        <v>150</v>
      </c>
      <c r="M196" s="17">
        <v>75</v>
      </c>
      <c r="N196" s="3">
        <v>0</v>
      </c>
      <c r="O196" s="29">
        <v>-100</v>
      </c>
      <c r="P196" s="18">
        <v>0</v>
      </c>
      <c r="Q196" t="s">
        <v>1052</v>
      </c>
      <c r="R196" t="s">
        <v>1346</v>
      </c>
      <c r="S196" s="20">
        <v>5000</v>
      </c>
      <c r="T196" s="31">
        <v>0</v>
      </c>
      <c r="U196" s="38">
        <v>0</v>
      </c>
      <c r="V196" s="36">
        <v>0</v>
      </c>
      <c r="W196" s="47" t="s">
        <v>665</v>
      </c>
      <c r="X196" s="57">
        <v>0</v>
      </c>
      <c r="Y196" s="43">
        <v>1</v>
      </c>
    </row>
    <row r="197" spans="1:25" x14ac:dyDescent="0.2">
      <c r="A197" s="13" t="s">
        <v>1031</v>
      </c>
      <c r="B197" s="13" t="s">
        <v>1031</v>
      </c>
      <c r="C197" s="13" t="s">
        <v>1031</v>
      </c>
      <c r="D197" s="23">
        <v>31</v>
      </c>
      <c r="E197" s="33">
        <v>10000</v>
      </c>
      <c r="F197" s="35">
        <v>10000</v>
      </c>
      <c r="G197" s="41">
        <v>50</v>
      </c>
      <c r="H197" s="25">
        <v>90</v>
      </c>
      <c r="I197" s="24">
        <v>10</v>
      </c>
      <c r="J197" s="34">
        <v>200</v>
      </c>
      <c r="K197" s="26">
        <v>0</v>
      </c>
      <c r="L197" s="27">
        <v>100</v>
      </c>
      <c r="M197" s="17">
        <v>33</v>
      </c>
      <c r="N197" s="3">
        <v>100</v>
      </c>
      <c r="O197" s="29">
        <v>33</v>
      </c>
      <c r="P197" s="18">
        <v>0</v>
      </c>
      <c r="Q197" t="s">
        <v>1048</v>
      </c>
      <c r="R197" t="s">
        <v>1346</v>
      </c>
      <c r="S197" s="20">
        <v>5000</v>
      </c>
      <c r="T197" s="31">
        <v>0</v>
      </c>
      <c r="U197" s="38">
        <v>0</v>
      </c>
      <c r="V197" s="36">
        <v>0</v>
      </c>
      <c r="W197" s="47" t="s">
        <v>665</v>
      </c>
      <c r="X197" s="57">
        <v>0</v>
      </c>
      <c r="Y197" s="43">
        <v>1</v>
      </c>
    </row>
    <row r="198" spans="1:25" x14ac:dyDescent="0.2">
      <c r="A198" s="13" t="s">
        <v>1105</v>
      </c>
      <c r="B198" s="13" t="s">
        <v>1105</v>
      </c>
      <c r="C198" s="13" t="s">
        <v>1105</v>
      </c>
      <c r="D198" s="23">
        <v>35</v>
      </c>
      <c r="E198" s="33">
        <v>30000</v>
      </c>
      <c r="F198" s="35">
        <v>30000</v>
      </c>
      <c r="G198" s="41">
        <v>90</v>
      </c>
      <c r="H198" s="25">
        <v>999</v>
      </c>
      <c r="I198" s="24">
        <v>0.1</v>
      </c>
      <c r="J198" s="34">
        <v>200</v>
      </c>
      <c r="K198" s="26">
        <v>0</v>
      </c>
      <c r="L198" s="27">
        <v>500</v>
      </c>
      <c r="M198" s="17">
        <v>100</v>
      </c>
      <c r="N198" s="3">
        <v>50</v>
      </c>
      <c r="O198" s="29">
        <v>200</v>
      </c>
      <c r="P198" s="18">
        <v>50</v>
      </c>
      <c r="Q198" t="s">
        <v>1106</v>
      </c>
      <c r="R198" t="s">
        <v>146</v>
      </c>
      <c r="S198" s="20">
        <v>30000</v>
      </c>
      <c r="T198" s="31">
        <v>0</v>
      </c>
      <c r="U198" s="38">
        <v>0</v>
      </c>
      <c r="V198" s="36">
        <v>1</v>
      </c>
      <c r="W198" s="47" t="s">
        <v>668</v>
      </c>
      <c r="X198" s="57">
        <v>0</v>
      </c>
      <c r="Y198" s="43">
        <v>1</v>
      </c>
    </row>
    <row r="199" spans="1:25" x14ac:dyDescent="0.2">
      <c r="A199" s="13" t="s">
        <v>1107</v>
      </c>
      <c r="B199" s="13" t="s">
        <v>1107</v>
      </c>
      <c r="C199" s="13" t="s">
        <v>1107</v>
      </c>
      <c r="D199" s="23">
        <v>35</v>
      </c>
      <c r="E199" s="33">
        <v>999999</v>
      </c>
      <c r="F199" s="35">
        <v>999999</v>
      </c>
      <c r="G199" s="41">
        <v>25</v>
      </c>
      <c r="H199" s="25">
        <v>50</v>
      </c>
      <c r="I199" s="24">
        <v>10</v>
      </c>
      <c r="J199" s="34">
        <v>200</v>
      </c>
      <c r="K199" s="26">
        <v>0</v>
      </c>
      <c r="L199" s="27">
        <v>0</v>
      </c>
      <c r="M199" s="17">
        <v>0</v>
      </c>
      <c r="N199" s="3">
        <v>0</v>
      </c>
      <c r="O199" s="29">
        <v>0</v>
      </c>
      <c r="P199" s="18">
        <v>0</v>
      </c>
      <c r="Q199" t="s">
        <v>1153</v>
      </c>
      <c r="R199" t="s">
        <v>146</v>
      </c>
      <c r="S199" s="20">
        <v>30000</v>
      </c>
      <c r="T199" s="31">
        <v>0</v>
      </c>
      <c r="U199" s="38">
        <v>0</v>
      </c>
      <c r="V199" s="36">
        <v>0</v>
      </c>
      <c r="W199" s="47" t="s">
        <v>155</v>
      </c>
      <c r="X199" s="57">
        <v>0</v>
      </c>
      <c r="Y199" s="43">
        <v>0</v>
      </c>
    </row>
    <row r="200" spans="1:25" x14ac:dyDescent="0.2">
      <c r="A200" s="13" t="s">
        <v>1112</v>
      </c>
      <c r="B200" s="13" t="s">
        <v>1157</v>
      </c>
      <c r="C200" s="13" t="s">
        <v>1114</v>
      </c>
      <c r="D200" s="23">
        <v>36</v>
      </c>
      <c r="E200" s="33">
        <v>70000</v>
      </c>
      <c r="F200" s="35">
        <v>70000</v>
      </c>
      <c r="G200" s="41">
        <v>40</v>
      </c>
      <c r="H200" s="25">
        <v>150</v>
      </c>
      <c r="I200" s="24">
        <v>10</v>
      </c>
      <c r="J200" s="34">
        <v>200</v>
      </c>
      <c r="K200" s="26">
        <v>5</v>
      </c>
      <c r="L200" s="27">
        <v>600</v>
      </c>
      <c r="M200" s="17">
        <v>25</v>
      </c>
      <c r="N200" s="3">
        <v>25</v>
      </c>
      <c r="O200" s="29">
        <v>25</v>
      </c>
      <c r="P200" s="18">
        <v>100</v>
      </c>
      <c r="Q200" t="s">
        <v>1150</v>
      </c>
      <c r="R200" t="s">
        <v>1349</v>
      </c>
      <c r="S200" s="20">
        <v>30000</v>
      </c>
      <c r="T200" s="31">
        <v>0</v>
      </c>
      <c r="U200" s="38">
        <v>0</v>
      </c>
      <c r="V200" s="36">
        <v>2</v>
      </c>
      <c r="W200" s="75" t="s">
        <v>1156</v>
      </c>
      <c r="X200" s="57">
        <v>0</v>
      </c>
      <c r="Y200" s="43">
        <v>1</v>
      </c>
    </row>
    <row r="201" spans="1:25" x14ac:dyDescent="0.2">
      <c r="A201" s="13" t="s">
        <v>1113</v>
      </c>
      <c r="B201" s="13" t="s">
        <v>1116</v>
      </c>
      <c r="C201" s="13" t="s">
        <v>1115</v>
      </c>
      <c r="D201" s="23">
        <v>36</v>
      </c>
      <c r="E201" s="33">
        <v>70000</v>
      </c>
      <c r="F201" s="35">
        <v>70000</v>
      </c>
      <c r="G201" s="41">
        <v>30</v>
      </c>
      <c r="H201" s="25">
        <v>999</v>
      </c>
      <c r="I201" s="24">
        <v>0.1</v>
      </c>
      <c r="J201" s="34">
        <v>200</v>
      </c>
      <c r="K201" s="26">
        <v>0</v>
      </c>
      <c r="L201" s="27">
        <v>700</v>
      </c>
      <c r="M201" s="17">
        <v>75</v>
      </c>
      <c r="N201" s="3">
        <v>75</v>
      </c>
      <c r="O201" s="29">
        <v>75</v>
      </c>
      <c r="P201" s="18">
        <v>50</v>
      </c>
      <c r="Q201" t="s">
        <v>1151</v>
      </c>
      <c r="R201" t="s">
        <v>1349</v>
      </c>
      <c r="S201" s="20">
        <v>30000</v>
      </c>
      <c r="T201" s="31">
        <v>0</v>
      </c>
      <c r="U201" s="38">
        <v>0</v>
      </c>
      <c r="V201" s="36">
        <v>2</v>
      </c>
      <c r="W201" s="75" t="s">
        <v>1156</v>
      </c>
      <c r="X201" s="57">
        <v>0</v>
      </c>
      <c r="Y201" s="43">
        <v>1</v>
      </c>
    </row>
    <row r="202" spans="1:25" x14ac:dyDescent="0.2">
      <c r="A202" s="13" t="s">
        <v>1117</v>
      </c>
      <c r="B202" s="13" t="s">
        <v>789</v>
      </c>
      <c r="C202" s="13" t="s">
        <v>1117</v>
      </c>
      <c r="D202" s="23">
        <v>37</v>
      </c>
      <c r="E202" s="33">
        <v>50000</v>
      </c>
      <c r="F202" s="35">
        <v>50000</v>
      </c>
      <c r="G202" s="41">
        <v>70</v>
      </c>
      <c r="H202" s="25">
        <v>80</v>
      </c>
      <c r="I202" s="24">
        <v>10</v>
      </c>
      <c r="J202" s="34">
        <v>200</v>
      </c>
      <c r="K202" s="26">
        <v>0</v>
      </c>
      <c r="L202" s="27">
        <v>1200</v>
      </c>
      <c r="M202" s="17">
        <v>80</v>
      </c>
      <c r="N202" s="3">
        <v>80</v>
      </c>
      <c r="O202" s="29">
        <v>80</v>
      </c>
      <c r="P202" s="18">
        <v>90</v>
      </c>
      <c r="Q202" s="2" t="s">
        <v>1168</v>
      </c>
      <c r="R202" t="s">
        <v>146</v>
      </c>
      <c r="S202" s="20">
        <v>99999</v>
      </c>
      <c r="T202" s="31">
        <v>30000</v>
      </c>
      <c r="U202" s="38">
        <v>0</v>
      </c>
      <c r="V202" s="36">
        <v>0</v>
      </c>
      <c r="W202" s="75" t="s">
        <v>1155</v>
      </c>
      <c r="X202" s="57">
        <v>0</v>
      </c>
      <c r="Y202" s="43">
        <v>1</v>
      </c>
    </row>
    <row r="203" spans="1:25" x14ac:dyDescent="0.2">
      <c r="A203" s="13" t="s">
        <v>1136</v>
      </c>
      <c r="B203" s="13" t="s">
        <v>1136</v>
      </c>
      <c r="C203" s="13" t="s">
        <v>1136</v>
      </c>
      <c r="D203" s="23">
        <v>1</v>
      </c>
      <c r="E203" s="33">
        <v>100000</v>
      </c>
      <c r="F203" s="35">
        <v>100000</v>
      </c>
      <c r="G203" s="41">
        <v>20</v>
      </c>
      <c r="H203" s="25">
        <v>100</v>
      </c>
      <c r="I203" s="24">
        <v>10</v>
      </c>
      <c r="J203" s="34">
        <v>200</v>
      </c>
      <c r="K203" s="26">
        <v>0</v>
      </c>
      <c r="L203" s="27">
        <v>0</v>
      </c>
      <c r="M203" s="17">
        <v>50</v>
      </c>
      <c r="N203" s="3">
        <v>999</v>
      </c>
      <c r="O203" s="29">
        <v>99</v>
      </c>
      <c r="P203" s="18">
        <v>0</v>
      </c>
      <c r="Q203" t="s">
        <v>1152</v>
      </c>
      <c r="R203" t="s">
        <v>146</v>
      </c>
      <c r="S203" s="20">
        <v>0</v>
      </c>
      <c r="T203" s="31">
        <v>0</v>
      </c>
      <c r="U203" s="38">
        <v>0</v>
      </c>
      <c r="V203" s="36">
        <v>0</v>
      </c>
      <c r="W203" s="75" t="s">
        <v>665</v>
      </c>
      <c r="X203" s="57">
        <v>0</v>
      </c>
      <c r="Y203" s="43">
        <v>0</v>
      </c>
    </row>
    <row r="204" spans="1:25" x14ac:dyDescent="0.2">
      <c r="A204" s="13" t="s">
        <v>1238</v>
      </c>
      <c r="B204" s="13" t="s">
        <v>1254</v>
      </c>
      <c r="C204" s="13" t="s">
        <v>1238</v>
      </c>
      <c r="D204" s="23">
        <v>20</v>
      </c>
      <c r="E204" s="33">
        <v>2000</v>
      </c>
      <c r="F204" s="35">
        <v>2000</v>
      </c>
      <c r="G204" s="41">
        <v>50</v>
      </c>
      <c r="H204" s="25">
        <v>90</v>
      </c>
      <c r="I204" s="24">
        <v>10</v>
      </c>
      <c r="J204" s="34">
        <v>200</v>
      </c>
      <c r="K204" s="26">
        <v>0</v>
      </c>
      <c r="L204" s="27">
        <v>0</v>
      </c>
      <c r="M204" s="17">
        <v>25</v>
      </c>
      <c r="N204" s="3">
        <v>100</v>
      </c>
      <c r="O204" s="29">
        <v>999</v>
      </c>
      <c r="P204" s="18">
        <v>0</v>
      </c>
      <c r="Q204" t="s">
        <v>290</v>
      </c>
      <c r="R204" t="s">
        <v>146</v>
      </c>
      <c r="S204" s="20">
        <v>800</v>
      </c>
      <c r="T204" s="31">
        <f>-X2041</f>
        <v>0</v>
      </c>
      <c r="U204" s="38">
        <v>1</v>
      </c>
      <c r="V204" s="36">
        <v>0</v>
      </c>
      <c r="W204" s="47" t="s">
        <v>155</v>
      </c>
      <c r="X204" s="57">
        <v>0</v>
      </c>
      <c r="Y204" s="43">
        <v>1</v>
      </c>
    </row>
    <row r="205" spans="1:25" x14ac:dyDescent="0.2">
      <c r="A205" s="13" t="s">
        <v>1255</v>
      </c>
      <c r="B205" s="13" t="s">
        <v>1255</v>
      </c>
      <c r="C205" s="13" t="s">
        <v>1255</v>
      </c>
      <c r="D205" s="23">
        <v>4</v>
      </c>
      <c r="E205" s="33">
        <v>75</v>
      </c>
      <c r="F205" s="35">
        <v>75</v>
      </c>
      <c r="G205" s="41">
        <v>15</v>
      </c>
      <c r="H205" s="25">
        <v>90</v>
      </c>
      <c r="I205" s="24">
        <v>10</v>
      </c>
      <c r="J205" s="34">
        <v>200</v>
      </c>
      <c r="K205" s="26">
        <v>0</v>
      </c>
      <c r="L205" s="27">
        <v>8</v>
      </c>
      <c r="M205" s="17">
        <v>0</v>
      </c>
      <c r="N205" s="3">
        <v>50</v>
      </c>
      <c r="O205" s="29">
        <v>999</v>
      </c>
      <c r="P205" s="18">
        <v>0</v>
      </c>
      <c r="Q205" s="2" t="s">
        <v>146</v>
      </c>
      <c r="R205" t="s">
        <v>146</v>
      </c>
      <c r="S205" s="20">
        <v>60</v>
      </c>
      <c r="T205" s="31">
        <v>0</v>
      </c>
      <c r="U205" s="38">
        <v>1</v>
      </c>
      <c r="V205" s="36">
        <v>0</v>
      </c>
      <c r="W205" s="47" t="s">
        <v>155</v>
      </c>
      <c r="X205" s="57">
        <v>0</v>
      </c>
      <c r="Y205" s="43">
        <v>1</v>
      </c>
    </row>
    <row r="206" spans="1:25" x14ac:dyDescent="0.2">
      <c r="A206" s="12" t="s">
        <v>1256</v>
      </c>
      <c r="B206" s="12" t="s">
        <v>1256</v>
      </c>
      <c r="C206" s="12" t="s">
        <v>1256</v>
      </c>
      <c r="D206" s="23">
        <v>30</v>
      </c>
      <c r="E206" s="33">
        <v>50000</v>
      </c>
      <c r="F206" s="35">
        <v>50000</v>
      </c>
      <c r="G206" s="41">
        <v>55</v>
      </c>
      <c r="H206" s="25">
        <v>90</v>
      </c>
      <c r="I206" s="24">
        <v>10</v>
      </c>
      <c r="J206" s="34">
        <v>200</v>
      </c>
      <c r="K206" s="26">
        <v>10</v>
      </c>
      <c r="L206" s="27">
        <v>500</v>
      </c>
      <c r="M206" s="17">
        <v>0</v>
      </c>
      <c r="N206" s="3">
        <v>90</v>
      </c>
      <c r="O206" s="29">
        <v>999</v>
      </c>
      <c r="P206" s="18">
        <v>50</v>
      </c>
      <c r="Q206" t="s">
        <v>1257</v>
      </c>
      <c r="R206" t="s">
        <v>1008</v>
      </c>
      <c r="S206" s="20">
        <v>1700</v>
      </c>
      <c r="T206" s="31">
        <v>400</v>
      </c>
      <c r="U206" s="38">
        <v>1</v>
      </c>
      <c r="V206" s="36">
        <v>0</v>
      </c>
      <c r="W206" s="47" t="s">
        <v>155</v>
      </c>
      <c r="X206" s="57">
        <v>0</v>
      </c>
      <c r="Y206" s="43">
        <v>1</v>
      </c>
    </row>
    <row r="207" spans="1:25" x14ac:dyDescent="0.2">
      <c r="A207" s="13" t="s">
        <v>1177</v>
      </c>
      <c r="B207" s="13" t="s">
        <v>1176</v>
      </c>
      <c r="C207" s="13" t="s">
        <v>1177</v>
      </c>
      <c r="D207" s="23">
        <v>15</v>
      </c>
      <c r="E207" s="33">
        <v>1500</v>
      </c>
      <c r="F207" s="35">
        <v>1500</v>
      </c>
      <c r="G207" s="41">
        <v>22</v>
      </c>
      <c r="H207" s="25">
        <v>90</v>
      </c>
      <c r="I207" s="24">
        <v>10</v>
      </c>
      <c r="J207" s="34">
        <v>200</v>
      </c>
      <c r="K207" s="26">
        <v>0</v>
      </c>
      <c r="L207" s="27">
        <v>200</v>
      </c>
      <c r="M207" s="17">
        <v>0</v>
      </c>
      <c r="N207" s="3">
        <v>0</v>
      </c>
      <c r="O207" s="29">
        <v>100</v>
      </c>
      <c r="P207" s="18">
        <v>100</v>
      </c>
      <c r="Q207" t="s">
        <v>1245</v>
      </c>
      <c r="R207" t="s">
        <v>1194</v>
      </c>
      <c r="S207" s="20">
        <v>550</v>
      </c>
      <c r="T207" s="31">
        <v>0</v>
      </c>
      <c r="U207" s="38">
        <v>1</v>
      </c>
      <c r="V207" s="36">
        <v>0</v>
      </c>
      <c r="W207" s="47" t="s">
        <v>155</v>
      </c>
      <c r="X207" s="57">
        <v>0</v>
      </c>
      <c r="Y207" s="43">
        <v>0</v>
      </c>
    </row>
    <row r="208" spans="1:25" x14ac:dyDescent="0.2">
      <c r="A208" s="13" t="s">
        <v>1178</v>
      </c>
      <c r="B208" s="13" t="s">
        <v>1176</v>
      </c>
      <c r="C208" s="13" t="s">
        <v>1178</v>
      </c>
      <c r="D208" s="23">
        <v>15</v>
      </c>
      <c r="E208" s="33">
        <v>1500</v>
      </c>
      <c r="F208" s="35">
        <v>1500</v>
      </c>
      <c r="G208" s="41">
        <v>22</v>
      </c>
      <c r="H208" s="25">
        <v>90</v>
      </c>
      <c r="I208" s="24">
        <v>10</v>
      </c>
      <c r="J208" s="34">
        <v>200</v>
      </c>
      <c r="K208" s="26">
        <v>0</v>
      </c>
      <c r="L208" s="27">
        <v>200</v>
      </c>
      <c r="M208" s="17">
        <v>100</v>
      </c>
      <c r="N208" s="3">
        <v>0</v>
      </c>
      <c r="O208" s="29">
        <v>0</v>
      </c>
      <c r="P208" s="18">
        <v>100</v>
      </c>
      <c r="Q208" t="s">
        <v>1246</v>
      </c>
      <c r="R208" t="s">
        <v>1195</v>
      </c>
      <c r="S208" s="20">
        <v>550</v>
      </c>
      <c r="T208" s="31">
        <v>0</v>
      </c>
      <c r="U208" s="38">
        <v>1</v>
      </c>
      <c r="V208" s="36">
        <v>0</v>
      </c>
      <c r="W208" s="47" t="s">
        <v>155</v>
      </c>
      <c r="X208" s="57">
        <v>0</v>
      </c>
      <c r="Y208" s="43">
        <v>0</v>
      </c>
    </row>
    <row r="209" spans="1:25" x14ac:dyDescent="0.2">
      <c r="A209" s="13" t="s">
        <v>1179</v>
      </c>
      <c r="B209" s="13" t="s">
        <v>1176</v>
      </c>
      <c r="C209" s="13" t="s">
        <v>1179</v>
      </c>
      <c r="D209" s="23">
        <v>15</v>
      </c>
      <c r="E209" s="33">
        <v>1500</v>
      </c>
      <c r="F209" s="35">
        <v>1500</v>
      </c>
      <c r="G209" s="41">
        <v>22</v>
      </c>
      <c r="H209" s="25">
        <v>90</v>
      </c>
      <c r="I209" s="24">
        <v>10</v>
      </c>
      <c r="J209" s="34">
        <v>200</v>
      </c>
      <c r="K209" s="26">
        <v>0</v>
      </c>
      <c r="L209" s="27">
        <v>200</v>
      </c>
      <c r="M209" s="17">
        <v>0</v>
      </c>
      <c r="N209" s="3">
        <v>100</v>
      </c>
      <c r="O209" s="29">
        <v>0</v>
      </c>
      <c r="P209" s="18">
        <v>100</v>
      </c>
      <c r="Q209" t="s">
        <v>1247</v>
      </c>
      <c r="R209" t="s">
        <v>1196</v>
      </c>
      <c r="S209" s="20">
        <v>550</v>
      </c>
      <c r="T209" s="31">
        <v>0</v>
      </c>
      <c r="U209" s="38">
        <v>1</v>
      </c>
      <c r="V209" s="36">
        <v>0</v>
      </c>
      <c r="W209" s="47" t="s">
        <v>155</v>
      </c>
      <c r="X209" s="57">
        <v>0</v>
      </c>
      <c r="Y209" s="43">
        <v>0</v>
      </c>
    </row>
    <row r="210" spans="1:25" x14ac:dyDescent="0.2">
      <c r="A210" s="13" t="s">
        <v>1180</v>
      </c>
      <c r="B210" s="13" t="s">
        <v>1180</v>
      </c>
      <c r="C210" s="13" t="s">
        <v>1180</v>
      </c>
      <c r="D210" s="23">
        <v>20</v>
      </c>
      <c r="E210" s="33">
        <v>3000</v>
      </c>
      <c r="F210" s="35">
        <v>3000</v>
      </c>
      <c r="G210" s="41">
        <v>40</v>
      </c>
      <c r="H210" s="25">
        <v>80</v>
      </c>
      <c r="I210" s="24">
        <v>10</v>
      </c>
      <c r="J210" s="34">
        <v>200</v>
      </c>
      <c r="K210" s="26">
        <v>0</v>
      </c>
      <c r="L210" s="27">
        <v>80</v>
      </c>
      <c r="M210" s="17">
        <v>0</v>
      </c>
      <c r="N210" s="3">
        <v>0</v>
      </c>
      <c r="O210" s="29">
        <v>0</v>
      </c>
      <c r="P210" s="18">
        <v>50</v>
      </c>
      <c r="Q210" s="2" t="s">
        <v>1201</v>
      </c>
      <c r="R210" t="s">
        <v>1198</v>
      </c>
      <c r="S210" s="20">
        <v>800</v>
      </c>
      <c r="T210" s="31">
        <v>200</v>
      </c>
      <c r="U210" s="38">
        <v>1</v>
      </c>
      <c r="V210" s="36">
        <v>300</v>
      </c>
      <c r="W210" s="47" t="s">
        <v>155</v>
      </c>
      <c r="X210" s="57">
        <v>0</v>
      </c>
      <c r="Y210" s="43">
        <v>1</v>
      </c>
    </row>
    <row r="211" spans="1:25" x14ac:dyDescent="0.2">
      <c r="A211" s="13" t="s">
        <v>1187</v>
      </c>
      <c r="B211" s="13" t="s">
        <v>1187</v>
      </c>
      <c r="C211" s="13" t="s">
        <v>1187</v>
      </c>
      <c r="D211" s="23">
        <v>21</v>
      </c>
      <c r="E211" s="33">
        <v>2000</v>
      </c>
      <c r="F211" s="35">
        <v>2000</v>
      </c>
      <c r="G211" s="41">
        <v>38</v>
      </c>
      <c r="H211" s="25">
        <v>90</v>
      </c>
      <c r="I211" s="24">
        <v>10</v>
      </c>
      <c r="J211" s="34">
        <v>200</v>
      </c>
      <c r="K211" s="26">
        <v>0</v>
      </c>
      <c r="L211" s="27">
        <v>0</v>
      </c>
      <c r="M211" s="17">
        <v>0</v>
      </c>
      <c r="N211" s="3">
        <v>75</v>
      </c>
      <c r="O211" s="29">
        <v>-100</v>
      </c>
      <c r="P211" s="18">
        <v>0</v>
      </c>
      <c r="Q211" s="2" t="s">
        <v>1219</v>
      </c>
      <c r="R211" t="s">
        <v>146</v>
      </c>
      <c r="S211" s="20">
        <v>850</v>
      </c>
      <c r="T211" s="31">
        <v>0</v>
      </c>
      <c r="U211" s="38">
        <v>1</v>
      </c>
      <c r="V211" s="36">
        <v>0</v>
      </c>
      <c r="W211" s="47" t="s">
        <v>155</v>
      </c>
      <c r="X211" s="57">
        <v>0</v>
      </c>
      <c r="Y211" s="43">
        <v>0</v>
      </c>
    </row>
    <row r="212" spans="1:25" x14ac:dyDescent="0.2">
      <c r="A212" s="13" t="s">
        <v>1188</v>
      </c>
      <c r="B212" s="13" t="s">
        <v>1188</v>
      </c>
      <c r="C212" s="13" t="s">
        <v>1188</v>
      </c>
      <c r="D212" s="23">
        <v>23</v>
      </c>
      <c r="E212" s="33">
        <v>2500</v>
      </c>
      <c r="F212" s="35">
        <v>2500</v>
      </c>
      <c r="G212" s="41">
        <v>48</v>
      </c>
      <c r="H212" s="25">
        <v>90</v>
      </c>
      <c r="I212" s="24">
        <v>10</v>
      </c>
      <c r="J212" s="34">
        <v>200</v>
      </c>
      <c r="K212" s="26">
        <v>0</v>
      </c>
      <c r="L212" s="27">
        <v>0</v>
      </c>
      <c r="M212" s="17">
        <v>0</v>
      </c>
      <c r="N212" s="3">
        <v>75</v>
      </c>
      <c r="O212" s="29">
        <v>-100</v>
      </c>
      <c r="P212" s="18">
        <v>0</v>
      </c>
      <c r="Q212" s="2" t="s">
        <v>1220</v>
      </c>
      <c r="R212" t="s">
        <v>146</v>
      </c>
      <c r="S212" s="20">
        <v>950</v>
      </c>
      <c r="T212" s="31">
        <v>0</v>
      </c>
      <c r="U212" s="38">
        <v>1</v>
      </c>
      <c r="V212" s="36">
        <v>0</v>
      </c>
      <c r="W212" s="47" t="s">
        <v>155</v>
      </c>
      <c r="X212" s="57">
        <v>0</v>
      </c>
      <c r="Y212" s="43">
        <v>0</v>
      </c>
    </row>
    <row r="213" spans="1:25" x14ac:dyDescent="0.2">
      <c r="A213" s="13" t="s">
        <v>1189</v>
      </c>
      <c r="B213" s="13" t="s">
        <v>1189</v>
      </c>
      <c r="C213" s="13" t="s">
        <v>1189</v>
      </c>
      <c r="D213" s="23">
        <v>24</v>
      </c>
      <c r="E213" s="33">
        <v>8000</v>
      </c>
      <c r="F213" s="35">
        <v>8000</v>
      </c>
      <c r="G213" s="41">
        <v>80</v>
      </c>
      <c r="H213" s="25">
        <v>10</v>
      </c>
      <c r="I213" s="24">
        <v>10</v>
      </c>
      <c r="J213" s="34">
        <v>200</v>
      </c>
      <c r="K213" s="26">
        <v>0</v>
      </c>
      <c r="L213" s="27">
        <v>100</v>
      </c>
      <c r="M213" s="17">
        <v>0</v>
      </c>
      <c r="N213" s="3">
        <v>100</v>
      </c>
      <c r="O213" s="29">
        <v>-100</v>
      </c>
      <c r="P213" s="18">
        <v>50</v>
      </c>
      <c r="Q213" t="s">
        <v>1208</v>
      </c>
      <c r="R213" t="s">
        <v>146</v>
      </c>
      <c r="S213" s="20">
        <v>1000</v>
      </c>
      <c r="T213" s="31">
        <v>0</v>
      </c>
      <c r="U213" s="38">
        <v>1</v>
      </c>
      <c r="V213" s="36">
        <v>0</v>
      </c>
      <c r="W213" s="47" t="s">
        <v>155</v>
      </c>
      <c r="X213" s="57">
        <v>0</v>
      </c>
      <c r="Y213" s="43">
        <v>1</v>
      </c>
    </row>
    <row r="214" spans="1:25" x14ac:dyDescent="0.2">
      <c r="A214" s="13" t="s">
        <v>1186</v>
      </c>
      <c r="B214" s="13" t="s">
        <v>1186</v>
      </c>
      <c r="C214" s="13" t="s">
        <v>1186</v>
      </c>
      <c r="D214" s="23">
        <v>26</v>
      </c>
      <c r="E214" s="33">
        <v>20000</v>
      </c>
      <c r="F214" s="35">
        <v>20000</v>
      </c>
      <c r="G214" s="41">
        <v>20</v>
      </c>
      <c r="H214" s="25">
        <v>50</v>
      </c>
      <c r="I214" s="24">
        <v>0.1</v>
      </c>
      <c r="J214" s="34">
        <v>200</v>
      </c>
      <c r="K214" s="26">
        <v>0</v>
      </c>
      <c r="L214" s="27">
        <v>200</v>
      </c>
      <c r="M214" s="17">
        <v>0</v>
      </c>
      <c r="N214" s="3">
        <v>100</v>
      </c>
      <c r="O214" s="29">
        <v>-100</v>
      </c>
      <c r="P214" s="18">
        <v>25</v>
      </c>
      <c r="Q214" t="s">
        <v>1225</v>
      </c>
      <c r="R214" t="s">
        <v>1210</v>
      </c>
      <c r="S214" s="20">
        <v>1200</v>
      </c>
      <c r="T214" s="31">
        <v>0</v>
      </c>
      <c r="U214" s="38">
        <v>1</v>
      </c>
      <c r="V214" s="36">
        <v>0</v>
      </c>
      <c r="W214" s="47" t="s">
        <v>155</v>
      </c>
      <c r="X214" s="57">
        <v>0</v>
      </c>
      <c r="Y214" s="43">
        <v>1</v>
      </c>
    </row>
    <row r="215" spans="1:25" x14ac:dyDescent="0.2">
      <c r="A215" s="13" t="s">
        <v>1190</v>
      </c>
      <c r="B215" s="13" t="s">
        <v>1190</v>
      </c>
      <c r="C215" s="13" t="s">
        <v>1189</v>
      </c>
      <c r="D215" s="23">
        <v>24</v>
      </c>
      <c r="E215" s="33">
        <v>8000</v>
      </c>
      <c r="F215" s="35">
        <v>8000</v>
      </c>
      <c r="G215" s="41">
        <v>160</v>
      </c>
      <c r="H215" s="25">
        <v>10</v>
      </c>
      <c r="I215" s="24">
        <v>10</v>
      </c>
      <c r="J215" s="34">
        <v>200</v>
      </c>
      <c r="K215" s="26">
        <v>0</v>
      </c>
      <c r="L215" s="27">
        <v>100</v>
      </c>
      <c r="M215" s="17">
        <v>0</v>
      </c>
      <c r="N215" s="3">
        <v>100</v>
      </c>
      <c r="O215" s="29">
        <v>-100</v>
      </c>
      <c r="P215" s="18">
        <v>50</v>
      </c>
      <c r="Q215" t="s">
        <v>1207</v>
      </c>
      <c r="R215" t="s">
        <v>146</v>
      </c>
      <c r="S215" s="20">
        <v>2000</v>
      </c>
      <c r="T215" s="31">
        <v>0</v>
      </c>
      <c r="U215" s="38">
        <v>1</v>
      </c>
      <c r="V215" s="36">
        <v>0</v>
      </c>
      <c r="W215" s="75" t="s">
        <v>665</v>
      </c>
      <c r="X215" s="57">
        <v>0</v>
      </c>
      <c r="Y215" s="43">
        <v>1</v>
      </c>
    </row>
    <row r="216" spans="1:25" x14ac:dyDescent="0.2">
      <c r="A216" s="13" t="s">
        <v>1267</v>
      </c>
      <c r="B216" s="13" t="s">
        <v>1267</v>
      </c>
      <c r="C216" s="13" t="s">
        <v>1267</v>
      </c>
      <c r="D216" s="23">
        <v>25</v>
      </c>
      <c r="E216" s="33">
        <v>5000</v>
      </c>
      <c r="F216" s="35">
        <v>5000</v>
      </c>
      <c r="G216" s="41">
        <v>40</v>
      </c>
      <c r="H216" s="25">
        <v>90</v>
      </c>
      <c r="I216" s="24">
        <v>10</v>
      </c>
      <c r="J216" s="34">
        <v>200</v>
      </c>
      <c r="K216" s="26">
        <v>0</v>
      </c>
      <c r="L216" s="27">
        <v>120</v>
      </c>
      <c r="M216" s="17">
        <v>25</v>
      </c>
      <c r="N216" s="3">
        <v>100</v>
      </c>
      <c r="O216" s="29">
        <v>-75</v>
      </c>
      <c r="P216" s="18">
        <v>0</v>
      </c>
      <c r="Q216" t="s">
        <v>1268</v>
      </c>
      <c r="R216" t="s">
        <v>146</v>
      </c>
      <c r="S216" s="20">
        <v>1100</v>
      </c>
      <c r="T216" s="31">
        <v>200</v>
      </c>
      <c r="U216" s="38">
        <v>1</v>
      </c>
      <c r="V216" s="36">
        <v>0</v>
      </c>
      <c r="W216" s="47" t="s">
        <v>155</v>
      </c>
      <c r="X216" s="57">
        <v>0</v>
      </c>
      <c r="Y216" s="43">
        <v>1</v>
      </c>
    </row>
    <row r="217" spans="1:25" x14ac:dyDescent="0.2">
      <c r="A217" s="13" t="s">
        <v>1185</v>
      </c>
      <c r="B217" s="13" t="s">
        <v>1185</v>
      </c>
      <c r="C217" s="13" t="s">
        <v>1185</v>
      </c>
      <c r="D217" s="23">
        <v>24</v>
      </c>
      <c r="E217" s="33">
        <v>2000</v>
      </c>
      <c r="F217" s="35">
        <v>2000</v>
      </c>
      <c r="G217" s="41">
        <v>30</v>
      </c>
      <c r="H217" s="25">
        <v>90</v>
      </c>
      <c r="I217" s="24">
        <v>10</v>
      </c>
      <c r="J217" s="34">
        <v>200</v>
      </c>
      <c r="K217" s="26">
        <v>0</v>
      </c>
      <c r="L217" s="27">
        <v>0</v>
      </c>
      <c r="M217" s="17">
        <v>25</v>
      </c>
      <c r="N217" s="3">
        <v>-75</v>
      </c>
      <c r="O217" s="29">
        <v>125</v>
      </c>
      <c r="P217" s="18">
        <v>0</v>
      </c>
      <c r="Q217" t="s">
        <v>1226</v>
      </c>
      <c r="R217" t="s">
        <v>1221</v>
      </c>
      <c r="S217" s="20">
        <v>1000</v>
      </c>
      <c r="T217" s="31">
        <v>0</v>
      </c>
      <c r="U217" s="38">
        <v>1</v>
      </c>
      <c r="V217" s="36">
        <v>0</v>
      </c>
      <c r="W217" s="47" t="s">
        <v>155</v>
      </c>
      <c r="X217" s="57">
        <v>0</v>
      </c>
      <c r="Y217" s="43">
        <v>1</v>
      </c>
    </row>
    <row r="218" spans="1:25" x14ac:dyDescent="0.2">
      <c r="A218" s="12" t="s">
        <v>1183</v>
      </c>
      <c r="B218" s="12" t="s">
        <v>1183</v>
      </c>
      <c r="C218" s="12" t="s">
        <v>1183</v>
      </c>
      <c r="D218" s="23">
        <v>26</v>
      </c>
      <c r="E218" s="33">
        <v>5000</v>
      </c>
      <c r="F218" s="35">
        <v>5000</v>
      </c>
      <c r="G218" s="41">
        <v>60</v>
      </c>
      <c r="H218" s="25">
        <v>90</v>
      </c>
      <c r="I218" s="24">
        <v>10</v>
      </c>
      <c r="J218" s="34">
        <v>200</v>
      </c>
      <c r="K218" s="26">
        <v>0</v>
      </c>
      <c r="L218" s="27">
        <v>100</v>
      </c>
      <c r="M218" s="17">
        <v>0</v>
      </c>
      <c r="N218" s="3">
        <v>-100</v>
      </c>
      <c r="O218" s="29">
        <v>100</v>
      </c>
      <c r="P218" s="18">
        <v>0</v>
      </c>
      <c r="Q218" t="s">
        <v>1222</v>
      </c>
      <c r="R218" t="s">
        <v>146</v>
      </c>
      <c r="S218" s="20">
        <v>1200</v>
      </c>
      <c r="T218" s="31">
        <v>0</v>
      </c>
      <c r="U218" s="38">
        <v>1</v>
      </c>
      <c r="V218" s="36">
        <v>0</v>
      </c>
      <c r="W218" s="47" t="s">
        <v>155</v>
      </c>
      <c r="X218" s="57">
        <v>0</v>
      </c>
      <c r="Y218" s="43">
        <v>1</v>
      </c>
    </row>
    <row r="219" spans="1:25" x14ac:dyDescent="0.2">
      <c r="A219" s="13" t="s">
        <v>1184</v>
      </c>
      <c r="B219" s="13" t="s">
        <v>1184</v>
      </c>
      <c r="C219" s="13" t="s">
        <v>1184</v>
      </c>
      <c r="D219" s="23">
        <v>27</v>
      </c>
      <c r="E219" s="33">
        <v>8000</v>
      </c>
      <c r="F219" s="35">
        <v>8000</v>
      </c>
      <c r="G219" s="41">
        <v>70</v>
      </c>
      <c r="H219" s="25">
        <v>90</v>
      </c>
      <c r="I219" s="24">
        <v>4</v>
      </c>
      <c r="J219" s="34">
        <v>200</v>
      </c>
      <c r="K219" s="26">
        <v>0</v>
      </c>
      <c r="L219" s="27">
        <v>150</v>
      </c>
      <c r="M219" s="17">
        <v>0</v>
      </c>
      <c r="N219" s="3">
        <v>-100</v>
      </c>
      <c r="O219" s="29">
        <v>100</v>
      </c>
      <c r="P219" s="18">
        <v>0</v>
      </c>
      <c r="Q219" t="s">
        <v>1227</v>
      </c>
      <c r="R219" t="s">
        <v>1323</v>
      </c>
      <c r="S219" s="20">
        <v>1300</v>
      </c>
      <c r="T219" s="31">
        <v>0</v>
      </c>
      <c r="U219" s="38">
        <v>1</v>
      </c>
      <c r="V219" s="36">
        <v>0</v>
      </c>
      <c r="W219" s="47" t="s">
        <v>155</v>
      </c>
      <c r="X219" s="57">
        <v>0</v>
      </c>
      <c r="Y219" s="43">
        <v>1</v>
      </c>
    </row>
    <row r="220" spans="1:25" x14ac:dyDescent="0.2">
      <c r="A220" s="13" t="s">
        <v>1275</v>
      </c>
      <c r="B220" s="13" t="s">
        <v>1275</v>
      </c>
      <c r="C220" s="13" t="s">
        <v>1275</v>
      </c>
      <c r="D220" s="23">
        <v>30</v>
      </c>
      <c r="E220" s="33">
        <v>25000</v>
      </c>
      <c r="F220" s="35">
        <v>25000</v>
      </c>
      <c r="G220" s="41">
        <v>22</v>
      </c>
      <c r="H220" s="25">
        <v>90</v>
      </c>
      <c r="I220" s="24">
        <v>10</v>
      </c>
      <c r="J220" s="34">
        <v>200</v>
      </c>
      <c r="K220" s="26">
        <v>0</v>
      </c>
      <c r="L220" s="27">
        <v>600</v>
      </c>
      <c r="M220" s="17">
        <v>50</v>
      </c>
      <c r="N220" s="3">
        <v>-100</v>
      </c>
      <c r="O220" s="29">
        <v>100</v>
      </c>
      <c r="P220" s="18">
        <v>50</v>
      </c>
      <c r="Q220" t="s">
        <v>1277</v>
      </c>
      <c r="R220" t="s">
        <v>1278</v>
      </c>
      <c r="S220" s="20">
        <v>1700</v>
      </c>
      <c r="T220" s="31">
        <v>0</v>
      </c>
      <c r="U220" s="38">
        <v>1</v>
      </c>
      <c r="V220" s="36">
        <v>0</v>
      </c>
      <c r="W220" s="47" t="s">
        <v>155</v>
      </c>
      <c r="X220" s="57">
        <v>0</v>
      </c>
      <c r="Y220" s="43">
        <v>0</v>
      </c>
    </row>
    <row r="221" spans="1:25" x14ac:dyDescent="0.2">
      <c r="A221" s="13" t="s">
        <v>1181</v>
      </c>
      <c r="B221" s="13" t="s">
        <v>1181</v>
      </c>
      <c r="C221" s="13" t="s">
        <v>1181</v>
      </c>
      <c r="D221" s="23">
        <v>27</v>
      </c>
      <c r="E221" s="33">
        <v>50000</v>
      </c>
      <c r="F221" s="35">
        <v>50000</v>
      </c>
      <c r="G221" s="41">
        <v>25</v>
      </c>
      <c r="H221" s="25">
        <v>50</v>
      </c>
      <c r="I221" s="24">
        <v>0.1</v>
      </c>
      <c r="J221" s="34">
        <v>200</v>
      </c>
      <c r="K221" s="26">
        <v>0</v>
      </c>
      <c r="L221" s="27">
        <v>300</v>
      </c>
      <c r="M221" s="17">
        <v>0</v>
      </c>
      <c r="N221" s="3">
        <v>-50</v>
      </c>
      <c r="O221" s="29">
        <v>100</v>
      </c>
      <c r="P221" s="18">
        <v>25</v>
      </c>
      <c r="Q221" s="2" t="s">
        <v>1224</v>
      </c>
      <c r="R221" t="s">
        <v>1205</v>
      </c>
      <c r="S221" s="20">
        <v>3000</v>
      </c>
      <c r="T221" s="31">
        <v>0</v>
      </c>
      <c r="U221" s="38">
        <v>1</v>
      </c>
      <c r="V221" s="36">
        <v>0</v>
      </c>
      <c r="W221" s="47" t="s">
        <v>665</v>
      </c>
      <c r="X221" s="57">
        <v>0</v>
      </c>
      <c r="Y221" s="43">
        <v>1</v>
      </c>
    </row>
    <row r="222" spans="1:25" x14ac:dyDescent="0.2">
      <c r="A222" s="13" t="s">
        <v>1272</v>
      </c>
      <c r="B222" s="13" t="s">
        <v>1272</v>
      </c>
      <c r="C222" s="13" t="s">
        <v>1272</v>
      </c>
      <c r="D222" s="23">
        <v>30</v>
      </c>
      <c r="E222" s="33">
        <v>30000</v>
      </c>
      <c r="F222" s="35">
        <v>30000</v>
      </c>
      <c r="G222" s="41">
        <v>25</v>
      </c>
      <c r="H222" s="25">
        <v>90</v>
      </c>
      <c r="I222" s="24">
        <v>0.1</v>
      </c>
      <c r="J222" s="34">
        <v>200</v>
      </c>
      <c r="K222" s="26">
        <v>0</v>
      </c>
      <c r="L222" s="27">
        <v>300</v>
      </c>
      <c r="M222" s="17">
        <v>33</v>
      </c>
      <c r="N222" s="3">
        <v>-17</v>
      </c>
      <c r="O222" s="29">
        <v>500</v>
      </c>
      <c r="P222" s="18">
        <v>100</v>
      </c>
      <c r="Q222" s="2" t="s">
        <v>1274</v>
      </c>
      <c r="R222" t="s">
        <v>1273</v>
      </c>
      <c r="S222" s="20">
        <v>4000</v>
      </c>
      <c r="T222" s="31">
        <v>300</v>
      </c>
      <c r="U222" s="38">
        <v>1</v>
      </c>
      <c r="V222" s="36">
        <v>0</v>
      </c>
      <c r="W222" s="47" t="s">
        <v>665</v>
      </c>
      <c r="X222" s="57">
        <v>0</v>
      </c>
      <c r="Y222" s="43">
        <v>0</v>
      </c>
    </row>
    <row r="223" spans="1:25" x14ac:dyDescent="0.2">
      <c r="A223" s="13" t="s">
        <v>1182</v>
      </c>
      <c r="B223" s="13" t="s">
        <v>1182</v>
      </c>
      <c r="C223" s="13" t="s">
        <v>1182</v>
      </c>
      <c r="D223" s="23">
        <v>31</v>
      </c>
      <c r="E223" s="33">
        <v>70000</v>
      </c>
      <c r="F223" s="35">
        <v>70000</v>
      </c>
      <c r="G223" s="41">
        <v>28</v>
      </c>
      <c r="H223" s="25">
        <v>50</v>
      </c>
      <c r="I223" s="24">
        <v>0.1</v>
      </c>
      <c r="J223" s="34">
        <v>200</v>
      </c>
      <c r="K223" s="26">
        <v>0</v>
      </c>
      <c r="L223" s="27">
        <v>450</v>
      </c>
      <c r="M223" s="17">
        <v>25</v>
      </c>
      <c r="N223" s="3">
        <v>-25</v>
      </c>
      <c r="O223" s="29">
        <v>200</v>
      </c>
      <c r="P223" s="18">
        <v>50</v>
      </c>
      <c r="Q223" s="2" t="s">
        <v>1223</v>
      </c>
      <c r="R223" t="s">
        <v>1206</v>
      </c>
      <c r="S223" s="20">
        <v>5000</v>
      </c>
      <c r="T223" s="31">
        <v>0</v>
      </c>
      <c r="U223" s="38">
        <v>1</v>
      </c>
      <c r="V223" s="36">
        <v>0</v>
      </c>
      <c r="W223" s="47" t="s">
        <v>665</v>
      </c>
      <c r="X223" s="57">
        <v>0</v>
      </c>
      <c r="Y223" s="43">
        <v>1</v>
      </c>
    </row>
    <row r="224" spans="1:25" x14ac:dyDescent="0.2">
      <c r="A224" s="13" t="s">
        <v>1276</v>
      </c>
      <c r="B224" s="13" t="s">
        <v>1276</v>
      </c>
      <c r="C224" s="13" t="s">
        <v>1276</v>
      </c>
      <c r="D224" s="23">
        <v>35</v>
      </c>
      <c r="E224" s="33">
        <v>50000</v>
      </c>
      <c r="F224" s="35">
        <v>50000</v>
      </c>
      <c r="G224" s="41">
        <v>33</v>
      </c>
      <c r="H224" s="25">
        <v>90</v>
      </c>
      <c r="I224" s="24">
        <v>10</v>
      </c>
      <c r="J224" s="34">
        <v>200</v>
      </c>
      <c r="K224" s="26">
        <v>0</v>
      </c>
      <c r="L224" s="27">
        <v>1200</v>
      </c>
      <c r="M224" s="17">
        <v>50</v>
      </c>
      <c r="N224" s="3">
        <v>-50</v>
      </c>
      <c r="O224" s="29">
        <v>100</v>
      </c>
      <c r="P224" s="18">
        <v>99</v>
      </c>
      <c r="Q224" s="2" t="s">
        <v>1279</v>
      </c>
      <c r="R224" s="2" t="s">
        <v>1280</v>
      </c>
      <c r="S224" s="20">
        <v>9000</v>
      </c>
      <c r="T224" s="31">
        <v>0</v>
      </c>
      <c r="U224" s="38">
        <v>1</v>
      </c>
      <c r="V224" s="36">
        <v>0</v>
      </c>
      <c r="W224" s="47" t="s">
        <v>665</v>
      </c>
      <c r="X224" s="57">
        <v>1</v>
      </c>
      <c r="Y224" s="43">
        <v>0</v>
      </c>
    </row>
    <row r="225" spans="1:25" x14ac:dyDescent="0.2">
      <c r="A225" s="13" t="s">
        <v>1202</v>
      </c>
      <c r="B225" s="13" t="s">
        <v>1202</v>
      </c>
      <c r="C225" s="13" t="s">
        <v>1202</v>
      </c>
      <c r="D225" s="23">
        <v>35</v>
      </c>
      <c r="E225" s="33">
        <v>200000</v>
      </c>
      <c r="F225" s="35">
        <v>200000</v>
      </c>
      <c r="G225" s="41">
        <v>100</v>
      </c>
      <c r="H225" s="25">
        <v>90</v>
      </c>
      <c r="I225" s="24">
        <v>10</v>
      </c>
      <c r="J225" s="34">
        <v>200</v>
      </c>
      <c r="K225" s="26">
        <v>0</v>
      </c>
      <c r="L225" s="27">
        <v>2000</v>
      </c>
      <c r="M225" s="17">
        <v>100</v>
      </c>
      <c r="N225" s="3">
        <v>0</v>
      </c>
      <c r="O225" s="29">
        <v>50</v>
      </c>
      <c r="P225" s="18">
        <v>0</v>
      </c>
      <c r="Q225" s="2" t="s">
        <v>1230</v>
      </c>
      <c r="R225" t="s">
        <v>1251</v>
      </c>
      <c r="S225" s="20">
        <v>100000</v>
      </c>
      <c r="T225" s="31">
        <v>0</v>
      </c>
      <c r="U225" s="38">
        <v>0</v>
      </c>
      <c r="V225" s="36">
        <v>0</v>
      </c>
      <c r="W225" s="47" t="s">
        <v>667</v>
      </c>
      <c r="X225" s="57">
        <v>1</v>
      </c>
      <c r="Y225" s="43">
        <v>0</v>
      </c>
    </row>
    <row r="226" spans="1:25" x14ac:dyDescent="0.2">
      <c r="A226" s="13" t="s">
        <v>1203</v>
      </c>
      <c r="B226" s="13" t="s">
        <v>1203</v>
      </c>
      <c r="C226" s="13" t="s">
        <v>1203</v>
      </c>
      <c r="D226" s="23">
        <v>40</v>
      </c>
      <c r="E226" s="33">
        <v>400000</v>
      </c>
      <c r="F226" s="35">
        <v>400000</v>
      </c>
      <c r="G226" s="41">
        <v>150</v>
      </c>
      <c r="H226" s="25">
        <v>90</v>
      </c>
      <c r="I226" s="24">
        <v>10</v>
      </c>
      <c r="J226" s="34">
        <v>200</v>
      </c>
      <c r="K226" s="26">
        <v>0</v>
      </c>
      <c r="L226" s="27">
        <v>1000</v>
      </c>
      <c r="M226" s="17">
        <v>50</v>
      </c>
      <c r="N226" s="3">
        <v>100</v>
      </c>
      <c r="O226" s="29">
        <v>0</v>
      </c>
      <c r="P226" s="18">
        <v>0</v>
      </c>
      <c r="Q226" s="2" t="s">
        <v>1271</v>
      </c>
      <c r="R226" t="s">
        <v>1252</v>
      </c>
      <c r="S226" s="20">
        <v>200000</v>
      </c>
      <c r="T226" s="31">
        <v>0</v>
      </c>
      <c r="U226" s="38">
        <v>0</v>
      </c>
      <c r="V226" s="36">
        <v>0</v>
      </c>
      <c r="W226" s="47" t="s">
        <v>667</v>
      </c>
      <c r="X226" s="57">
        <v>1</v>
      </c>
      <c r="Y226" s="43">
        <v>0</v>
      </c>
    </row>
    <row r="227" spans="1:25" x14ac:dyDescent="0.2">
      <c r="A227" s="13" t="s">
        <v>1204</v>
      </c>
      <c r="B227" s="13" t="s">
        <v>1204</v>
      </c>
      <c r="C227" s="13" t="s">
        <v>1204</v>
      </c>
      <c r="D227" s="23">
        <v>45</v>
      </c>
      <c r="E227" s="33">
        <v>800000</v>
      </c>
      <c r="F227" s="35">
        <v>800000</v>
      </c>
      <c r="G227" s="41">
        <v>200</v>
      </c>
      <c r="H227" s="25">
        <v>90</v>
      </c>
      <c r="I227" s="24">
        <v>10</v>
      </c>
      <c r="J227" s="34">
        <v>200</v>
      </c>
      <c r="K227" s="26">
        <v>0</v>
      </c>
      <c r="L227" s="27">
        <v>1000</v>
      </c>
      <c r="M227" s="17">
        <v>100</v>
      </c>
      <c r="N227" s="3">
        <v>75</v>
      </c>
      <c r="O227" s="29">
        <v>75</v>
      </c>
      <c r="P227" s="18">
        <v>0</v>
      </c>
      <c r="Q227" s="2" t="s">
        <v>1249</v>
      </c>
      <c r="R227" t="s">
        <v>1253</v>
      </c>
      <c r="S227" s="20">
        <v>300000</v>
      </c>
      <c r="T227" s="31">
        <v>0</v>
      </c>
      <c r="U227" s="38">
        <v>0</v>
      </c>
      <c r="V227" s="36">
        <v>0</v>
      </c>
      <c r="W227" s="47" t="s">
        <v>667</v>
      </c>
      <c r="X227" s="57">
        <v>1</v>
      </c>
      <c r="Y227" s="43">
        <v>0</v>
      </c>
    </row>
    <row r="228" spans="1:25" x14ac:dyDescent="0.2">
      <c r="A228" s="12" t="s">
        <v>1285</v>
      </c>
      <c r="B228" t="s">
        <v>429</v>
      </c>
      <c r="C228" t="s">
        <v>1318</v>
      </c>
      <c r="D228" s="23">
        <v>50</v>
      </c>
      <c r="E228" s="33">
        <v>1600000</v>
      </c>
      <c r="F228" s="35">
        <v>1600000</v>
      </c>
      <c r="G228" s="41">
        <v>250</v>
      </c>
      <c r="H228" s="25">
        <v>90</v>
      </c>
      <c r="I228" s="24">
        <v>10</v>
      </c>
      <c r="J228" s="34">
        <v>200</v>
      </c>
      <c r="K228" s="26">
        <v>0</v>
      </c>
      <c r="L228" s="27">
        <v>3000</v>
      </c>
      <c r="M228" s="17">
        <v>50</v>
      </c>
      <c r="N228" s="3">
        <v>0</v>
      </c>
      <c r="O228" s="29">
        <v>100</v>
      </c>
      <c r="P228" s="18">
        <v>25</v>
      </c>
      <c r="Q228" t="s">
        <v>1286</v>
      </c>
      <c r="R228" s="2" t="s">
        <v>1284</v>
      </c>
      <c r="S228" s="21">
        <v>500000</v>
      </c>
      <c r="T228" s="32">
        <v>0</v>
      </c>
      <c r="U228" s="39">
        <v>0</v>
      </c>
      <c r="V228" s="37">
        <v>0</v>
      </c>
      <c r="W228" s="47" t="s">
        <v>667</v>
      </c>
      <c r="X228" s="57">
        <v>1</v>
      </c>
      <c r="Y228" s="43">
        <v>0</v>
      </c>
    </row>
    <row r="229" spans="1:25" x14ac:dyDescent="0.2">
      <c r="A229" s="13" t="s">
        <v>1281</v>
      </c>
      <c r="B229" s="13" t="s">
        <v>1281</v>
      </c>
      <c r="C229" s="13" t="s">
        <v>1281</v>
      </c>
      <c r="D229" s="23">
        <v>60</v>
      </c>
      <c r="E229" s="33">
        <v>1000000</v>
      </c>
      <c r="F229" s="35">
        <v>1000000</v>
      </c>
      <c r="G229" s="41">
        <v>400</v>
      </c>
      <c r="H229" s="25">
        <v>70</v>
      </c>
      <c r="I229" s="24">
        <v>1</v>
      </c>
      <c r="J229" s="34">
        <v>200</v>
      </c>
      <c r="K229" s="26">
        <v>25</v>
      </c>
      <c r="L229" s="27">
        <v>5000</v>
      </c>
      <c r="M229" s="17">
        <v>99</v>
      </c>
      <c r="N229" s="3">
        <v>90</v>
      </c>
      <c r="O229" s="29">
        <v>95</v>
      </c>
      <c r="P229" s="18">
        <v>98</v>
      </c>
      <c r="Q229" s="2" t="s">
        <v>1282</v>
      </c>
      <c r="R229" t="s">
        <v>146</v>
      </c>
      <c r="S229" s="20">
        <v>-1</v>
      </c>
      <c r="T229" s="31">
        <v>0</v>
      </c>
      <c r="U229" s="38">
        <v>1</v>
      </c>
      <c r="V229" s="36">
        <v>0</v>
      </c>
      <c r="W229" s="47" t="s">
        <v>1283</v>
      </c>
      <c r="X229" s="57">
        <v>0</v>
      </c>
      <c r="Y229" s="43">
        <v>1</v>
      </c>
    </row>
    <row r="230" spans="1:25" x14ac:dyDescent="0.2">
      <c r="A230" s="13" t="s">
        <v>1309</v>
      </c>
      <c r="B230" s="13" t="s">
        <v>1309</v>
      </c>
      <c r="C230" s="13" t="s">
        <v>1294</v>
      </c>
      <c r="D230" s="23">
        <v>35</v>
      </c>
      <c r="E230" s="33">
        <v>0</v>
      </c>
      <c r="F230" s="35">
        <v>0</v>
      </c>
      <c r="G230" s="41">
        <v>0</v>
      </c>
      <c r="H230" s="25">
        <v>0</v>
      </c>
      <c r="I230" s="24">
        <v>0</v>
      </c>
      <c r="J230" s="34">
        <v>0</v>
      </c>
      <c r="K230" s="26">
        <v>0</v>
      </c>
      <c r="L230" s="27">
        <v>0</v>
      </c>
      <c r="M230" s="17">
        <v>0</v>
      </c>
      <c r="N230" s="3">
        <v>0</v>
      </c>
      <c r="O230" s="29">
        <v>0</v>
      </c>
      <c r="P230" s="18">
        <v>0</v>
      </c>
      <c r="Q230" s="2" t="s">
        <v>146</v>
      </c>
      <c r="R230" t="s">
        <v>1350</v>
      </c>
      <c r="S230" s="20">
        <v>0</v>
      </c>
      <c r="T230" s="31">
        <v>0</v>
      </c>
      <c r="U230" s="38">
        <v>1</v>
      </c>
      <c r="V230" s="36">
        <v>0</v>
      </c>
      <c r="W230" s="47" t="s">
        <v>155</v>
      </c>
      <c r="X230" s="57">
        <v>0</v>
      </c>
      <c r="Y230" s="43">
        <v>1</v>
      </c>
    </row>
    <row r="231" spans="1:25" x14ac:dyDescent="0.2">
      <c r="A231" s="13" t="s">
        <v>1302</v>
      </c>
      <c r="B231" s="13" t="s">
        <v>1358</v>
      </c>
      <c r="C231" s="13" t="s">
        <v>1302</v>
      </c>
      <c r="D231" s="23">
        <v>37</v>
      </c>
      <c r="E231" s="33">
        <v>0</v>
      </c>
      <c r="F231" s="35">
        <v>0</v>
      </c>
      <c r="G231" s="41">
        <v>0</v>
      </c>
      <c r="H231" s="25">
        <v>0</v>
      </c>
      <c r="I231" s="24">
        <v>0</v>
      </c>
      <c r="J231" s="34">
        <v>0</v>
      </c>
      <c r="K231" s="26">
        <v>0</v>
      </c>
      <c r="L231" s="27">
        <v>0</v>
      </c>
      <c r="M231" s="17">
        <v>0</v>
      </c>
      <c r="N231" s="3">
        <v>0</v>
      </c>
      <c r="O231" s="29">
        <v>0</v>
      </c>
      <c r="P231" s="18">
        <v>0</v>
      </c>
      <c r="Q231" s="2" t="s">
        <v>146</v>
      </c>
      <c r="R231" t="s">
        <v>1360</v>
      </c>
      <c r="S231" s="20">
        <v>0</v>
      </c>
      <c r="T231" s="31">
        <v>0</v>
      </c>
      <c r="U231" s="38">
        <v>1</v>
      </c>
      <c r="V231" s="36">
        <v>0</v>
      </c>
      <c r="W231" s="47" t="s">
        <v>155</v>
      </c>
      <c r="X231" s="57">
        <v>0</v>
      </c>
      <c r="Y231" s="43">
        <v>1</v>
      </c>
    </row>
    <row r="232" spans="1:25" x14ac:dyDescent="0.2">
      <c r="A232" s="13" t="s">
        <v>1296</v>
      </c>
      <c r="B232" s="13" t="s">
        <v>1296</v>
      </c>
      <c r="C232" s="13" t="s">
        <v>1296</v>
      </c>
      <c r="D232" s="23">
        <v>38</v>
      </c>
      <c r="E232" s="33">
        <v>0</v>
      </c>
      <c r="F232" s="35">
        <v>0</v>
      </c>
      <c r="G232" s="41">
        <v>0</v>
      </c>
      <c r="H232" s="25">
        <v>0</v>
      </c>
      <c r="I232" s="24">
        <v>0</v>
      </c>
      <c r="J232" s="34">
        <v>0</v>
      </c>
      <c r="K232" s="26">
        <v>0</v>
      </c>
      <c r="L232" s="27">
        <v>0</v>
      </c>
      <c r="M232" s="17">
        <v>0</v>
      </c>
      <c r="N232" s="3">
        <v>0</v>
      </c>
      <c r="O232" s="29">
        <v>0</v>
      </c>
      <c r="P232" s="18">
        <v>0</v>
      </c>
      <c r="Q232" s="2" t="s">
        <v>146</v>
      </c>
      <c r="R232" t="s">
        <v>1360</v>
      </c>
      <c r="S232" s="20">
        <v>0</v>
      </c>
      <c r="T232" s="31">
        <v>0</v>
      </c>
      <c r="U232" s="38">
        <v>1</v>
      </c>
      <c r="V232" s="36">
        <v>0</v>
      </c>
      <c r="W232" s="47" t="s">
        <v>155</v>
      </c>
      <c r="X232" s="57">
        <v>0</v>
      </c>
      <c r="Y232" s="43">
        <v>0</v>
      </c>
    </row>
    <row r="233" spans="1:25" x14ac:dyDescent="0.2">
      <c r="A233" s="13" t="s">
        <v>1305</v>
      </c>
      <c r="B233" s="13" t="s">
        <v>1305</v>
      </c>
      <c r="C233" s="13" t="s">
        <v>1292</v>
      </c>
      <c r="D233" s="23">
        <v>39</v>
      </c>
      <c r="E233" s="33">
        <v>0</v>
      </c>
      <c r="F233" s="35">
        <v>0</v>
      </c>
      <c r="G233" s="41">
        <v>0</v>
      </c>
      <c r="H233" s="25">
        <v>0</v>
      </c>
      <c r="I233" s="24">
        <v>0</v>
      </c>
      <c r="J233" s="34">
        <v>0</v>
      </c>
      <c r="K233" s="26">
        <v>0</v>
      </c>
      <c r="L233" s="27">
        <v>0</v>
      </c>
      <c r="M233" s="17">
        <v>0</v>
      </c>
      <c r="N233" s="3">
        <v>0</v>
      </c>
      <c r="O233" s="29">
        <v>0</v>
      </c>
      <c r="P233" s="18">
        <v>0</v>
      </c>
      <c r="Q233" s="2" t="s">
        <v>146</v>
      </c>
      <c r="R233" t="s">
        <v>1352</v>
      </c>
      <c r="S233" s="20">
        <v>0</v>
      </c>
      <c r="T233" s="31">
        <v>0</v>
      </c>
      <c r="U233" s="38">
        <v>1</v>
      </c>
      <c r="V233" s="36">
        <v>0</v>
      </c>
      <c r="W233" s="47" t="s">
        <v>155</v>
      </c>
      <c r="X233" s="57">
        <v>0</v>
      </c>
      <c r="Y233" s="43">
        <v>0</v>
      </c>
    </row>
    <row r="234" spans="1:25" x14ac:dyDescent="0.2">
      <c r="A234" s="13" t="s">
        <v>1293</v>
      </c>
      <c r="B234" s="13" t="s">
        <v>1293</v>
      </c>
      <c r="C234" t="s">
        <v>1293</v>
      </c>
      <c r="D234" s="23">
        <v>44</v>
      </c>
      <c r="E234" s="33">
        <v>0</v>
      </c>
      <c r="F234" s="35">
        <v>0</v>
      </c>
      <c r="G234" s="41">
        <v>0</v>
      </c>
      <c r="H234" s="25">
        <v>0</v>
      </c>
      <c r="I234" s="24">
        <v>0</v>
      </c>
      <c r="J234" s="34">
        <v>0</v>
      </c>
      <c r="K234" s="26">
        <v>0</v>
      </c>
      <c r="L234" s="27">
        <v>0</v>
      </c>
      <c r="M234" s="17">
        <v>0</v>
      </c>
      <c r="N234" s="3">
        <v>0</v>
      </c>
      <c r="O234" s="29">
        <v>0</v>
      </c>
      <c r="P234" s="18">
        <v>0</v>
      </c>
      <c r="Q234" s="2" t="s">
        <v>1322</v>
      </c>
      <c r="R234" t="s">
        <v>1351</v>
      </c>
      <c r="S234" s="20">
        <v>0</v>
      </c>
      <c r="T234" s="31">
        <v>0</v>
      </c>
      <c r="U234" s="38">
        <v>1</v>
      </c>
      <c r="V234" s="36">
        <v>0</v>
      </c>
      <c r="W234" s="47" t="s">
        <v>155</v>
      </c>
      <c r="X234" s="57">
        <v>0</v>
      </c>
      <c r="Y234" s="43">
        <v>1</v>
      </c>
    </row>
    <row r="235" spans="1:25" x14ac:dyDescent="0.2">
      <c r="A235" s="13" t="s">
        <v>1298</v>
      </c>
      <c r="B235" s="13" t="s">
        <v>1298</v>
      </c>
      <c r="C235" s="13" t="s">
        <v>1298</v>
      </c>
      <c r="D235" s="23">
        <v>40</v>
      </c>
      <c r="E235" s="33">
        <v>0</v>
      </c>
      <c r="F235" s="35">
        <v>0</v>
      </c>
      <c r="G235" s="41">
        <v>0</v>
      </c>
      <c r="H235" s="25">
        <v>0</v>
      </c>
      <c r="I235" s="24">
        <v>0</v>
      </c>
      <c r="J235" s="34">
        <v>0</v>
      </c>
      <c r="K235" s="26">
        <v>0</v>
      </c>
      <c r="L235" s="27">
        <v>0</v>
      </c>
      <c r="M235" s="17">
        <v>0</v>
      </c>
      <c r="N235" s="3">
        <v>0</v>
      </c>
      <c r="O235" s="29">
        <v>0</v>
      </c>
      <c r="P235" s="18">
        <v>0</v>
      </c>
      <c r="Q235" s="2" t="s">
        <v>146</v>
      </c>
      <c r="R235" t="s">
        <v>146</v>
      </c>
      <c r="S235" s="20">
        <v>0</v>
      </c>
      <c r="T235" s="31">
        <v>0</v>
      </c>
      <c r="U235" s="38">
        <v>1</v>
      </c>
      <c r="V235" s="36">
        <v>0</v>
      </c>
      <c r="W235" s="47" t="s">
        <v>155</v>
      </c>
      <c r="X235" s="57">
        <v>0</v>
      </c>
      <c r="Y235" s="43">
        <v>1</v>
      </c>
    </row>
    <row r="236" spans="1:25" x14ac:dyDescent="0.2">
      <c r="A236" s="13" t="s">
        <v>1297</v>
      </c>
      <c r="B236" s="13" t="s">
        <v>1297</v>
      </c>
      <c r="C236" s="13" t="s">
        <v>1297</v>
      </c>
      <c r="D236" s="23">
        <v>41</v>
      </c>
      <c r="E236" s="33">
        <v>0</v>
      </c>
      <c r="F236" s="35">
        <v>0</v>
      </c>
      <c r="G236" s="41">
        <v>0</v>
      </c>
      <c r="H236" s="25">
        <v>0</v>
      </c>
      <c r="I236" s="24">
        <v>0</v>
      </c>
      <c r="J236" s="34">
        <v>0</v>
      </c>
      <c r="K236" s="26">
        <v>0</v>
      </c>
      <c r="L236" s="27">
        <v>0</v>
      </c>
      <c r="M236" s="17">
        <v>0</v>
      </c>
      <c r="N236" s="3">
        <v>0</v>
      </c>
      <c r="O236" s="29">
        <v>0</v>
      </c>
      <c r="P236" s="18">
        <v>0</v>
      </c>
      <c r="Q236" s="2" t="s">
        <v>146</v>
      </c>
      <c r="R236" t="s">
        <v>1355</v>
      </c>
      <c r="S236" s="20">
        <v>0</v>
      </c>
      <c r="T236" s="31">
        <v>0</v>
      </c>
      <c r="U236" s="38">
        <v>1</v>
      </c>
      <c r="V236" s="36">
        <v>0</v>
      </c>
      <c r="W236" s="47" t="s">
        <v>155</v>
      </c>
      <c r="X236" s="57">
        <v>1</v>
      </c>
      <c r="Y236" s="43">
        <v>1</v>
      </c>
    </row>
    <row r="237" spans="1:25" x14ac:dyDescent="0.2">
      <c r="A237" s="13" t="s">
        <v>1308</v>
      </c>
      <c r="B237" s="13" t="s">
        <v>1308</v>
      </c>
      <c r="C237" s="13" t="s">
        <v>1299</v>
      </c>
      <c r="D237" s="23">
        <v>42</v>
      </c>
      <c r="E237" s="33">
        <v>0</v>
      </c>
      <c r="F237" s="35">
        <v>0</v>
      </c>
      <c r="G237" s="41">
        <v>0</v>
      </c>
      <c r="H237" s="25">
        <v>0</v>
      </c>
      <c r="I237" s="24">
        <v>0</v>
      </c>
      <c r="J237" s="34">
        <v>0</v>
      </c>
      <c r="K237" s="26">
        <v>0</v>
      </c>
      <c r="L237" s="27">
        <v>0</v>
      </c>
      <c r="M237" s="17">
        <v>0</v>
      </c>
      <c r="N237" s="3">
        <v>0</v>
      </c>
      <c r="O237" s="29">
        <v>0</v>
      </c>
      <c r="P237" s="18">
        <v>0</v>
      </c>
      <c r="Q237" s="2" t="s">
        <v>146</v>
      </c>
      <c r="R237" t="s">
        <v>1353</v>
      </c>
      <c r="S237" s="20">
        <v>0</v>
      </c>
      <c r="T237" s="31">
        <v>0</v>
      </c>
      <c r="U237" s="38">
        <v>1</v>
      </c>
      <c r="V237" s="36">
        <v>0</v>
      </c>
      <c r="W237" s="47" t="s">
        <v>155</v>
      </c>
      <c r="X237" s="57">
        <v>0</v>
      </c>
      <c r="Y237" s="43">
        <v>1</v>
      </c>
    </row>
    <row r="238" spans="1:25" x14ac:dyDescent="0.2">
      <c r="A238" s="13" t="s">
        <v>1307</v>
      </c>
      <c r="B238" s="13" t="s">
        <v>1307</v>
      </c>
      <c r="C238" s="13" t="s">
        <v>1295</v>
      </c>
      <c r="D238" s="23">
        <v>43</v>
      </c>
      <c r="E238" s="33">
        <v>0</v>
      </c>
      <c r="F238" s="35">
        <v>0</v>
      </c>
      <c r="G238" s="41">
        <v>0</v>
      </c>
      <c r="H238" s="25">
        <v>0</v>
      </c>
      <c r="I238" s="24">
        <v>0</v>
      </c>
      <c r="J238" s="34">
        <v>0</v>
      </c>
      <c r="K238" s="26">
        <v>0</v>
      </c>
      <c r="L238" s="27">
        <v>0</v>
      </c>
      <c r="M238" s="17">
        <v>0</v>
      </c>
      <c r="N238" s="3">
        <v>0</v>
      </c>
      <c r="O238" s="29">
        <v>0</v>
      </c>
      <c r="P238" s="18">
        <v>0</v>
      </c>
      <c r="Q238" s="2" t="s">
        <v>146</v>
      </c>
      <c r="R238" t="s">
        <v>1328</v>
      </c>
      <c r="S238" s="20">
        <v>0</v>
      </c>
      <c r="T238" s="31">
        <v>0</v>
      </c>
      <c r="U238" s="38">
        <v>1</v>
      </c>
      <c r="V238" s="36">
        <v>0</v>
      </c>
      <c r="W238" s="47" t="s">
        <v>155</v>
      </c>
      <c r="X238" s="57">
        <v>1</v>
      </c>
      <c r="Y238" s="43">
        <v>1</v>
      </c>
    </row>
    <row r="239" spans="1:25" x14ac:dyDescent="0.2">
      <c r="A239" s="13" t="s">
        <v>1304</v>
      </c>
      <c r="B239" s="13" t="s">
        <v>1304</v>
      </c>
      <c r="C239" s="13" t="s">
        <v>1291</v>
      </c>
      <c r="D239" s="23">
        <v>44</v>
      </c>
      <c r="E239" s="33">
        <v>0</v>
      </c>
      <c r="F239" s="35">
        <v>0</v>
      </c>
      <c r="G239" s="41">
        <v>0</v>
      </c>
      <c r="H239" s="25">
        <v>0</v>
      </c>
      <c r="I239" s="24">
        <v>0</v>
      </c>
      <c r="J239" s="34">
        <v>0</v>
      </c>
      <c r="K239" s="26">
        <v>0</v>
      </c>
      <c r="L239" s="27">
        <v>0</v>
      </c>
      <c r="M239" s="17">
        <v>0</v>
      </c>
      <c r="N239" s="3">
        <v>0</v>
      </c>
      <c r="O239" s="29">
        <v>0</v>
      </c>
      <c r="P239" s="18">
        <v>0</v>
      </c>
      <c r="Q239" s="2" t="s">
        <v>146</v>
      </c>
      <c r="R239" t="s">
        <v>1330</v>
      </c>
      <c r="S239" s="20">
        <v>0</v>
      </c>
      <c r="T239" s="31">
        <v>0</v>
      </c>
      <c r="U239" s="38">
        <v>1</v>
      </c>
      <c r="V239" s="36">
        <v>0</v>
      </c>
      <c r="W239" s="47" t="s">
        <v>155</v>
      </c>
      <c r="X239" s="57">
        <v>1</v>
      </c>
      <c r="Y239" s="43">
        <v>0</v>
      </c>
    </row>
    <row r="240" spans="1:25" x14ac:dyDescent="0.2">
      <c r="A240" s="13" t="s">
        <v>1306</v>
      </c>
      <c r="B240" s="13" t="s">
        <v>1306</v>
      </c>
      <c r="C240" s="13" t="s">
        <v>1303</v>
      </c>
      <c r="D240" s="23">
        <v>45</v>
      </c>
      <c r="E240" s="33">
        <v>0</v>
      </c>
      <c r="F240" s="35">
        <v>0</v>
      </c>
      <c r="G240" s="41">
        <v>0</v>
      </c>
      <c r="H240" s="25">
        <v>0</v>
      </c>
      <c r="I240" s="24">
        <v>0</v>
      </c>
      <c r="J240" s="34">
        <v>0</v>
      </c>
      <c r="K240" s="26">
        <v>0</v>
      </c>
      <c r="L240" s="27">
        <v>0</v>
      </c>
      <c r="M240" s="17">
        <v>0</v>
      </c>
      <c r="N240" s="3">
        <v>0</v>
      </c>
      <c r="O240" s="29">
        <v>0</v>
      </c>
      <c r="P240" s="18">
        <v>0</v>
      </c>
      <c r="Q240" s="2" t="s">
        <v>146</v>
      </c>
      <c r="R240" t="s">
        <v>1331</v>
      </c>
      <c r="S240" s="20">
        <v>0</v>
      </c>
      <c r="T240" s="31">
        <v>0</v>
      </c>
      <c r="U240" s="38">
        <v>1</v>
      </c>
      <c r="V240" s="36">
        <v>0</v>
      </c>
      <c r="W240" s="47" t="s">
        <v>155</v>
      </c>
      <c r="X240" s="57">
        <v>0</v>
      </c>
      <c r="Y240" s="43">
        <v>0</v>
      </c>
    </row>
    <row r="241" spans="1:25" x14ac:dyDescent="0.2">
      <c r="A241" s="13" t="s">
        <v>1301</v>
      </c>
      <c r="B241" s="13" t="s">
        <v>1301</v>
      </c>
      <c r="C241" s="13" t="s">
        <v>1301</v>
      </c>
      <c r="D241" s="23">
        <v>45</v>
      </c>
      <c r="E241" s="33">
        <v>0</v>
      </c>
      <c r="F241" s="35">
        <v>0</v>
      </c>
      <c r="G241" s="41">
        <v>0</v>
      </c>
      <c r="H241" s="25">
        <v>0</v>
      </c>
      <c r="I241" s="24">
        <v>0</v>
      </c>
      <c r="J241" s="34">
        <v>0</v>
      </c>
      <c r="K241" s="26">
        <v>0</v>
      </c>
      <c r="L241" s="27">
        <v>0</v>
      </c>
      <c r="M241" s="17">
        <v>0</v>
      </c>
      <c r="N241" s="3">
        <v>0</v>
      </c>
      <c r="O241" s="29">
        <v>0</v>
      </c>
      <c r="P241" s="18">
        <v>0</v>
      </c>
      <c r="Q241" s="2" t="s">
        <v>146</v>
      </c>
      <c r="R241" t="s">
        <v>1356</v>
      </c>
      <c r="S241" s="20">
        <v>0</v>
      </c>
      <c r="T241" s="31">
        <v>0</v>
      </c>
      <c r="U241" s="38">
        <v>1</v>
      </c>
      <c r="V241" s="36">
        <v>2</v>
      </c>
      <c r="W241" s="47" t="s">
        <v>665</v>
      </c>
      <c r="X241" s="57">
        <v>0</v>
      </c>
      <c r="Y241" s="43">
        <v>1</v>
      </c>
    </row>
    <row r="242" spans="1:25" x14ac:dyDescent="0.2">
      <c r="A242" s="13" t="s">
        <v>1300</v>
      </c>
      <c r="B242" s="13" t="s">
        <v>1300</v>
      </c>
      <c r="C242" s="13" t="s">
        <v>1300</v>
      </c>
      <c r="D242" s="23">
        <v>45</v>
      </c>
      <c r="E242" s="33">
        <v>0</v>
      </c>
      <c r="F242" s="35">
        <v>0</v>
      </c>
      <c r="G242" s="41">
        <v>0</v>
      </c>
      <c r="H242" s="25">
        <v>0</v>
      </c>
      <c r="I242" s="24">
        <v>0</v>
      </c>
      <c r="J242" s="34">
        <v>0</v>
      </c>
      <c r="K242" s="26">
        <v>0</v>
      </c>
      <c r="L242" s="27">
        <v>0</v>
      </c>
      <c r="M242" s="17">
        <v>0</v>
      </c>
      <c r="N242" s="3">
        <v>0</v>
      </c>
      <c r="O242" s="29">
        <v>0</v>
      </c>
      <c r="P242" s="18">
        <v>0</v>
      </c>
      <c r="Q242" s="2" t="s">
        <v>146</v>
      </c>
      <c r="R242" t="s">
        <v>1357</v>
      </c>
      <c r="S242" s="20">
        <v>0</v>
      </c>
      <c r="T242" s="31">
        <v>0</v>
      </c>
      <c r="U242" s="38">
        <v>1</v>
      </c>
      <c r="V242" s="36">
        <v>1</v>
      </c>
      <c r="W242" s="47" t="s">
        <v>665</v>
      </c>
      <c r="X242" s="57">
        <v>0</v>
      </c>
      <c r="Y242" s="43">
        <v>1</v>
      </c>
    </row>
    <row r="243" spans="1:25" x14ac:dyDescent="0.2">
      <c r="A243" s="13" t="s">
        <v>1310</v>
      </c>
      <c r="B243" s="13" t="s">
        <v>1310</v>
      </c>
      <c r="C243" s="13" t="s">
        <v>1310</v>
      </c>
      <c r="D243" s="23">
        <v>46</v>
      </c>
      <c r="E243" s="33">
        <v>0</v>
      </c>
      <c r="F243" s="35">
        <v>0</v>
      </c>
      <c r="G243" s="41">
        <v>0</v>
      </c>
      <c r="H243" s="25">
        <v>0</v>
      </c>
      <c r="I243" s="24">
        <v>0</v>
      </c>
      <c r="J243" s="34">
        <v>0</v>
      </c>
      <c r="K243" s="26">
        <v>0</v>
      </c>
      <c r="L243" s="27">
        <v>0</v>
      </c>
      <c r="M243" s="17">
        <v>0</v>
      </c>
      <c r="N243" s="3">
        <v>0</v>
      </c>
      <c r="O243" s="29">
        <v>0</v>
      </c>
      <c r="P243" s="18">
        <v>0</v>
      </c>
      <c r="Q243" s="2" t="s">
        <v>146</v>
      </c>
      <c r="R243" t="s">
        <v>1361</v>
      </c>
      <c r="S243" s="20">
        <v>0</v>
      </c>
      <c r="T243" s="31">
        <v>0</v>
      </c>
      <c r="U243" s="38">
        <v>1</v>
      </c>
      <c r="V243" s="36">
        <v>0</v>
      </c>
      <c r="W243" s="47" t="s">
        <v>665</v>
      </c>
      <c r="X243" s="57">
        <v>0</v>
      </c>
      <c r="Y243" s="43">
        <v>0</v>
      </c>
    </row>
    <row r="244" spans="1:25" x14ac:dyDescent="0.2">
      <c r="A244" s="13" t="s">
        <v>1311</v>
      </c>
      <c r="B244" s="13" t="s">
        <v>1311</v>
      </c>
      <c r="C244" s="13" t="s">
        <v>1311</v>
      </c>
      <c r="D244" s="23">
        <v>72</v>
      </c>
      <c r="E244" s="33">
        <v>0</v>
      </c>
      <c r="F244" s="35">
        <v>0</v>
      </c>
      <c r="G244" s="41">
        <v>0</v>
      </c>
      <c r="H244" s="25">
        <v>0</v>
      </c>
      <c r="I244" s="24">
        <v>0</v>
      </c>
      <c r="J244" s="34">
        <v>0</v>
      </c>
      <c r="K244" s="26">
        <v>0</v>
      </c>
      <c r="L244" s="27">
        <v>0</v>
      </c>
      <c r="M244" s="17">
        <v>0</v>
      </c>
      <c r="N244" s="3">
        <v>0</v>
      </c>
      <c r="O244" s="29">
        <v>0</v>
      </c>
      <c r="P244" s="18">
        <v>0</v>
      </c>
      <c r="Q244" s="2" t="s">
        <v>146</v>
      </c>
      <c r="R244" t="s">
        <v>1354</v>
      </c>
      <c r="S244" s="20">
        <v>0</v>
      </c>
      <c r="T244" s="31">
        <v>0</v>
      </c>
      <c r="U244" s="38">
        <v>0</v>
      </c>
      <c r="V244" s="36">
        <v>0</v>
      </c>
      <c r="W244" s="47" t="s">
        <v>1313</v>
      </c>
      <c r="X244" s="57">
        <v>1</v>
      </c>
      <c r="Y244" s="43">
        <v>1</v>
      </c>
    </row>
    <row r="245" spans="1:25" x14ac:dyDescent="0.2">
      <c r="A245" s="13" t="s">
        <v>1312</v>
      </c>
      <c r="B245" s="13" t="s">
        <v>1312</v>
      </c>
      <c r="C245" s="13" t="s">
        <v>1312</v>
      </c>
      <c r="D245" s="23">
        <v>74</v>
      </c>
      <c r="E245" s="33">
        <v>0</v>
      </c>
      <c r="F245" s="35">
        <v>0</v>
      </c>
      <c r="G245" s="41">
        <v>0</v>
      </c>
      <c r="H245" s="25">
        <v>0</v>
      </c>
      <c r="I245" s="24">
        <v>0</v>
      </c>
      <c r="J245" s="34">
        <v>0</v>
      </c>
      <c r="K245" s="26">
        <v>0</v>
      </c>
      <c r="L245" s="27">
        <v>0</v>
      </c>
      <c r="M245" s="17">
        <v>0</v>
      </c>
      <c r="N245" s="3">
        <v>0</v>
      </c>
      <c r="O245" s="29">
        <v>0</v>
      </c>
      <c r="P245" s="18">
        <v>0</v>
      </c>
      <c r="Q245" s="2" t="s">
        <v>146</v>
      </c>
      <c r="R245" t="s">
        <v>146</v>
      </c>
      <c r="S245" s="20">
        <v>0</v>
      </c>
      <c r="T245" s="31">
        <v>0</v>
      </c>
      <c r="U245" s="38">
        <v>0</v>
      </c>
      <c r="V245" s="36">
        <v>0</v>
      </c>
      <c r="W245" s="47" t="s">
        <v>1155</v>
      </c>
      <c r="X245" s="57">
        <v>1</v>
      </c>
      <c r="Y245" s="43">
        <v>1</v>
      </c>
    </row>
    <row r="246" spans="1:25" x14ac:dyDescent="0.2">
      <c r="A246" s="12" t="s">
        <v>1314</v>
      </c>
      <c r="B246" s="12" t="s">
        <v>1315</v>
      </c>
      <c r="C246" s="12" t="s">
        <v>1314</v>
      </c>
      <c r="D246" s="23">
        <v>24</v>
      </c>
      <c r="E246" s="33">
        <v>33</v>
      </c>
      <c r="F246" s="35">
        <v>3300</v>
      </c>
      <c r="G246" s="41">
        <v>50</v>
      </c>
      <c r="H246" s="25">
        <v>50</v>
      </c>
      <c r="I246" s="24">
        <v>10</v>
      </c>
      <c r="J246" s="34">
        <v>200</v>
      </c>
      <c r="K246" s="26">
        <v>0</v>
      </c>
      <c r="L246" s="27">
        <v>200</v>
      </c>
      <c r="M246" s="17">
        <v>50</v>
      </c>
      <c r="N246" s="3">
        <v>100</v>
      </c>
      <c r="O246" s="29">
        <v>0</v>
      </c>
      <c r="P246" s="18">
        <v>50</v>
      </c>
      <c r="Q246" t="s">
        <v>1316</v>
      </c>
      <c r="R246" t="s">
        <v>1317</v>
      </c>
      <c r="S246" s="20">
        <v>10</v>
      </c>
      <c r="T246" s="31">
        <v>0</v>
      </c>
      <c r="U246" s="38">
        <v>1</v>
      </c>
      <c r="V246" s="36">
        <v>0</v>
      </c>
      <c r="W246" s="47" t="s">
        <v>155</v>
      </c>
      <c r="X246" s="57">
        <v>0</v>
      </c>
      <c r="Y246" s="43">
        <v>1</v>
      </c>
    </row>
  </sheetData>
  <sortState ref="A2:V92">
    <sortCondition descending="1" ref="U2:U92"/>
    <sortCondition ref="D2:D92"/>
    <sortCondition ref="S2:S92"/>
    <sortCondition ref="F2:F92"/>
  </sortState>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155"/>
  <sheetViews>
    <sheetView zoomScaleNormal="100" workbookViewId="0">
      <pane ySplit="1" topLeftCell="A116" activePane="bottomLeft" state="frozen"/>
      <selection pane="bottomLeft" activeCell="H118" sqref="A1:J155"/>
    </sheetView>
  </sheetViews>
  <sheetFormatPr defaultRowHeight="12.75" x14ac:dyDescent="0.2"/>
  <cols>
    <col min="1" max="2" width="16" customWidth="1"/>
    <col min="4" max="4" width="3.7109375" customWidth="1"/>
    <col min="5" max="5" width="4.85546875" customWidth="1"/>
    <col min="7" max="8" width="17.140625" customWidth="1"/>
    <col min="9" max="9" width="42.85546875" customWidth="1"/>
    <col min="10" max="10" width="11.42578125" customWidth="1"/>
  </cols>
  <sheetData>
    <row r="1" spans="1:10" x14ac:dyDescent="0.2">
      <c r="A1" t="s">
        <v>107</v>
      </c>
      <c r="B1" t="s">
        <v>121</v>
      </c>
      <c r="C1" t="s">
        <v>148</v>
      </c>
      <c r="D1" t="s">
        <v>149</v>
      </c>
      <c r="E1" t="s">
        <v>150</v>
      </c>
      <c r="F1" t="s">
        <v>111</v>
      </c>
      <c r="G1" t="s">
        <v>151</v>
      </c>
      <c r="H1" t="s">
        <v>152</v>
      </c>
      <c r="I1" t="s">
        <v>153</v>
      </c>
      <c r="J1" t="s">
        <v>154</v>
      </c>
    </row>
    <row r="2" spans="1:10" s="63" customFormat="1" x14ac:dyDescent="0.2">
      <c r="A2" s="63" t="s">
        <v>156</v>
      </c>
      <c r="B2" s="63" t="s">
        <v>157</v>
      </c>
      <c r="C2" s="63" t="s">
        <v>159</v>
      </c>
      <c r="D2" s="63">
        <v>0</v>
      </c>
      <c r="E2" s="63">
        <v>100</v>
      </c>
      <c r="F2" s="63" t="s">
        <v>124</v>
      </c>
      <c r="G2" s="63" t="s">
        <v>146</v>
      </c>
      <c r="H2" s="63" t="s">
        <v>146</v>
      </c>
      <c r="I2" s="63" t="s">
        <v>158</v>
      </c>
      <c r="J2" s="63" t="s">
        <v>155</v>
      </c>
    </row>
    <row r="3" spans="1:10" s="63" customFormat="1" x14ac:dyDescent="0.2">
      <c r="A3" s="63" t="s">
        <v>160</v>
      </c>
      <c r="B3" s="63" t="s">
        <v>249</v>
      </c>
      <c r="C3" s="63" t="s">
        <v>159</v>
      </c>
      <c r="D3" s="63">
        <v>0</v>
      </c>
      <c r="E3" s="63">
        <v>0</v>
      </c>
      <c r="F3" s="63" t="s">
        <v>124</v>
      </c>
      <c r="G3" s="63" t="s">
        <v>146</v>
      </c>
      <c r="H3" s="63" t="s">
        <v>146</v>
      </c>
      <c r="I3" s="63" t="s">
        <v>428</v>
      </c>
      <c r="J3" s="63" t="s">
        <v>601</v>
      </c>
    </row>
    <row r="4" spans="1:10" s="63" customFormat="1" x14ac:dyDescent="0.2">
      <c r="A4" s="63" t="s">
        <v>161</v>
      </c>
      <c r="B4" s="63" t="s">
        <v>157</v>
      </c>
      <c r="C4" s="63" t="s">
        <v>162</v>
      </c>
      <c r="D4" s="63">
        <v>5</v>
      </c>
      <c r="E4" s="63">
        <v>150</v>
      </c>
      <c r="F4" s="63" t="s">
        <v>124</v>
      </c>
      <c r="G4" s="63" t="s">
        <v>146</v>
      </c>
      <c r="H4" s="63" t="s">
        <v>146</v>
      </c>
      <c r="I4" s="63" t="s">
        <v>661</v>
      </c>
      <c r="J4" s="63" t="s">
        <v>155</v>
      </c>
    </row>
    <row r="5" spans="1:10" s="63" customFormat="1" x14ac:dyDescent="0.2">
      <c r="A5" s="63" t="s">
        <v>303</v>
      </c>
      <c r="B5" s="63" t="s">
        <v>157</v>
      </c>
      <c r="C5" s="63" t="s">
        <v>162</v>
      </c>
      <c r="D5" s="63">
        <v>10</v>
      </c>
      <c r="E5" s="63">
        <v>200</v>
      </c>
      <c r="F5" s="63" t="s">
        <v>124</v>
      </c>
      <c r="G5" s="63" t="s">
        <v>164</v>
      </c>
      <c r="H5" s="63" t="s">
        <v>146</v>
      </c>
      <c r="I5" s="63" t="s">
        <v>662</v>
      </c>
      <c r="J5" s="63" t="s">
        <v>155</v>
      </c>
    </row>
    <row r="6" spans="1:10" s="63" customFormat="1" x14ac:dyDescent="0.2">
      <c r="A6" s="63" t="s">
        <v>163</v>
      </c>
      <c r="B6" s="63" t="s">
        <v>157</v>
      </c>
      <c r="C6" s="63" t="s">
        <v>162</v>
      </c>
      <c r="D6" s="63">
        <v>10</v>
      </c>
      <c r="E6" s="63">
        <v>175</v>
      </c>
      <c r="F6" s="63" t="s">
        <v>124</v>
      </c>
      <c r="G6" s="63" t="s">
        <v>515</v>
      </c>
      <c r="H6" s="63" t="s">
        <v>146</v>
      </c>
      <c r="I6" s="63" t="s">
        <v>663</v>
      </c>
      <c r="J6" s="63" t="s">
        <v>155</v>
      </c>
    </row>
    <row r="7" spans="1:10" s="63" customFormat="1" x14ac:dyDescent="0.2">
      <c r="A7" s="63" t="s">
        <v>459</v>
      </c>
      <c r="B7" s="63" t="s">
        <v>157</v>
      </c>
      <c r="C7" s="63" t="s">
        <v>162</v>
      </c>
      <c r="D7" s="63">
        <v>15</v>
      </c>
      <c r="E7" s="63">
        <v>200</v>
      </c>
      <c r="F7" s="63" t="s">
        <v>124</v>
      </c>
      <c r="G7" s="63" t="s">
        <v>146</v>
      </c>
      <c r="H7" s="63" t="s">
        <v>805</v>
      </c>
      <c r="I7" s="63" t="s">
        <v>440</v>
      </c>
      <c r="J7" s="63" t="s">
        <v>155</v>
      </c>
    </row>
    <row r="8" spans="1:10" s="63" customFormat="1" x14ac:dyDescent="0.2">
      <c r="A8" s="63" t="s">
        <v>165</v>
      </c>
      <c r="B8" s="63" t="s">
        <v>167</v>
      </c>
      <c r="C8" s="63" t="s">
        <v>166</v>
      </c>
      <c r="D8" s="63">
        <v>20</v>
      </c>
      <c r="E8" s="63">
        <v>250</v>
      </c>
      <c r="F8" s="63" t="s">
        <v>124</v>
      </c>
      <c r="G8" s="63" t="s">
        <v>146</v>
      </c>
      <c r="H8" s="63" t="s">
        <v>146</v>
      </c>
      <c r="I8" s="63" t="s">
        <v>278</v>
      </c>
      <c r="J8" s="63" t="s">
        <v>155</v>
      </c>
    </row>
    <row r="9" spans="1:10" s="63" customFormat="1" x14ac:dyDescent="0.2">
      <c r="A9" s="63" t="s">
        <v>168</v>
      </c>
      <c r="B9" s="63" t="s">
        <v>169</v>
      </c>
      <c r="C9" s="63" t="s">
        <v>162</v>
      </c>
      <c r="D9" s="63">
        <v>15</v>
      </c>
      <c r="E9" s="63">
        <v>10</v>
      </c>
      <c r="F9" s="63" t="s">
        <v>124</v>
      </c>
      <c r="G9" s="63" t="s">
        <v>146</v>
      </c>
      <c r="H9" s="63" t="s">
        <v>146</v>
      </c>
      <c r="I9" s="63" t="s">
        <v>251</v>
      </c>
      <c r="J9" s="63" t="s">
        <v>155</v>
      </c>
    </row>
    <row r="10" spans="1:10" s="63" customFormat="1" x14ac:dyDescent="0.2">
      <c r="A10" s="63" t="s">
        <v>170</v>
      </c>
      <c r="B10" s="63" t="s">
        <v>171</v>
      </c>
      <c r="C10" s="63" t="s">
        <v>162</v>
      </c>
      <c r="D10" s="63">
        <v>25</v>
      </c>
      <c r="E10" s="63">
        <v>4</v>
      </c>
      <c r="F10" s="63" t="s">
        <v>124</v>
      </c>
      <c r="G10" s="63" t="s">
        <v>146</v>
      </c>
      <c r="H10" s="63" t="s">
        <v>146</v>
      </c>
      <c r="I10" s="63" t="s">
        <v>333</v>
      </c>
      <c r="J10" s="63" t="s">
        <v>155</v>
      </c>
    </row>
    <row r="11" spans="1:10" s="63" customFormat="1" x14ac:dyDescent="0.2">
      <c r="A11" s="63" t="s">
        <v>172</v>
      </c>
      <c r="B11" s="63" t="s">
        <v>173</v>
      </c>
      <c r="C11" s="63" t="s">
        <v>174</v>
      </c>
      <c r="D11" s="63">
        <v>20</v>
      </c>
      <c r="E11" s="63">
        <v>250</v>
      </c>
      <c r="F11" s="63" t="s">
        <v>124</v>
      </c>
      <c r="G11" s="63" t="s">
        <v>146</v>
      </c>
      <c r="H11" s="63" t="s">
        <v>146</v>
      </c>
      <c r="I11" s="63" t="s">
        <v>252</v>
      </c>
      <c r="J11" s="63" t="s">
        <v>155</v>
      </c>
    </row>
    <row r="12" spans="1:10" s="63" customFormat="1" x14ac:dyDescent="0.2">
      <c r="A12" s="63" t="s">
        <v>458</v>
      </c>
      <c r="B12" s="63" t="s">
        <v>157</v>
      </c>
      <c r="C12" s="63" t="s">
        <v>162</v>
      </c>
      <c r="D12" s="63">
        <v>15</v>
      </c>
      <c r="E12" s="63">
        <v>200</v>
      </c>
      <c r="F12" s="63" t="s">
        <v>124</v>
      </c>
      <c r="G12" s="63" t="s">
        <v>146</v>
      </c>
      <c r="H12" s="63" t="s">
        <v>185</v>
      </c>
      <c r="I12" s="63" t="s">
        <v>332</v>
      </c>
      <c r="J12" s="63" t="s">
        <v>155</v>
      </c>
    </row>
    <row r="13" spans="1:10" s="63" customFormat="1" x14ac:dyDescent="0.2">
      <c r="A13" s="63" t="s">
        <v>175</v>
      </c>
      <c r="B13" s="63" t="s">
        <v>176</v>
      </c>
      <c r="C13" s="63" t="s">
        <v>162</v>
      </c>
      <c r="D13" s="63">
        <v>25</v>
      </c>
      <c r="E13" s="63">
        <v>300</v>
      </c>
      <c r="F13" s="63" t="s">
        <v>124</v>
      </c>
      <c r="G13" s="63" t="s">
        <v>146</v>
      </c>
      <c r="H13" s="63" t="s">
        <v>146</v>
      </c>
      <c r="I13" s="63" t="s">
        <v>253</v>
      </c>
      <c r="J13" s="63" t="s">
        <v>155</v>
      </c>
    </row>
    <row r="14" spans="1:10" s="63" customFormat="1" x14ac:dyDescent="0.2">
      <c r="A14" s="63" t="s">
        <v>177</v>
      </c>
      <c r="B14" s="63" t="s">
        <v>179</v>
      </c>
      <c r="C14" s="63" t="s">
        <v>178</v>
      </c>
      <c r="D14" s="63">
        <v>25</v>
      </c>
      <c r="E14" s="63">
        <v>300</v>
      </c>
      <c r="F14" s="63" t="s">
        <v>124</v>
      </c>
      <c r="G14" s="63" t="s">
        <v>146</v>
      </c>
      <c r="H14" s="63" t="s">
        <v>146</v>
      </c>
      <c r="I14" s="63" t="s">
        <v>331</v>
      </c>
      <c r="J14" s="63" t="s">
        <v>155</v>
      </c>
    </row>
    <row r="15" spans="1:10" s="63" customFormat="1" x14ac:dyDescent="0.2">
      <c r="A15" s="63" t="s">
        <v>630</v>
      </c>
      <c r="B15" s="63" t="s">
        <v>176</v>
      </c>
      <c r="C15" s="63" t="s">
        <v>162</v>
      </c>
      <c r="D15" s="63">
        <v>40</v>
      </c>
      <c r="E15" s="63">
        <v>500</v>
      </c>
      <c r="F15" s="63" t="s">
        <v>124</v>
      </c>
      <c r="G15" s="63" t="s">
        <v>188</v>
      </c>
      <c r="H15" s="63" t="s">
        <v>146</v>
      </c>
      <c r="I15" s="63" t="s">
        <v>575</v>
      </c>
      <c r="J15" s="63" t="s">
        <v>190</v>
      </c>
    </row>
    <row r="16" spans="1:10" s="63" customFormat="1" x14ac:dyDescent="0.2">
      <c r="A16" s="63" t="s">
        <v>189</v>
      </c>
      <c r="B16" s="63" t="s">
        <v>171</v>
      </c>
      <c r="C16" s="63" t="s">
        <v>162</v>
      </c>
      <c r="D16" s="63">
        <v>50</v>
      </c>
      <c r="E16" s="63">
        <v>7</v>
      </c>
      <c r="F16" s="63" t="s">
        <v>124</v>
      </c>
      <c r="G16" s="63" t="s">
        <v>146</v>
      </c>
      <c r="H16" s="63" t="s">
        <v>146</v>
      </c>
      <c r="I16" s="63" t="s">
        <v>254</v>
      </c>
      <c r="J16" s="63" t="s">
        <v>155</v>
      </c>
    </row>
    <row r="17" spans="1:10" s="63" customFormat="1" x14ac:dyDescent="0.2">
      <c r="A17" s="63" t="s">
        <v>180</v>
      </c>
      <c r="B17" s="63" t="s">
        <v>249</v>
      </c>
      <c r="C17" s="63" t="s">
        <v>181</v>
      </c>
      <c r="D17" s="63">
        <v>40</v>
      </c>
      <c r="E17" s="63">
        <v>0</v>
      </c>
      <c r="F17" s="63" t="s">
        <v>124</v>
      </c>
      <c r="G17" s="63" t="s">
        <v>236</v>
      </c>
      <c r="H17" s="63" t="s">
        <v>146</v>
      </c>
      <c r="I17" s="63" t="s">
        <v>408</v>
      </c>
      <c r="J17" s="63" t="s">
        <v>155</v>
      </c>
    </row>
    <row r="18" spans="1:10" s="63" customFormat="1" x14ac:dyDescent="0.2">
      <c r="A18" s="63" t="s">
        <v>182</v>
      </c>
      <c r="B18" s="63" t="s">
        <v>249</v>
      </c>
      <c r="C18" s="63" t="s">
        <v>174</v>
      </c>
      <c r="D18" s="63">
        <v>40</v>
      </c>
      <c r="E18" s="63">
        <v>0</v>
      </c>
      <c r="F18" s="63" t="s">
        <v>124</v>
      </c>
      <c r="G18" s="63" t="s">
        <v>674</v>
      </c>
      <c r="H18" s="63" t="s">
        <v>146</v>
      </c>
      <c r="I18" s="63" t="s">
        <v>409</v>
      </c>
      <c r="J18" s="63" t="s">
        <v>155</v>
      </c>
    </row>
    <row r="19" spans="1:10" s="63" customFormat="1" x14ac:dyDescent="0.2">
      <c r="A19" s="63" t="s">
        <v>183</v>
      </c>
      <c r="B19" s="63" t="s">
        <v>249</v>
      </c>
      <c r="C19" s="63" t="s">
        <v>184</v>
      </c>
      <c r="D19" s="63">
        <v>40</v>
      </c>
      <c r="E19" s="63">
        <v>0</v>
      </c>
      <c r="F19" s="63" t="s">
        <v>124</v>
      </c>
      <c r="G19" s="63" t="s">
        <v>676</v>
      </c>
      <c r="H19" s="63" t="s">
        <v>146</v>
      </c>
      <c r="I19" s="63" t="s">
        <v>186</v>
      </c>
      <c r="J19" s="63" t="s">
        <v>155</v>
      </c>
    </row>
    <row r="20" spans="1:10" s="63" customFormat="1" x14ac:dyDescent="0.2">
      <c r="A20" s="63" t="s">
        <v>407</v>
      </c>
      <c r="B20" s="63" t="s">
        <v>249</v>
      </c>
      <c r="C20" s="63" t="s">
        <v>187</v>
      </c>
      <c r="D20" s="63">
        <v>40</v>
      </c>
      <c r="E20" s="63">
        <v>0</v>
      </c>
      <c r="F20" s="63" t="s">
        <v>124</v>
      </c>
      <c r="G20" s="63" t="s">
        <v>675</v>
      </c>
      <c r="H20" s="63" t="s">
        <v>146</v>
      </c>
      <c r="I20" s="63" t="s">
        <v>410</v>
      </c>
      <c r="J20" s="63" t="s">
        <v>155</v>
      </c>
    </row>
    <row r="21" spans="1:10" s="63" customFormat="1" x14ac:dyDescent="0.2">
      <c r="A21" s="63" t="s">
        <v>397</v>
      </c>
      <c r="B21" s="63" t="s">
        <v>157</v>
      </c>
      <c r="C21" s="63" t="s">
        <v>174</v>
      </c>
      <c r="D21" s="63">
        <v>10</v>
      </c>
      <c r="E21" s="63">
        <v>100</v>
      </c>
      <c r="F21" s="63" t="s">
        <v>198</v>
      </c>
      <c r="G21" s="63" t="s">
        <v>534</v>
      </c>
      <c r="H21" s="63" t="s">
        <v>146</v>
      </c>
      <c r="I21" s="63" t="s">
        <v>401</v>
      </c>
      <c r="J21" s="63" t="s">
        <v>155</v>
      </c>
    </row>
    <row r="22" spans="1:10" s="63" customFormat="1" x14ac:dyDescent="0.2">
      <c r="A22" s="63" t="s">
        <v>384</v>
      </c>
      <c r="B22" s="63" t="s">
        <v>157</v>
      </c>
      <c r="C22" s="63" t="s">
        <v>184</v>
      </c>
      <c r="D22" s="63">
        <v>10</v>
      </c>
      <c r="E22" s="63">
        <v>100</v>
      </c>
      <c r="F22" s="63" t="s">
        <v>198</v>
      </c>
      <c r="G22" s="63" t="s">
        <v>534</v>
      </c>
      <c r="H22" s="63" t="s">
        <v>146</v>
      </c>
      <c r="I22" s="63" t="s">
        <v>402</v>
      </c>
      <c r="J22" s="63" t="s">
        <v>155</v>
      </c>
    </row>
    <row r="23" spans="1:10" s="63" customFormat="1" x14ac:dyDescent="0.2">
      <c r="A23" s="63" t="s">
        <v>385</v>
      </c>
      <c r="B23" s="63" t="s">
        <v>157</v>
      </c>
      <c r="C23" s="63" t="s">
        <v>181</v>
      </c>
      <c r="D23" s="63">
        <v>10</v>
      </c>
      <c r="E23" s="63">
        <v>100</v>
      </c>
      <c r="F23" s="63" t="s">
        <v>198</v>
      </c>
      <c r="G23" s="63" t="s">
        <v>534</v>
      </c>
      <c r="H23" s="63" t="s">
        <v>146</v>
      </c>
      <c r="I23" s="63" t="s">
        <v>403</v>
      </c>
      <c r="J23" s="63" t="s">
        <v>155</v>
      </c>
    </row>
    <row r="24" spans="1:10" s="63" customFormat="1" x14ac:dyDescent="0.2">
      <c r="A24" s="63" t="s">
        <v>386</v>
      </c>
      <c r="B24" s="63" t="s">
        <v>157</v>
      </c>
      <c r="C24" s="63" t="s">
        <v>187</v>
      </c>
      <c r="D24" s="63">
        <v>10</v>
      </c>
      <c r="E24" s="63">
        <v>100</v>
      </c>
      <c r="F24" s="63" t="s">
        <v>198</v>
      </c>
      <c r="G24" s="63" t="s">
        <v>534</v>
      </c>
      <c r="H24" s="63" t="s">
        <v>146</v>
      </c>
      <c r="I24" s="63" t="s">
        <v>404</v>
      </c>
      <c r="J24" s="63" t="s">
        <v>155</v>
      </c>
    </row>
    <row r="25" spans="1:10" s="63" customFormat="1" x14ac:dyDescent="0.2">
      <c r="A25" s="63" t="s">
        <v>399</v>
      </c>
      <c r="B25" s="63" t="s">
        <v>157</v>
      </c>
      <c r="C25" s="63" t="s">
        <v>174</v>
      </c>
      <c r="D25" s="63">
        <v>10</v>
      </c>
      <c r="E25" s="63">
        <v>100</v>
      </c>
      <c r="F25" s="63" t="s">
        <v>39</v>
      </c>
      <c r="G25" s="63" t="s">
        <v>533</v>
      </c>
      <c r="H25" s="63" t="s">
        <v>146</v>
      </c>
      <c r="I25" s="63" t="s">
        <v>401</v>
      </c>
      <c r="J25" s="63" t="s">
        <v>155</v>
      </c>
    </row>
    <row r="26" spans="1:10" s="63" customFormat="1" x14ac:dyDescent="0.2">
      <c r="A26" s="63" t="s">
        <v>387</v>
      </c>
      <c r="B26" s="63" t="s">
        <v>157</v>
      </c>
      <c r="C26" s="63" t="s">
        <v>184</v>
      </c>
      <c r="D26" s="63">
        <v>10</v>
      </c>
      <c r="E26" s="63">
        <v>100</v>
      </c>
      <c r="F26" s="63" t="s">
        <v>39</v>
      </c>
      <c r="G26" s="63" t="s">
        <v>533</v>
      </c>
      <c r="H26" s="63" t="s">
        <v>146</v>
      </c>
      <c r="I26" s="63" t="s">
        <v>402</v>
      </c>
      <c r="J26" s="63" t="s">
        <v>155</v>
      </c>
    </row>
    <row r="27" spans="1:10" s="63" customFormat="1" x14ac:dyDescent="0.2">
      <c r="A27" s="63" t="s">
        <v>388</v>
      </c>
      <c r="B27" s="63" t="s">
        <v>157</v>
      </c>
      <c r="C27" s="63" t="s">
        <v>181</v>
      </c>
      <c r="D27" s="63">
        <v>10</v>
      </c>
      <c r="E27" s="63">
        <v>100</v>
      </c>
      <c r="F27" s="63" t="s">
        <v>39</v>
      </c>
      <c r="G27" s="63" t="s">
        <v>533</v>
      </c>
      <c r="H27" s="63" t="s">
        <v>146</v>
      </c>
      <c r="I27" s="63" t="s">
        <v>403</v>
      </c>
      <c r="J27" s="63" t="s">
        <v>155</v>
      </c>
    </row>
    <row r="28" spans="1:10" s="63" customFormat="1" x14ac:dyDescent="0.2">
      <c r="A28" s="63" t="s">
        <v>389</v>
      </c>
      <c r="B28" s="63" t="s">
        <v>157</v>
      </c>
      <c r="C28" s="63" t="s">
        <v>187</v>
      </c>
      <c r="D28" s="63">
        <v>10</v>
      </c>
      <c r="E28" s="63">
        <v>100</v>
      </c>
      <c r="F28" s="63" t="s">
        <v>39</v>
      </c>
      <c r="G28" s="63" t="s">
        <v>533</v>
      </c>
      <c r="H28" s="63" t="s">
        <v>146</v>
      </c>
      <c r="I28" s="63" t="s">
        <v>404</v>
      </c>
      <c r="J28" s="63" t="s">
        <v>155</v>
      </c>
    </row>
    <row r="29" spans="1:10" s="63" customFormat="1" x14ac:dyDescent="0.2">
      <c r="A29" s="63" t="s">
        <v>396</v>
      </c>
      <c r="B29" s="63" t="s">
        <v>157</v>
      </c>
      <c r="C29" s="63" t="s">
        <v>174</v>
      </c>
      <c r="D29" s="63">
        <v>10</v>
      </c>
      <c r="E29" s="63">
        <v>100</v>
      </c>
      <c r="F29" s="63" t="s">
        <v>29</v>
      </c>
      <c r="G29" s="63" t="s">
        <v>537</v>
      </c>
      <c r="H29" s="63" t="s">
        <v>146</v>
      </c>
      <c r="I29" s="63" t="s">
        <v>401</v>
      </c>
      <c r="J29" s="63" t="s">
        <v>155</v>
      </c>
    </row>
    <row r="30" spans="1:10" s="63" customFormat="1" x14ac:dyDescent="0.2">
      <c r="A30" s="63" t="s">
        <v>381</v>
      </c>
      <c r="B30" s="63" t="s">
        <v>157</v>
      </c>
      <c r="C30" s="63" t="s">
        <v>184</v>
      </c>
      <c r="D30" s="63">
        <v>10</v>
      </c>
      <c r="E30" s="63">
        <v>100</v>
      </c>
      <c r="F30" s="63" t="s">
        <v>29</v>
      </c>
      <c r="G30" s="63" t="s">
        <v>537</v>
      </c>
      <c r="H30" s="63" t="s">
        <v>146</v>
      </c>
      <c r="I30" s="63" t="s">
        <v>402</v>
      </c>
      <c r="J30" s="63" t="s">
        <v>155</v>
      </c>
    </row>
    <row r="31" spans="1:10" s="63" customFormat="1" x14ac:dyDescent="0.2">
      <c r="A31" s="63" t="s">
        <v>382</v>
      </c>
      <c r="B31" s="63" t="s">
        <v>157</v>
      </c>
      <c r="C31" s="63" t="s">
        <v>181</v>
      </c>
      <c r="D31" s="63">
        <v>10</v>
      </c>
      <c r="E31" s="63">
        <v>100</v>
      </c>
      <c r="F31" s="63" t="s">
        <v>29</v>
      </c>
      <c r="G31" s="63" t="s">
        <v>537</v>
      </c>
      <c r="H31" s="63" t="s">
        <v>146</v>
      </c>
      <c r="I31" s="63" t="s">
        <v>403</v>
      </c>
      <c r="J31" s="63" t="s">
        <v>155</v>
      </c>
    </row>
    <row r="32" spans="1:10" s="63" customFormat="1" x14ac:dyDescent="0.2">
      <c r="A32" s="63" t="s">
        <v>383</v>
      </c>
      <c r="B32" s="63" t="s">
        <v>157</v>
      </c>
      <c r="C32" s="63" t="s">
        <v>187</v>
      </c>
      <c r="D32" s="63">
        <v>10</v>
      </c>
      <c r="E32" s="63">
        <v>100</v>
      </c>
      <c r="F32" s="63" t="s">
        <v>29</v>
      </c>
      <c r="G32" s="63" t="s">
        <v>537</v>
      </c>
      <c r="H32" s="63" t="s">
        <v>146</v>
      </c>
      <c r="I32" s="63" t="s">
        <v>404</v>
      </c>
      <c r="J32" s="63" t="s">
        <v>155</v>
      </c>
    </row>
    <row r="33" spans="1:10" s="63" customFormat="1" x14ac:dyDescent="0.2">
      <c r="A33" s="63" t="s">
        <v>398</v>
      </c>
      <c r="B33" s="63" t="s">
        <v>157</v>
      </c>
      <c r="C33" s="63" t="s">
        <v>174</v>
      </c>
      <c r="D33" s="63">
        <v>10</v>
      </c>
      <c r="E33" s="63">
        <v>100</v>
      </c>
      <c r="F33" s="63" t="s">
        <v>202</v>
      </c>
      <c r="G33" s="63" t="s">
        <v>535</v>
      </c>
      <c r="H33" s="63" t="s">
        <v>146</v>
      </c>
      <c r="I33" s="63" t="s">
        <v>401</v>
      </c>
      <c r="J33" s="63" t="s">
        <v>155</v>
      </c>
    </row>
    <row r="34" spans="1:10" s="63" customFormat="1" x14ac:dyDescent="0.2">
      <c r="A34" s="63" t="s">
        <v>390</v>
      </c>
      <c r="B34" s="63" t="s">
        <v>157</v>
      </c>
      <c r="C34" s="63" t="s">
        <v>184</v>
      </c>
      <c r="D34" s="63">
        <v>10</v>
      </c>
      <c r="E34" s="63">
        <v>100</v>
      </c>
      <c r="F34" s="63" t="s">
        <v>202</v>
      </c>
      <c r="G34" s="63" t="s">
        <v>535</v>
      </c>
      <c r="H34" s="63" t="s">
        <v>146</v>
      </c>
      <c r="I34" s="63" t="s">
        <v>402</v>
      </c>
      <c r="J34" s="63" t="s">
        <v>155</v>
      </c>
    </row>
    <row r="35" spans="1:10" s="63" customFormat="1" x14ac:dyDescent="0.2">
      <c r="A35" s="63" t="s">
        <v>391</v>
      </c>
      <c r="B35" s="63" t="s">
        <v>157</v>
      </c>
      <c r="C35" s="63" t="s">
        <v>181</v>
      </c>
      <c r="D35" s="63">
        <v>10</v>
      </c>
      <c r="E35" s="63">
        <v>100</v>
      </c>
      <c r="F35" s="63" t="s">
        <v>202</v>
      </c>
      <c r="G35" s="63" t="s">
        <v>535</v>
      </c>
      <c r="H35" s="63" t="s">
        <v>146</v>
      </c>
      <c r="I35" s="63" t="s">
        <v>403</v>
      </c>
      <c r="J35" s="63" t="s">
        <v>155</v>
      </c>
    </row>
    <row r="36" spans="1:10" s="63" customFormat="1" x14ac:dyDescent="0.2">
      <c r="A36" s="63" t="s">
        <v>392</v>
      </c>
      <c r="B36" s="63" t="s">
        <v>157</v>
      </c>
      <c r="C36" s="63" t="s">
        <v>187</v>
      </c>
      <c r="D36" s="63">
        <v>10</v>
      </c>
      <c r="E36" s="63">
        <v>100</v>
      </c>
      <c r="F36" s="63" t="s">
        <v>202</v>
      </c>
      <c r="G36" s="63" t="s">
        <v>535</v>
      </c>
      <c r="H36" s="63" t="s">
        <v>146</v>
      </c>
      <c r="I36" s="63" t="s">
        <v>404</v>
      </c>
      <c r="J36" s="63" t="s">
        <v>155</v>
      </c>
    </row>
    <row r="37" spans="1:10" s="63" customFormat="1" x14ac:dyDescent="0.2">
      <c r="A37" s="63" t="s">
        <v>400</v>
      </c>
      <c r="B37" s="63" t="s">
        <v>157</v>
      </c>
      <c r="C37" s="63" t="s">
        <v>174</v>
      </c>
      <c r="D37" s="63">
        <v>10</v>
      </c>
      <c r="E37" s="63">
        <v>100</v>
      </c>
      <c r="F37" s="63" t="s">
        <v>10</v>
      </c>
      <c r="G37" s="63" t="s">
        <v>536</v>
      </c>
      <c r="H37" s="63" t="s">
        <v>146</v>
      </c>
      <c r="I37" s="63" t="s">
        <v>401</v>
      </c>
      <c r="J37" s="63" t="s">
        <v>155</v>
      </c>
    </row>
    <row r="38" spans="1:10" s="63" customFormat="1" x14ac:dyDescent="0.2">
      <c r="A38" s="63" t="s">
        <v>393</v>
      </c>
      <c r="B38" s="63" t="s">
        <v>157</v>
      </c>
      <c r="C38" s="63" t="s">
        <v>184</v>
      </c>
      <c r="D38" s="63">
        <v>10</v>
      </c>
      <c r="E38" s="63">
        <v>100</v>
      </c>
      <c r="F38" s="63" t="s">
        <v>10</v>
      </c>
      <c r="G38" s="63" t="s">
        <v>536</v>
      </c>
      <c r="H38" s="63" t="s">
        <v>146</v>
      </c>
      <c r="I38" s="63" t="s">
        <v>402</v>
      </c>
      <c r="J38" s="63" t="s">
        <v>155</v>
      </c>
    </row>
    <row r="39" spans="1:10" s="63" customFormat="1" x14ac:dyDescent="0.2">
      <c r="A39" s="63" t="s">
        <v>394</v>
      </c>
      <c r="B39" s="63" t="s">
        <v>157</v>
      </c>
      <c r="C39" s="63" t="s">
        <v>181</v>
      </c>
      <c r="D39" s="63">
        <v>10</v>
      </c>
      <c r="E39" s="63">
        <v>100</v>
      </c>
      <c r="F39" s="63" t="s">
        <v>10</v>
      </c>
      <c r="G39" s="63" t="s">
        <v>536</v>
      </c>
      <c r="H39" s="63" t="s">
        <v>146</v>
      </c>
      <c r="I39" s="63" t="s">
        <v>403</v>
      </c>
      <c r="J39" s="63" t="s">
        <v>155</v>
      </c>
    </row>
    <row r="40" spans="1:10" s="63" customFormat="1" x14ac:dyDescent="0.2">
      <c r="A40" s="63" t="s">
        <v>395</v>
      </c>
      <c r="B40" s="63" t="s">
        <v>157</v>
      </c>
      <c r="C40" s="63" t="s">
        <v>187</v>
      </c>
      <c r="D40" s="63">
        <v>10</v>
      </c>
      <c r="E40" s="63">
        <v>100</v>
      </c>
      <c r="F40" s="63" t="s">
        <v>10</v>
      </c>
      <c r="G40" s="63" t="s">
        <v>536</v>
      </c>
      <c r="H40" s="63" t="s">
        <v>146</v>
      </c>
      <c r="I40" s="63" t="s">
        <v>404</v>
      </c>
      <c r="J40" s="63" t="s">
        <v>155</v>
      </c>
    </row>
    <row r="41" spans="1:10" s="64" customFormat="1" x14ac:dyDescent="0.2">
      <c r="A41" s="64" t="s">
        <v>191</v>
      </c>
      <c r="B41" s="64" t="s">
        <v>176</v>
      </c>
      <c r="C41" s="64" t="s">
        <v>192</v>
      </c>
      <c r="D41" s="64">
        <v>5</v>
      </c>
      <c r="E41" s="64">
        <v>250</v>
      </c>
      <c r="F41" s="64" t="s">
        <v>124</v>
      </c>
      <c r="G41" s="64" t="s">
        <v>146</v>
      </c>
      <c r="H41" s="64" t="s">
        <v>146</v>
      </c>
      <c r="I41" s="64" t="s">
        <v>338</v>
      </c>
      <c r="J41" s="64" t="s">
        <v>155</v>
      </c>
    </row>
    <row r="42" spans="1:10" s="64" customFormat="1" x14ac:dyDescent="0.2">
      <c r="A42" s="64" t="s">
        <v>193</v>
      </c>
      <c r="B42" s="64" t="s">
        <v>157</v>
      </c>
      <c r="C42" s="64" t="s">
        <v>192</v>
      </c>
      <c r="D42" s="64">
        <v>5</v>
      </c>
      <c r="E42" s="64">
        <v>80</v>
      </c>
      <c r="F42" s="64" t="s">
        <v>10</v>
      </c>
      <c r="G42" s="64" t="s">
        <v>146</v>
      </c>
      <c r="H42" s="64" t="s">
        <v>146</v>
      </c>
      <c r="I42" s="64" t="s">
        <v>336</v>
      </c>
      <c r="J42" s="64" t="s">
        <v>155</v>
      </c>
    </row>
    <row r="43" spans="1:10" s="64" customFormat="1" x14ac:dyDescent="0.2">
      <c r="A43" s="64" t="s">
        <v>405</v>
      </c>
      <c r="B43" s="64" t="s">
        <v>157</v>
      </c>
      <c r="C43" s="64" t="s">
        <v>192</v>
      </c>
      <c r="D43" s="64">
        <v>10</v>
      </c>
      <c r="E43" s="64">
        <v>200</v>
      </c>
      <c r="F43" s="64" t="s">
        <v>124</v>
      </c>
      <c r="G43" s="64" t="s">
        <v>164</v>
      </c>
      <c r="H43" s="64" t="s">
        <v>146</v>
      </c>
      <c r="I43" s="64" t="s">
        <v>255</v>
      </c>
      <c r="J43" s="64" t="s">
        <v>155</v>
      </c>
    </row>
    <row r="44" spans="1:10" s="64" customFormat="1" x14ac:dyDescent="0.2">
      <c r="A44" s="64" t="s">
        <v>194</v>
      </c>
      <c r="B44" s="64" t="s">
        <v>157</v>
      </c>
      <c r="C44" s="64" t="s">
        <v>192</v>
      </c>
      <c r="D44" s="64">
        <v>10</v>
      </c>
      <c r="E44" s="64">
        <v>100</v>
      </c>
      <c r="F44" s="64" t="s">
        <v>29</v>
      </c>
      <c r="G44" s="64" t="s">
        <v>146</v>
      </c>
      <c r="H44" s="64" t="s">
        <v>146</v>
      </c>
      <c r="I44" s="64" t="s">
        <v>256</v>
      </c>
      <c r="J44" s="64" t="s">
        <v>155</v>
      </c>
    </row>
    <row r="45" spans="1:10" s="64" customFormat="1" x14ac:dyDescent="0.2">
      <c r="A45" s="64" t="s">
        <v>206</v>
      </c>
      <c r="B45" s="64" t="s">
        <v>169</v>
      </c>
      <c r="C45" s="64" t="s">
        <v>192</v>
      </c>
      <c r="D45" s="64">
        <v>11</v>
      </c>
      <c r="E45" s="64">
        <v>10</v>
      </c>
      <c r="F45" s="64" t="s">
        <v>124</v>
      </c>
      <c r="G45" s="64" t="s">
        <v>146</v>
      </c>
      <c r="H45" s="64" t="s">
        <v>146</v>
      </c>
      <c r="I45" s="64" t="s">
        <v>257</v>
      </c>
      <c r="J45" s="64" t="s">
        <v>155</v>
      </c>
    </row>
    <row r="46" spans="1:10" s="64" customFormat="1" x14ac:dyDescent="0.2">
      <c r="A46" s="64" t="s">
        <v>195</v>
      </c>
      <c r="B46" s="64" t="s">
        <v>167</v>
      </c>
      <c r="C46" s="64" t="s">
        <v>192</v>
      </c>
      <c r="D46" s="64">
        <v>15</v>
      </c>
      <c r="E46" s="64">
        <v>250</v>
      </c>
      <c r="F46" s="64" t="s">
        <v>124</v>
      </c>
      <c r="G46" s="64" t="s">
        <v>146</v>
      </c>
      <c r="H46" s="64" t="s">
        <v>146</v>
      </c>
      <c r="I46" s="64" t="s">
        <v>334</v>
      </c>
      <c r="J46" s="64" t="s">
        <v>155</v>
      </c>
    </row>
    <row r="47" spans="1:10" s="64" customFormat="1" x14ac:dyDescent="0.2">
      <c r="A47" s="64" t="s">
        <v>197</v>
      </c>
      <c r="B47" s="64" t="s">
        <v>157</v>
      </c>
      <c r="C47" s="64" t="s">
        <v>192</v>
      </c>
      <c r="D47" s="64">
        <v>10</v>
      </c>
      <c r="E47" s="64">
        <v>100</v>
      </c>
      <c r="F47" s="64" t="s">
        <v>198</v>
      </c>
      <c r="G47" s="64" t="s">
        <v>146</v>
      </c>
      <c r="H47" s="64" t="s">
        <v>146</v>
      </c>
      <c r="I47" s="64" t="s">
        <v>258</v>
      </c>
      <c r="J47" s="64" t="s">
        <v>155</v>
      </c>
    </row>
    <row r="48" spans="1:10" s="64" customFormat="1" x14ac:dyDescent="0.2">
      <c r="A48" s="64" t="s">
        <v>1239</v>
      </c>
      <c r="B48" s="64" t="s">
        <v>171</v>
      </c>
      <c r="C48" s="64" t="s">
        <v>192</v>
      </c>
      <c r="D48" s="64">
        <v>15</v>
      </c>
      <c r="E48" s="64">
        <v>4</v>
      </c>
      <c r="F48" s="64" t="s">
        <v>124</v>
      </c>
      <c r="G48" s="64" t="s">
        <v>146</v>
      </c>
      <c r="H48" s="64" t="s">
        <v>196</v>
      </c>
      <c r="I48" s="64" t="s">
        <v>259</v>
      </c>
      <c r="J48" s="64" t="s">
        <v>155</v>
      </c>
    </row>
    <row r="49" spans="1:10" s="64" customFormat="1" x14ac:dyDescent="0.2">
      <c r="A49" s="64" t="s">
        <v>199</v>
      </c>
      <c r="B49" s="64" t="s">
        <v>157</v>
      </c>
      <c r="C49" s="64" t="s">
        <v>192</v>
      </c>
      <c r="D49" s="64">
        <v>30</v>
      </c>
      <c r="E49" s="64">
        <v>400</v>
      </c>
      <c r="F49" s="64" t="s">
        <v>124</v>
      </c>
      <c r="G49" s="64" t="s">
        <v>146</v>
      </c>
      <c r="H49" s="64" t="s">
        <v>146</v>
      </c>
      <c r="I49" s="64" t="s">
        <v>335</v>
      </c>
      <c r="J49" s="64" t="s">
        <v>155</v>
      </c>
    </row>
    <row r="50" spans="1:10" s="64" customFormat="1" x14ac:dyDescent="0.2">
      <c r="A50" s="64" t="s">
        <v>201</v>
      </c>
      <c r="B50" s="64" t="s">
        <v>157</v>
      </c>
      <c r="C50" s="64" t="s">
        <v>192</v>
      </c>
      <c r="D50" s="64">
        <v>10</v>
      </c>
      <c r="E50" s="64">
        <v>100</v>
      </c>
      <c r="F50" s="64" t="s">
        <v>202</v>
      </c>
      <c r="G50" s="64" t="s">
        <v>146</v>
      </c>
      <c r="H50" s="64" t="s">
        <v>146</v>
      </c>
      <c r="I50" s="64" t="s">
        <v>260</v>
      </c>
      <c r="J50" s="64" t="s">
        <v>155</v>
      </c>
    </row>
    <row r="51" spans="1:10" s="64" customFormat="1" x14ac:dyDescent="0.2">
      <c r="A51" s="64" t="s">
        <v>200</v>
      </c>
      <c r="B51" s="64" t="s">
        <v>171</v>
      </c>
      <c r="C51" s="64" t="s">
        <v>192</v>
      </c>
      <c r="D51" s="64">
        <v>50</v>
      </c>
      <c r="E51" s="64">
        <v>7</v>
      </c>
      <c r="F51" s="64" t="s">
        <v>124</v>
      </c>
      <c r="G51" s="64" t="s">
        <v>146</v>
      </c>
      <c r="H51" s="64" t="s">
        <v>146</v>
      </c>
      <c r="I51" s="64" t="s">
        <v>261</v>
      </c>
      <c r="J51" s="64" t="s">
        <v>155</v>
      </c>
    </row>
    <row r="52" spans="1:10" s="58" customFormat="1" x14ac:dyDescent="0.2">
      <c r="A52" s="58" t="s">
        <v>203</v>
      </c>
      <c r="B52" s="58" t="s">
        <v>157</v>
      </c>
      <c r="C52" s="58" t="s">
        <v>204</v>
      </c>
      <c r="D52" s="58">
        <v>10</v>
      </c>
      <c r="E52" s="58">
        <v>150</v>
      </c>
      <c r="F52" s="58" t="s">
        <v>29</v>
      </c>
      <c r="G52" s="58" t="s">
        <v>146</v>
      </c>
      <c r="H52" s="58" t="s">
        <v>146</v>
      </c>
      <c r="I52" s="58" t="s">
        <v>641</v>
      </c>
      <c r="J52" s="58" t="s">
        <v>155</v>
      </c>
    </row>
    <row r="53" spans="1:10" s="58" customFormat="1" x14ac:dyDescent="0.2">
      <c r="A53" s="58" t="s">
        <v>205</v>
      </c>
      <c r="B53" s="58" t="s">
        <v>157</v>
      </c>
      <c r="C53" s="58" t="s">
        <v>204</v>
      </c>
      <c r="D53" s="58">
        <v>10</v>
      </c>
      <c r="E53" s="58">
        <v>150</v>
      </c>
      <c r="F53" s="58" t="s">
        <v>10</v>
      </c>
      <c r="G53" s="58" t="s">
        <v>146</v>
      </c>
      <c r="H53" s="58" t="s">
        <v>216</v>
      </c>
      <c r="I53" s="58" t="s">
        <v>642</v>
      </c>
      <c r="J53" s="58" t="s">
        <v>155</v>
      </c>
    </row>
    <row r="54" spans="1:10" s="58" customFormat="1" x14ac:dyDescent="0.2">
      <c r="A54" s="58" t="s">
        <v>262</v>
      </c>
      <c r="B54" s="58" t="s">
        <v>171</v>
      </c>
      <c r="C54" s="58" t="s">
        <v>204</v>
      </c>
      <c r="D54" s="58">
        <v>20</v>
      </c>
      <c r="E54" s="58">
        <v>3</v>
      </c>
      <c r="F54" s="58" t="s">
        <v>198</v>
      </c>
      <c r="G54" s="58" t="s">
        <v>146</v>
      </c>
      <c r="H54" s="58" t="s">
        <v>146</v>
      </c>
      <c r="I54" s="58" t="s">
        <v>657</v>
      </c>
      <c r="J54" s="58" t="s">
        <v>155</v>
      </c>
    </row>
    <row r="55" spans="1:10" s="58" customFormat="1" x14ac:dyDescent="0.2">
      <c r="A55" s="58" t="s">
        <v>207</v>
      </c>
      <c r="B55" s="58" t="s">
        <v>157</v>
      </c>
      <c r="C55" s="58" t="s">
        <v>204</v>
      </c>
      <c r="D55" s="58">
        <v>20</v>
      </c>
      <c r="E55" s="58">
        <v>200</v>
      </c>
      <c r="F55" s="58" t="s">
        <v>10</v>
      </c>
      <c r="G55" s="58" t="s">
        <v>146</v>
      </c>
      <c r="H55" s="58" t="s">
        <v>406</v>
      </c>
      <c r="I55" s="58" t="s">
        <v>644</v>
      </c>
      <c r="J55" s="58" t="s">
        <v>155</v>
      </c>
    </row>
    <row r="56" spans="1:10" s="58" customFormat="1" x14ac:dyDescent="0.2">
      <c r="A56" s="58" t="s">
        <v>639</v>
      </c>
      <c r="B56" s="58" t="s">
        <v>157</v>
      </c>
      <c r="C56" s="58" t="s">
        <v>204</v>
      </c>
      <c r="D56" s="58">
        <v>20</v>
      </c>
      <c r="E56" s="58">
        <v>200</v>
      </c>
      <c r="F56" s="58" t="s">
        <v>29</v>
      </c>
      <c r="G56" s="58" t="s">
        <v>146</v>
      </c>
      <c r="H56" s="58" t="s">
        <v>640</v>
      </c>
      <c r="I56" s="58" t="s">
        <v>645</v>
      </c>
      <c r="J56" s="58" t="s">
        <v>155</v>
      </c>
    </row>
    <row r="57" spans="1:10" s="58" customFormat="1" x14ac:dyDescent="0.2">
      <c r="A57" s="58" t="s">
        <v>208</v>
      </c>
      <c r="B57" s="58" t="s">
        <v>171</v>
      </c>
      <c r="C57" s="58" t="s">
        <v>204</v>
      </c>
      <c r="D57" s="58">
        <v>25</v>
      </c>
      <c r="E57" s="58">
        <v>4</v>
      </c>
      <c r="F57" s="58" t="s">
        <v>10</v>
      </c>
      <c r="G57" s="58" t="s">
        <v>146</v>
      </c>
      <c r="H57" s="58" t="s">
        <v>146</v>
      </c>
      <c r="I57" s="58" t="s">
        <v>309</v>
      </c>
      <c r="J57" s="58" t="s">
        <v>155</v>
      </c>
    </row>
    <row r="58" spans="1:10" s="58" customFormat="1" x14ac:dyDescent="0.2">
      <c r="A58" s="58" t="s">
        <v>209</v>
      </c>
      <c r="B58" s="58" t="s">
        <v>157</v>
      </c>
      <c r="C58" s="58" t="s">
        <v>204</v>
      </c>
      <c r="D58" s="58">
        <v>25</v>
      </c>
      <c r="E58" s="58">
        <v>300</v>
      </c>
      <c r="F58" s="58" t="s">
        <v>39</v>
      </c>
      <c r="G58" s="58" t="s">
        <v>146</v>
      </c>
      <c r="H58" s="58" t="s">
        <v>146</v>
      </c>
      <c r="I58" s="58" t="s">
        <v>646</v>
      </c>
      <c r="J58" s="58" t="s">
        <v>155</v>
      </c>
    </row>
    <row r="59" spans="1:10" s="58" customFormat="1" x14ac:dyDescent="0.2">
      <c r="A59" s="58" t="s">
        <v>210</v>
      </c>
      <c r="B59" s="58" t="s">
        <v>171</v>
      </c>
      <c r="C59" s="58" t="s">
        <v>204</v>
      </c>
      <c r="D59" s="58">
        <v>30</v>
      </c>
      <c r="E59" s="58">
        <v>4</v>
      </c>
      <c r="F59" s="58" t="s">
        <v>29</v>
      </c>
      <c r="G59" s="58" t="s">
        <v>146</v>
      </c>
      <c r="H59" s="58" t="s">
        <v>211</v>
      </c>
      <c r="I59" s="58" t="s">
        <v>449</v>
      </c>
      <c r="J59" s="58" t="s">
        <v>155</v>
      </c>
    </row>
    <row r="60" spans="1:10" s="58" customFormat="1" x14ac:dyDescent="0.2">
      <c r="A60" s="58" t="s">
        <v>347</v>
      </c>
      <c r="B60" s="58" t="s">
        <v>157</v>
      </c>
      <c r="C60" s="58" t="s">
        <v>204</v>
      </c>
      <c r="D60" s="58">
        <v>30</v>
      </c>
      <c r="E60" s="58">
        <v>0</v>
      </c>
      <c r="F60" s="58" t="s">
        <v>202</v>
      </c>
      <c r="G60" s="58" t="s">
        <v>146</v>
      </c>
      <c r="H60" s="58" t="s">
        <v>146</v>
      </c>
      <c r="I60" s="58" t="s">
        <v>647</v>
      </c>
      <c r="J60" s="58" t="s">
        <v>155</v>
      </c>
    </row>
    <row r="61" spans="1:10" s="58" customFormat="1" x14ac:dyDescent="0.2">
      <c r="A61" s="58" t="s">
        <v>426</v>
      </c>
      <c r="B61" s="58" t="s">
        <v>157</v>
      </c>
      <c r="C61" s="58" t="s">
        <v>204</v>
      </c>
      <c r="D61" s="58">
        <v>30</v>
      </c>
      <c r="E61" s="58">
        <v>300</v>
      </c>
      <c r="F61" s="58" t="s">
        <v>29</v>
      </c>
      <c r="G61" s="58" t="s">
        <v>146</v>
      </c>
      <c r="H61" s="58" t="s">
        <v>815</v>
      </c>
      <c r="I61" s="58" t="s">
        <v>648</v>
      </c>
      <c r="J61" s="58" t="s">
        <v>155</v>
      </c>
    </row>
    <row r="62" spans="1:10" s="58" customFormat="1" x14ac:dyDescent="0.2">
      <c r="A62" s="58" t="s">
        <v>213</v>
      </c>
      <c r="B62" s="58" t="s">
        <v>157</v>
      </c>
      <c r="C62" s="58" t="s">
        <v>204</v>
      </c>
      <c r="D62" s="58">
        <v>35</v>
      </c>
      <c r="E62" s="58">
        <v>400</v>
      </c>
      <c r="F62" s="58" t="s">
        <v>39</v>
      </c>
      <c r="G62" s="58" t="s">
        <v>146</v>
      </c>
      <c r="H62" s="58" t="s">
        <v>146</v>
      </c>
      <c r="I62" s="58" t="s">
        <v>649</v>
      </c>
      <c r="J62" s="58" t="s">
        <v>155</v>
      </c>
    </row>
    <row r="63" spans="1:10" s="58" customFormat="1" x14ac:dyDescent="0.2">
      <c r="A63" s="58" t="s">
        <v>238</v>
      </c>
      <c r="B63" s="58" t="s">
        <v>249</v>
      </c>
      <c r="C63" s="58" t="s">
        <v>204</v>
      </c>
      <c r="D63" s="58">
        <v>35</v>
      </c>
      <c r="E63" s="58">
        <v>0</v>
      </c>
      <c r="F63" s="58" t="s">
        <v>124</v>
      </c>
      <c r="G63" s="58" t="s">
        <v>146</v>
      </c>
      <c r="H63" s="58" t="s">
        <v>421</v>
      </c>
      <c r="I63" s="58" t="s">
        <v>239</v>
      </c>
      <c r="J63" s="58" t="s">
        <v>155</v>
      </c>
    </row>
    <row r="64" spans="1:10" s="58" customFormat="1" x14ac:dyDescent="0.2">
      <c r="A64" s="58" t="s">
        <v>340</v>
      </c>
      <c r="B64" s="58" t="s">
        <v>157</v>
      </c>
      <c r="C64" s="58" t="s">
        <v>204</v>
      </c>
      <c r="D64" s="58">
        <v>35</v>
      </c>
      <c r="E64" s="58">
        <v>350</v>
      </c>
      <c r="F64" s="58" t="s">
        <v>29</v>
      </c>
      <c r="G64" s="58" t="s">
        <v>146</v>
      </c>
      <c r="H64" s="58" t="s">
        <v>214</v>
      </c>
      <c r="I64" s="58" t="s">
        <v>341</v>
      </c>
      <c r="J64" s="58" t="s">
        <v>155</v>
      </c>
    </row>
    <row r="65" spans="1:10" s="58" customFormat="1" x14ac:dyDescent="0.2">
      <c r="A65" s="58" t="s">
        <v>215</v>
      </c>
      <c r="B65" s="58" t="s">
        <v>171</v>
      </c>
      <c r="C65" s="58" t="s">
        <v>204</v>
      </c>
      <c r="D65" s="58">
        <v>40</v>
      </c>
      <c r="E65" s="58">
        <v>5</v>
      </c>
      <c r="F65" s="58" t="s">
        <v>10</v>
      </c>
      <c r="G65" s="58" t="s">
        <v>146</v>
      </c>
      <c r="H65" s="58" t="s">
        <v>216</v>
      </c>
      <c r="I65" s="58" t="s">
        <v>678</v>
      </c>
      <c r="J65" s="58" t="s">
        <v>155</v>
      </c>
    </row>
    <row r="66" spans="1:10" s="58" customFormat="1" x14ac:dyDescent="0.2">
      <c r="A66" s="58" t="s">
        <v>217</v>
      </c>
      <c r="B66" s="58" t="s">
        <v>171</v>
      </c>
      <c r="C66" s="58" t="s">
        <v>204</v>
      </c>
      <c r="D66" s="58">
        <v>45</v>
      </c>
      <c r="E66" s="58">
        <v>6</v>
      </c>
      <c r="F66" s="58" t="s">
        <v>198</v>
      </c>
      <c r="G66" s="58" t="s">
        <v>146</v>
      </c>
      <c r="H66" s="58" t="s">
        <v>989</v>
      </c>
      <c r="I66" s="58" t="s">
        <v>656</v>
      </c>
      <c r="J66" s="58" t="s">
        <v>155</v>
      </c>
    </row>
    <row r="67" spans="1:10" s="58" customFormat="1" x14ac:dyDescent="0.2">
      <c r="A67" s="58" t="s">
        <v>680</v>
      </c>
      <c r="B67" s="58" t="s">
        <v>171</v>
      </c>
      <c r="C67" s="58" t="s">
        <v>204</v>
      </c>
      <c r="D67" s="58">
        <v>45</v>
      </c>
      <c r="E67" s="58">
        <v>6</v>
      </c>
      <c r="F67" s="58" t="s">
        <v>29</v>
      </c>
      <c r="G67" s="58" t="s">
        <v>146</v>
      </c>
      <c r="H67" s="58" t="s">
        <v>196</v>
      </c>
      <c r="I67" s="58" t="s">
        <v>679</v>
      </c>
      <c r="J67" s="58" t="s">
        <v>155</v>
      </c>
    </row>
    <row r="68" spans="1:10" s="58" customFormat="1" x14ac:dyDescent="0.2">
      <c r="A68" s="58" t="s">
        <v>240</v>
      </c>
      <c r="B68" s="58" t="s">
        <v>249</v>
      </c>
      <c r="C68" s="58" t="s">
        <v>204</v>
      </c>
      <c r="D68" s="58">
        <v>50</v>
      </c>
      <c r="E68" s="58">
        <v>0</v>
      </c>
      <c r="F68" s="58" t="s">
        <v>124</v>
      </c>
      <c r="G68" s="58" t="s">
        <v>424</v>
      </c>
      <c r="H68" s="58" t="s">
        <v>423</v>
      </c>
      <c r="I68" s="58" t="s">
        <v>241</v>
      </c>
      <c r="J68" s="58" t="s">
        <v>155</v>
      </c>
    </row>
    <row r="69" spans="1:10" s="58" customFormat="1" x14ac:dyDescent="0.2">
      <c r="A69" s="58" t="s">
        <v>219</v>
      </c>
      <c r="B69" s="58" t="s">
        <v>157</v>
      </c>
      <c r="C69" s="58" t="s">
        <v>204</v>
      </c>
      <c r="D69" s="58">
        <v>55</v>
      </c>
      <c r="E69" s="58">
        <v>550</v>
      </c>
      <c r="F69" s="58" t="s">
        <v>10</v>
      </c>
      <c r="G69" s="58" t="s">
        <v>146</v>
      </c>
      <c r="H69" s="58" t="s">
        <v>146</v>
      </c>
      <c r="I69" s="58" t="s">
        <v>651</v>
      </c>
      <c r="J69" s="58" t="s">
        <v>155</v>
      </c>
    </row>
    <row r="70" spans="1:10" s="58" customFormat="1" x14ac:dyDescent="0.2">
      <c r="A70" s="58" t="s">
        <v>220</v>
      </c>
      <c r="B70" s="58" t="s">
        <v>157</v>
      </c>
      <c r="C70" s="58" t="s">
        <v>204</v>
      </c>
      <c r="D70" s="58">
        <v>55</v>
      </c>
      <c r="E70" s="58">
        <v>575</v>
      </c>
      <c r="F70" s="58" t="s">
        <v>39</v>
      </c>
      <c r="G70" s="58" t="s">
        <v>146</v>
      </c>
      <c r="H70" s="58" t="s">
        <v>146</v>
      </c>
      <c r="I70" s="58" t="s">
        <v>652</v>
      </c>
      <c r="J70" s="58" t="s">
        <v>155</v>
      </c>
    </row>
    <row r="71" spans="1:10" s="58" customFormat="1" x14ac:dyDescent="0.2">
      <c r="A71" s="58" t="s">
        <v>245</v>
      </c>
      <c r="B71" s="58" t="s">
        <v>249</v>
      </c>
      <c r="C71" s="58" t="s">
        <v>204</v>
      </c>
      <c r="D71" s="58">
        <v>65</v>
      </c>
      <c r="E71" s="58">
        <v>0</v>
      </c>
      <c r="F71" s="58" t="s">
        <v>124</v>
      </c>
      <c r="G71" s="58" t="s">
        <v>246</v>
      </c>
      <c r="H71" s="58" t="s">
        <v>146</v>
      </c>
      <c r="I71" s="58" t="s">
        <v>247</v>
      </c>
      <c r="J71" s="58" t="s">
        <v>248</v>
      </c>
    </row>
    <row r="72" spans="1:10" s="58" customFormat="1" x14ac:dyDescent="0.2">
      <c r="A72" s="58" t="s">
        <v>221</v>
      </c>
      <c r="B72" s="58" t="s">
        <v>157</v>
      </c>
      <c r="C72" s="58" t="s">
        <v>204</v>
      </c>
      <c r="D72" s="58">
        <v>65</v>
      </c>
      <c r="E72" s="58">
        <v>650</v>
      </c>
      <c r="F72" s="58" t="s">
        <v>29</v>
      </c>
      <c r="G72" s="58" t="s">
        <v>146</v>
      </c>
      <c r="H72" s="58" t="s">
        <v>146</v>
      </c>
      <c r="I72" s="58" t="s">
        <v>653</v>
      </c>
      <c r="J72" s="58" t="s">
        <v>155</v>
      </c>
    </row>
    <row r="73" spans="1:10" s="58" customFormat="1" x14ac:dyDescent="0.2">
      <c r="A73" s="58" t="s">
        <v>339</v>
      </c>
      <c r="B73" s="58" t="s">
        <v>157</v>
      </c>
      <c r="C73" s="58" t="s">
        <v>204</v>
      </c>
      <c r="D73" s="58">
        <v>70</v>
      </c>
      <c r="E73" s="58">
        <v>600</v>
      </c>
      <c r="F73" s="58" t="s">
        <v>202</v>
      </c>
      <c r="G73" s="58" t="s">
        <v>146</v>
      </c>
      <c r="H73" s="58" t="s">
        <v>223</v>
      </c>
      <c r="I73" s="58" t="s">
        <v>654</v>
      </c>
      <c r="J73" s="58" t="s">
        <v>155</v>
      </c>
    </row>
    <row r="74" spans="1:10" s="58" customFormat="1" x14ac:dyDescent="0.2">
      <c r="A74" s="58" t="s">
        <v>222</v>
      </c>
      <c r="B74" s="58" t="s">
        <v>171</v>
      </c>
      <c r="C74" s="58" t="s">
        <v>204</v>
      </c>
      <c r="D74" s="58">
        <v>70</v>
      </c>
      <c r="E74" s="58">
        <v>8</v>
      </c>
      <c r="F74" s="58" t="s">
        <v>198</v>
      </c>
      <c r="G74" s="58" t="s">
        <v>146</v>
      </c>
      <c r="H74" s="58" t="s">
        <v>146</v>
      </c>
      <c r="I74" s="58" t="s">
        <v>655</v>
      </c>
      <c r="J74" s="58" t="s">
        <v>155</v>
      </c>
    </row>
    <row r="75" spans="1:10" s="58" customFormat="1" x14ac:dyDescent="0.2">
      <c r="A75" s="58" t="s">
        <v>218</v>
      </c>
      <c r="B75" s="58" t="s">
        <v>173</v>
      </c>
      <c r="C75" s="58" t="s">
        <v>204</v>
      </c>
      <c r="D75" s="58">
        <v>75</v>
      </c>
      <c r="E75" s="58">
        <v>650</v>
      </c>
      <c r="F75" s="58" t="s">
        <v>29</v>
      </c>
      <c r="G75" s="58" t="s">
        <v>146</v>
      </c>
      <c r="H75" s="58" t="s">
        <v>146</v>
      </c>
      <c r="I75" s="58" t="s">
        <v>650</v>
      </c>
      <c r="J75" s="58" t="s">
        <v>155</v>
      </c>
    </row>
    <row r="76" spans="1:10" s="58" customFormat="1" x14ac:dyDescent="0.2">
      <c r="A76" s="58" t="s">
        <v>643</v>
      </c>
      <c r="B76" s="58" t="s">
        <v>171</v>
      </c>
      <c r="C76" s="58" t="s">
        <v>204</v>
      </c>
      <c r="D76" s="58">
        <v>80</v>
      </c>
      <c r="E76" s="58">
        <v>9</v>
      </c>
      <c r="F76" s="58" t="s">
        <v>301</v>
      </c>
      <c r="G76" s="58" t="s">
        <v>146</v>
      </c>
      <c r="H76" s="58" t="s">
        <v>216</v>
      </c>
      <c r="I76" s="58" t="s">
        <v>723</v>
      </c>
      <c r="J76" s="58" t="s">
        <v>155</v>
      </c>
    </row>
    <row r="77" spans="1:10" s="58" customFormat="1" x14ac:dyDescent="0.2">
      <c r="A77" s="58" t="s">
        <v>244</v>
      </c>
      <c r="B77" s="58" t="s">
        <v>249</v>
      </c>
      <c r="C77" s="58" t="s">
        <v>204</v>
      </c>
      <c r="D77" s="58">
        <v>90</v>
      </c>
      <c r="E77" s="58">
        <v>0</v>
      </c>
      <c r="F77" s="58" t="s">
        <v>124</v>
      </c>
      <c r="G77" s="58" t="s">
        <v>243</v>
      </c>
      <c r="H77" s="58" t="s">
        <v>422</v>
      </c>
      <c r="I77" s="58" t="s">
        <v>242</v>
      </c>
      <c r="J77" s="58" t="s">
        <v>155</v>
      </c>
    </row>
    <row r="78" spans="1:10" s="58" customFormat="1" x14ac:dyDescent="0.2">
      <c r="A78" s="58" t="s">
        <v>224</v>
      </c>
      <c r="B78" s="58" t="s">
        <v>173</v>
      </c>
      <c r="C78" s="58" t="s">
        <v>204</v>
      </c>
      <c r="D78" s="58">
        <v>90</v>
      </c>
      <c r="E78" s="58">
        <v>700</v>
      </c>
      <c r="F78" s="58" t="s">
        <v>39</v>
      </c>
      <c r="G78" s="58" t="s">
        <v>146</v>
      </c>
      <c r="H78" s="58" t="s">
        <v>146</v>
      </c>
      <c r="I78" s="58" t="s">
        <v>658</v>
      </c>
      <c r="J78" s="58" t="s">
        <v>155</v>
      </c>
    </row>
    <row r="79" spans="1:10" s="58" customFormat="1" x14ac:dyDescent="0.2">
      <c r="A79" s="58" t="s">
        <v>659</v>
      </c>
      <c r="B79" s="58" t="s">
        <v>173</v>
      </c>
      <c r="C79" s="58" t="s">
        <v>204</v>
      </c>
      <c r="D79" s="58">
        <v>100</v>
      </c>
      <c r="E79" s="58">
        <v>750</v>
      </c>
      <c r="F79" s="58" t="s">
        <v>10</v>
      </c>
      <c r="G79" s="58" t="s">
        <v>146</v>
      </c>
      <c r="H79" s="58" t="s">
        <v>146</v>
      </c>
      <c r="I79" s="58" t="s">
        <v>660</v>
      </c>
      <c r="J79" s="58" t="s">
        <v>155</v>
      </c>
    </row>
    <row r="80" spans="1:10" s="58" customFormat="1" x14ac:dyDescent="0.2">
      <c r="A80" s="58" t="s">
        <v>237</v>
      </c>
      <c r="B80" s="58" t="s">
        <v>157</v>
      </c>
      <c r="C80" s="58" t="s">
        <v>204</v>
      </c>
      <c r="D80" s="58">
        <v>100</v>
      </c>
      <c r="E80" s="58">
        <v>750</v>
      </c>
      <c r="F80" s="58" t="s">
        <v>124</v>
      </c>
      <c r="G80" s="58" t="s">
        <v>146</v>
      </c>
      <c r="H80" s="58" t="s">
        <v>425</v>
      </c>
      <c r="I80" s="58" t="s">
        <v>263</v>
      </c>
      <c r="J80" s="58" t="s">
        <v>190</v>
      </c>
    </row>
    <row r="81" spans="1:10" s="73" customFormat="1" x14ac:dyDescent="0.2">
      <c r="A81" s="73" t="s">
        <v>225</v>
      </c>
      <c r="B81" s="73" t="s">
        <v>636</v>
      </c>
      <c r="C81" s="73" t="s">
        <v>159</v>
      </c>
      <c r="D81" s="73">
        <v>15</v>
      </c>
      <c r="E81" s="73">
        <v>25</v>
      </c>
      <c r="F81" s="73" t="s">
        <v>124</v>
      </c>
      <c r="G81" s="73" t="s">
        <v>146</v>
      </c>
      <c r="H81" s="73" t="s">
        <v>146</v>
      </c>
      <c r="I81" s="73" t="s">
        <v>227</v>
      </c>
      <c r="J81" s="73" t="s">
        <v>155</v>
      </c>
    </row>
    <row r="82" spans="1:10" s="73" customFormat="1" x14ac:dyDescent="0.2">
      <c r="A82" s="73" t="s">
        <v>228</v>
      </c>
      <c r="B82" s="73" t="s">
        <v>226</v>
      </c>
      <c r="C82" s="73" t="s">
        <v>159</v>
      </c>
      <c r="D82" s="73">
        <v>50</v>
      </c>
      <c r="E82" s="73">
        <v>25</v>
      </c>
      <c r="F82" s="73" t="s">
        <v>124</v>
      </c>
      <c r="G82" s="73" t="s">
        <v>146</v>
      </c>
      <c r="H82" s="73" t="s">
        <v>146</v>
      </c>
      <c r="I82" s="73" t="s">
        <v>1100</v>
      </c>
      <c r="J82" s="73" t="s">
        <v>190</v>
      </c>
    </row>
    <row r="83" spans="1:10" s="73" customFormat="1" x14ac:dyDescent="0.2">
      <c r="A83" s="73" t="s">
        <v>229</v>
      </c>
      <c r="B83" s="73" t="s">
        <v>226</v>
      </c>
      <c r="C83" s="73" t="s">
        <v>159</v>
      </c>
      <c r="D83" s="73">
        <v>125</v>
      </c>
      <c r="E83" s="73">
        <v>50</v>
      </c>
      <c r="F83" s="73" t="s">
        <v>124</v>
      </c>
      <c r="G83" s="73" t="s">
        <v>146</v>
      </c>
      <c r="H83" s="73" t="s">
        <v>146</v>
      </c>
      <c r="I83" s="73" t="s">
        <v>1101</v>
      </c>
      <c r="J83" s="73" t="s">
        <v>190</v>
      </c>
    </row>
    <row r="84" spans="1:10" s="73" customFormat="1" x14ac:dyDescent="0.2">
      <c r="A84" s="73" t="s">
        <v>230</v>
      </c>
      <c r="B84" s="73" t="s">
        <v>226</v>
      </c>
      <c r="C84" s="73" t="s">
        <v>159</v>
      </c>
      <c r="D84" s="73">
        <v>250</v>
      </c>
      <c r="E84" s="73">
        <v>100</v>
      </c>
      <c r="F84" s="73" t="s">
        <v>124</v>
      </c>
      <c r="G84" s="73" t="s">
        <v>146</v>
      </c>
      <c r="H84" s="73" t="s">
        <v>146</v>
      </c>
      <c r="I84" s="73" t="s">
        <v>1102</v>
      </c>
      <c r="J84" s="73" t="s">
        <v>190</v>
      </c>
    </row>
    <row r="85" spans="1:10" s="97" customFormat="1" x14ac:dyDescent="0.2">
      <c r="A85" s="96" t="s">
        <v>1045</v>
      </c>
      <c r="B85" s="96" t="s">
        <v>249</v>
      </c>
      <c r="C85" s="96" t="s">
        <v>159</v>
      </c>
      <c r="D85" s="97">
        <v>0</v>
      </c>
      <c r="E85" s="97">
        <v>0</v>
      </c>
      <c r="F85" s="96" t="s">
        <v>124</v>
      </c>
      <c r="G85" s="96" t="s">
        <v>146</v>
      </c>
      <c r="H85" s="96" t="s">
        <v>146</v>
      </c>
      <c r="I85" s="96" t="s">
        <v>1046</v>
      </c>
      <c r="J85" s="96" t="s">
        <v>190</v>
      </c>
    </row>
    <row r="86" spans="1:10" s="97" customFormat="1" x14ac:dyDescent="0.2">
      <c r="A86" s="97" t="s">
        <v>603</v>
      </c>
      <c r="B86" s="97" t="s">
        <v>249</v>
      </c>
      <c r="C86" s="97" t="s">
        <v>159</v>
      </c>
      <c r="D86" s="97">
        <v>25</v>
      </c>
      <c r="E86" s="97">
        <v>0</v>
      </c>
      <c r="F86" s="97" t="s">
        <v>124</v>
      </c>
      <c r="G86" s="97" t="s">
        <v>337</v>
      </c>
      <c r="H86" s="97" t="s">
        <v>146</v>
      </c>
      <c r="I86" s="97" t="s">
        <v>235</v>
      </c>
      <c r="J86" s="97" t="s">
        <v>155</v>
      </c>
    </row>
    <row r="87" spans="1:10" x14ac:dyDescent="0.2">
      <c r="A87" t="s">
        <v>231</v>
      </c>
      <c r="B87" t="s">
        <v>232</v>
      </c>
      <c r="C87" t="s">
        <v>204</v>
      </c>
      <c r="D87">
        <v>20</v>
      </c>
      <c r="E87">
        <v>500</v>
      </c>
      <c r="F87" t="s">
        <v>124</v>
      </c>
      <c r="G87" t="s">
        <v>146</v>
      </c>
      <c r="H87" t="s">
        <v>146</v>
      </c>
      <c r="I87" t="s">
        <v>1004</v>
      </c>
      <c r="J87" t="s">
        <v>155</v>
      </c>
    </row>
    <row r="88" spans="1:10" x14ac:dyDescent="0.2">
      <c r="A88" t="s">
        <v>233</v>
      </c>
      <c r="B88" t="s">
        <v>232</v>
      </c>
      <c r="C88" t="s">
        <v>204</v>
      </c>
      <c r="D88">
        <v>40</v>
      </c>
      <c r="E88">
        <v>2000</v>
      </c>
      <c r="F88" t="s">
        <v>124</v>
      </c>
      <c r="G88" t="s">
        <v>146</v>
      </c>
      <c r="H88" t="s">
        <v>146</v>
      </c>
      <c r="I88" t="s">
        <v>1005</v>
      </c>
      <c r="J88" t="s">
        <v>155</v>
      </c>
    </row>
    <row r="89" spans="1:10" x14ac:dyDescent="0.2">
      <c r="A89" t="s">
        <v>234</v>
      </c>
      <c r="B89" t="s">
        <v>232</v>
      </c>
      <c r="C89" t="s">
        <v>204</v>
      </c>
      <c r="D89">
        <v>80</v>
      </c>
      <c r="E89">
        <v>5000</v>
      </c>
      <c r="F89" t="s">
        <v>124</v>
      </c>
      <c r="G89" t="s">
        <v>146</v>
      </c>
      <c r="H89" t="s">
        <v>146</v>
      </c>
      <c r="I89" t="s">
        <v>1006</v>
      </c>
      <c r="J89" t="s">
        <v>155</v>
      </c>
    </row>
    <row r="90" spans="1:10" x14ac:dyDescent="0.2">
      <c r="A90" t="s">
        <v>356</v>
      </c>
      <c r="B90" t="s">
        <v>249</v>
      </c>
      <c r="C90" t="s">
        <v>204</v>
      </c>
      <c r="D90">
        <v>50</v>
      </c>
      <c r="E90">
        <v>0</v>
      </c>
      <c r="F90" t="s">
        <v>124</v>
      </c>
      <c r="G90" t="s">
        <v>146</v>
      </c>
      <c r="H90" t="s">
        <v>146</v>
      </c>
      <c r="I90" t="s">
        <v>357</v>
      </c>
      <c r="J90" t="s">
        <v>358</v>
      </c>
    </row>
    <row r="91" spans="1:10" x14ac:dyDescent="0.2">
      <c r="A91" t="s">
        <v>250</v>
      </c>
      <c r="B91" t="s">
        <v>157</v>
      </c>
      <c r="C91" t="s">
        <v>159</v>
      </c>
      <c r="D91">
        <v>0</v>
      </c>
      <c r="E91">
        <v>100</v>
      </c>
      <c r="F91" t="s">
        <v>202</v>
      </c>
      <c r="G91" t="s">
        <v>146</v>
      </c>
      <c r="H91" t="s">
        <v>146</v>
      </c>
      <c r="I91" t="s">
        <v>158</v>
      </c>
      <c r="J91" t="s">
        <v>155</v>
      </c>
    </row>
    <row r="92" spans="1:10" x14ac:dyDescent="0.2">
      <c r="A92" t="s">
        <v>265</v>
      </c>
      <c r="B92" t="s">
        <v>157</v>
      </c>
      <c r="C92" t="s">
        <v>159</v>
      </c>
      <c r="D92">
        <v>0</v>
      </c>
      <c r="E92">
        <v>150</v>
      </c>
      <c r="F92" t="s">
        <v>124</v>
      </c>
      <c r="G92" t="s">
        <v>146</v>
      </c>
      <c r="H92" t="s">
        <v>146</v>
      </c>
      <c r="I92" t="s">
        <v>264</v>
      </c>
      <c r="J92" t="s">
        <v>155</v>
      </c>
    </row>
    <row r="93" spans="1:10" x14ac:dyDescent="0.2">
      <c r="A93" t="s">
        <v>291</v>
      </c>
      <c r="B93" t="s">
        <v>157</v>
      </c>
      <c r="C93" t="s">
        <v>159</v>
      </c>
      <c r="D93">
        <v>0</v>
      </c>
      <c r="E93">
        <v>200</v>
      </c>
      <c r="F93" t="s">
        <v>301</v>
      </c>
      <c r="G93" t="s">
        <v>146</v>
      </c>
      <c r="H93" t="s">
        <v>146</v>
      </c>
      <c r="I93" t="s">
        <v>292</v>
      </c>
      <c r="J93" t="s">
        <v>155</v>
      </c>
    </row>
    <row r="94" spans="1:10" x14ac:dyDescent="0.2">
      <c r="A94" t="s">
        <v>293</v>
      </c>
      <c r="B94" t="s">
        <v>169</v>
      </c>
      <c r="C94" t="s">
        <v>159</v>
      </c>
      <c r="D94">
        <v>0</v>
      </c>
      <c r="E94">
        <v>50</v>
      </c>
      <c r="F94" t="s">
        <v>124</v>
      </c>
      <c r="G94" t="s">
        <v>146</v>
      </c>
      <c r="H94" t="s">
        <v>146</v>
      </c>
      <c r="I94" t="s">
        <v>294</v>
      </c>
      <c r="J94" t="s">
        <v>155</v>
      </c>
    </row>
    <row r="95" spans="1:10" x14ac:dyDescent="0.2">
      <c r="A95" t="s">
        <v>314</v>
      </c>
      <c r="B95" t="s">
        <v>249</v>
      </c>
      <c r="C95" t="s">
        <v>159</v>
      </c>
      <c r="D95">
        <v>0</v>
      </c>
      <c r="E95">
        <v>0</v>
      </c>
      <c r="F95" t="s">
        <v>124</v>
      </c>
      <c r="G95" t="s">
        <v>146</v>
      </c>
      <c r="H95" t="s">
        <v>146</v>
      </c>
      <c r="I95" t="s">
        <v>315</v>
      </c>
      <c r="J95" t="s">
        <v>155</v>
      </c>
    </row>
    <row r="96" spans="1:10" x14ac:dyDescent="0.2">
      <c r="A96" t="s">
        <v>605</v>
      </c>
      <c r="B96" t="s">
        <v>157</v>
      </c>
      <c r="C96" t="s">
        <v>159</v>
      </c>
      <c r="D96">
        <v>0</v>
      </c>
      <c r="E96">
        <v>50</v>
      </c>
      <c r="F96" t="s">
        <v>202</v>
      </c>
      <c r="G96" t="s">
        <v>146</v>
      </c>
      <c r="H96" t="s">
        <v>146</v>
      </c>
      <c r="I96" t="s">
        <v>1092</v>
      </c>
      <c r="J96" t="s">
        <v>155</v>
      </c>
    </row>
    <row r="97" spans="1:10" x14ac:dyDescent="0.2">
      <c r="A97" t="s">
        <v>319</v>
      </c>
      <c r="B97" t="s">
        <v>157</v>
      </c>
      <c r="C97" t="s">
        <v>159</v>
      </c>
      <c r="D97">
        <v>0</v>
      </c>
      <c r="E97">
        <v>150</v>
      </c>
      <c r="F97" t="s">
        <v>10</v>
      </c>
      <c r="G97" t="s">
        <v>146</v>
      </c>
      <c r="H97" t="s">
        <v>146</v>
      </c>
      <c r="I97" t="s">
        <v>320</v>
      </c>
      <c r="J97" t="s">
        <v>155</v>
      </c>
    </row>
    <row r="98" spans="1:10" x14ac:dyDescent="0.2">
      <c r="A98" t="s">
        <v>212</v>
      </c>
      <c r="B98" t="s">
        <v>157</v>
      </c>
      <c r="C98" t="s">
        <v>204</v>
      </c>
      <c r="D98">
        <v>30</v>
      </c>
      <c r="E98">
        <v>0</v>
      </c>
      <c r="F98" t="s">
        <v>202</v>
      </c>
      <c r="G98" t="s">
        <v>146</v>
      </c>
      <c r="H98" t="s">
        <v>146</v>
      </c>
      <c r="I98" t="s">
        <v>353</v>
      </c>
      <c r="J98" t="s">
        <v>155</v>
      </c>
    </row>
    <row r="99" spans="1:10" x14ac:dyDescent="0.2">
      <c r="A99" t="s">
        <v>372</v>
      </c>
      <c r="B99" t="s">
        <v>249</v>
      </c>
      <c r="C99" t="s">
        <v>159</v>
      </c>
      <c r="D99">
        <v>0</v>
      </c>
      <c r="E99">
        <v>0</v>
      </c>
      <c r="F99" t="s">
        <v>124</v>
      </c>
      <c r="G99" t="s">
        <v>374</v>
      </c>
      <c r="H99" t="s">
        <v>146</v>
      </c>
      <c r="I99" t="s">
        <v>373</v>
      </c>
      <c r="J99" t="s">
        <v>155</v>
      </c>
    </row>
    <row r="100" spans="1:10" x14ac:dyDescent="0.2">
      <c r="A100" t="s">
        <v>430</v>
      </c>
      <c r="B100" t="s">
        <v>157</v>
      </c>
      <c r="C100" t="s">
        <v>159</v>
      </c>
      <c r="D100">
        <v>0</v>
      </c>
      <c r="E100">
        <v>100</v>
      </c>
      <c r="F100" t="s">
        <v>29</v>
      </c>
      <c r="G100" t="s">
        <v>146</v>
      </c>
      <c r="H100" t="s">
        <v>146</v>
      </c>
      <c r="I100" t="s">
        <v>433</v>
      </c>
      <c r="J100" t="s">
        <v>155</v>
      </c>
    </row>
    <row r="101" spans="1:10" x14ac:dyDescent="0.2">
      <c r="A101" t="s">
        <v>437</v>
      </c>
      <c r="B101" t="s">
        <v>157</v>
      </c>
      <c r="C101" t="s">
        <v>159</v>
      </c>
      <c r="D101">
        <v>0</v>
      </c>
      <c r="E101">
        <v>150</v>
      </c>
      <c r="F101" t="s">
        <v>301</v>
      </c>
      <c r="G101" t="s">
        <v>441</v>
      </c>
      <c r="H101" t="s">
        <v>436</v>
      </c>
      <c r="I101" t="s">
        <v>438</v>
      </c>
      <c r="J101" t="s">
        <v>155</v>
      </c>
    </row>
    <row r="102" spans="1:10" x14ac:dyDescent="0.2">
      <c r="A102" t="s">
        <v>452</v>
      </c>
      <c r="B102" t="s">
        <v>249</v>
      </c>
      <c r="C102" t="s">
        <v>159</v>
      </c>
      <c r="D102">
        <v>0</v>
      </c>
      <c r="E102">
        <v>0</v>
      </c>
      <c r="F102" t="s">
        <v>124</v>
      </c>
      <c r="G102" t="s">
        <v>146</v>
      </c>
      <c r="H102" t="s">
        <v>454</v>
      </c>
      <c r="I102" t="s">
        <v>453</v>
      </c>
      <c r="J102" t="s">
        <v>155</v>
      </c>
    </row>
    <row r="103" spans="1:10" x14ac:dyDescent="0.2">
      <c r="A103" t="s">
        <v>491</v>
      </c>
      <c r="B103" t="s">
        <v>173</v>
      </c>
      <c r="C103" t="s">
        <v>159</v>
      </c>
      <c r="D103">
        <v>0</v>
      </c>
      <c r="E103">
        <v>100</v>
      </c>
      <c r="F103" t="s">
        <v>124</v>
      </c>
      <c r="G103" t="s">
        <v>146</v>
      </c>
      <c r="H103" t="s">
        <v>454</v>
      </c>
      <c r="I103" t="s">
        <v>493</v>
      </c>
      <c r="J103" t="s">
        <v>155</v>
      </c>
    </row>
    <row r="104" spans="1:10" x14ac:dyDescent="0.2">
      <c r="A104" t="s">
        <v>501</v>
      </c>
      <c r="B104" t="s">
        <v>171</v>
      </c>
      <c r="C104" t="s">
        <v>181</v>
      </c>
      <c r="D104">
        <v>0</v>
      </c>
      <c r="E104">
        <v>2</v>
      </c>
      <c r="F104" t="s">
        <v>124</v>
      </c>
      <c r="G104" t="s">
        <v>146</v>
      </c>
      <c r="H104" t="s">
        <v>146</v>
      </c>
      <c r="I104" t="s">
        <v>503</v>
      </c>
      <c r="J104" t="s">
        <v>155</v>
      </c>
    </row>
    <row r="105" spans="1:10" x14ac:dyDescent="0.2">
      <c r="A105" t="s">
        <v>502</v>
      </c>
      <c r="B105" t="s">
        <v>173</v>
      </c>
      <c r="C105" t="s">
        <v>181</v>
      </c>
      <c r="D105">
        <v>0</v>
      </c>
      <c r="E105">
        <v>100</v>
      </c>
      <c r="F105" t="s">
        <v>124</v>
      </c>
      <c r="G105" t="s">
        <v>146</v>
      </c>
      <c r="H105" t="s">
        <v>146</v>
      </c>
      <c r="I105" t="s">
        <v>504</v>
      </c>
      <c r="J105" t="s">
        <v>155</v>
      </c>
    </row>
    <row r="106" spans="1:10" x14ac:dyDescent="0.2">
      <c r="A106" t="s">
        <v>510</v>
      </c>
      <c r="B106" t="s">
        <v>249</v>
      </c>
      <c r="C106" t="s">
        <v>159</v>
      </c>
      <c r="D106">
        <v>0</v>
      </c>
      <c r="E106">
        <v>0</v>
      </c>
      <c r="F106" t="s">
        <v>124</v>
      </c>
      <c r="G106" t="s">
        <v>146</v>
      </c>
      <c r="H106" t="s">
        <v>492</v>
      </c>
      <c r="I106" t="s">
        <v>511</v>
      </c>
      <c r="J106" t="s">
        <v>155</v>
      </c>
    </row>
    <row r="107" spans="1:10" x14ac:dyDescent="0.2">
      <c r="A107" t="s">
        <v>520</v>
      </c>
      <c r="B107" t="s">
        <v>157</v>
      </c>
      <c r="C107" t="s">
        <v>159</v>
      </c>
      <c r="D107">
        <v>0</v>
      </c>
      <c r="E107">
        <v>100</v>
      </c>
      <c r="F107" t="s">
        <v>198</v>
      </c>
      <c r="G107" t="s">
        <v>146</v>
      </c>
      <c r="H107" t="s">
        <v>146</v>
      </c>
      <c r="I107" t="s">
        <v>518</v>
      </c>
      <c r="J107" t="s">
        <v>155</v>
      </c>
    </row>
    <row r="108" spans="1:10" x14ac:dyDescent="0.2">
      <c r="A108" t="s">
        <v>521</v>
      </c>
      <c r="B108" t="s">
        <v>157</v>
      </c>
      <c r="C108" t="s">
        <v>159</v>
      </c>
      <c r="D108">
        <v>0</v>
      </c>
      <c r="E108">
        <v>100</v>
      </c>
      <c r="F108" t="s">
        <v>29</v>
      </c>
      <c r="G108" t="s">
        <v>146</v>
      </c>
      <c r="H108" t="s">
        <v>146</v>
      </c>
      <c r="I108" t="s">
        <v>519</v>
      </c>
      <c r="J108" t="s">
        <v>155</v>
      </c>
    </row>
    <row r="109" spans="1:10" x14ac:dyDescent="0.2">
      <c r="A109" t="s">
        <v>539</v>
      </c>
      <c r="B109" t="s">
        <v>173</v>
      </c>
      <c r="C109" t="s">
        <v>159</v>
      </c>
      <c r="D109">
        <v>0</v>
      </c>
      <c r="E109">
        <v>150</v>
      </c>
      <c r="F109" t="s">
        <v>124</v>
      </c>
      <c r="G109" t="s">
        <v>146</v>
      </c>
      <c r="H109" t="s">
        <v>146</v>
      </c>
      <c r="I109" t="s">
        <v>540</v>
      </c>
      <c r="J109" t="s">
        <v>155</v>
      </c>
    </row>
    <row r="110" spans="1:10" x14ac:dyDescent="0.2">
      <c r="A110" t="s">
        <v>570</v>
      </c>
      <c r="B110" t="s">
        <v>249</v>
      </c>
      <c r="C110" t="s">
        <v>159</v>
      </c>
      <c r="D110">
        <v>0</v>
      </c>
      <c r="E110">
        <v>0</v>
      </c>
      <c r="F110" t="s">
        <v>124</v>
      </c>
      <c r="G110" t="s">
        <v>602</v>
      </c>
      <c r="H110" t="s">
        <v>146</v>
      </c>
      <c r="I110" t="s">
        <v>571</v>
      </c>
      <c r="J110" t="s">
        <v>839</v>
      </c>
    </row>
    <row r="111" spans="1:10" x14ac:dyDescent="0.2">
      <c r="A111" s="2" t="s">
        <v>586</v>
      </c>
      <c r="B111" s="2" t="s">
        <v>173</v>
      </c>
      <c r="C111" s="2" t="s">
        <v>159</v>
      </c>
      <c r="D111">
        <v>0</v>
      </c>
      <c r="E111">
        <v>300</v>
      </c>
      <c r="F111" s="2" t="s">
        <v>124</v>
      </c>
      <c r="G111" s="2" t="s">
        <v>146</v>
      </c>
      <c r="H111" s="2" t="s">
        <v>146</v>
      </c>
      <c r="I111" s="2" t="s">
        <v>587</v>
      </c>
      <c r="J111" t="s">
        <v>155</v>
      </c>
    </row>
    <row r="112" spans="1:10" x14ac:dyDescent="0.2">
      <c r="A112" s="2" t="s">
        <v>588</v>
      </c>
      <c r="B112" s="2" t="s">
        <v>173</v>
      </c>
      <c r="C112" s="2" t="s">
        <v>159</v>
      </c>
      <c r="D112">
        <v>0</v>
      </c>
      <c r="E112">
        <v>100</v>
      </c>
      <c r="F112" s="2" t="s">
        <v>202</v>
      </c>
      <c r="G112" s="2" t="s">
        <v>146</v>
      </c>
      <c r="H112" s="2" t="s">
        <v>589</v>
      </c>
      <c r="I112" s="2" t="s">
        <v>590</v>
      </c>
      <c r="J112" t="s">
        <v>155</v>
      </c>
    </row>
    <row r="113" spans="1:10" x14ac:dyDescent="0.2">
      <c r="A113" s="2" t="s">
        <v>600</v>
      </c>
      <c r="B113" s="2" t="s">
        <v>157</v>
      </c>
      <c r="C113" s="2" t="s">
        <v>159</v>
      </c>
      <c r="D113">
        <v>0</v>
      </c>
      <c r="E113">
        <v>10</v>
      </c>
      <c r="F113" s="2" t="s">
        <v>29</v>
      </c>
      <c r="G113" s="2" t="s">
        <v>146</v>
      </c>
      <c r="H113" s="2" t="s">
        <v>598</v>
      </c>
      <c r="I113" s="2" t="s">
        <v>599</v>
      </c>
      <c r="J113" t="s">
        <v>155</v>
      </c>
    </row>
    <row r="114" spans="1:10" x14ac:dyDescent="0.2">
      <c r="A114" s="2" t="s">
        <v>708</v>
      </c>
      <c r="B114" s="2" t="s">
        <v>157</v>
      </c>
      <c r="C114" s="2" t="s">
        <v>159</v>
      </c>
      <c r="D114">
        <v>0</v>
      </c>
      <c r="E114">
        <v>125</v>
      </c>
      <c r="F114" s="2" t="s">
        <v>124</v>
      </c>
      <c r="G114" s="2" t="s">
        <v>146</v>
      </c>
      <c r="H114" s="2" t="s">
        <v>710</v>
      </c>
      <c r="I114" s="2" t="s">
        <v>709</v>
      </c>
      <c r="J114" s="2" t="s">
        <v>155</v>
      </c>
    </row>
    <row r="115" spans="1:10" x14ac:dyDescent="0.2">
      <c r="A115" s="2" t="s">
        <v>733</v>
      </c>
      <c r="B115" s="2" t="s">
        <v>157</v>
      </c>
      <c r="C115" s="2" t="s">
        <v>159</v>
      </c>
      <c r="D115">
        <v>0</v>
      </c>
      <c r="E115">
        <v>0</v>
      </c>
      <c r="F115" s="2" t="s">
        <v>124</v>
      </c>
      <c r="G115" s="2" t="s">
        <v>146</v>
      </c>
      <c r="H115" s="2" t="s">
        <v>436</v>
      </c>
      <c r="I115" s="2" t="s">
        <v>734</v>
      </c>
      <c r="J115" s="2" t="s">
        <v>155</v>
      </c>
    </row>
    <row r="116" spans="1:10" x14ac:dyDescent="0.2">
      <c r="A116" s="2" t="s">
        <v>740</v>
      </c>
      <c r="B116" s="2" t="s">
        <v>157</v>
      </c>
      <c r="C116" s="2" t="s">
        <v>204</v>
      </c>
      <c r="D116">
        <v>8</v>
      </c>
      <c r="E116">
        <v>100</v>
      </c>
      <c r="F116" s="2" t="s">
        <v>301</v>
      </c>
      <c r="G116" s="2" t="s">
        <v>146</v>
      </c>
      <c r="H116" s="2" t="s">
        <v>146</v>
      </c>
      <c r="I116" s="2" t="s">
        <v>741</v>
      </c>
      <c r="J116" s="2" t="s">
        <v>155</v>
      </c>
    </row>
    <row r="117" spans="1:10" x14ac:dyDescent="0.2">
      <c r="A117" s="2" t="s">
        <v>1057</v>
      </c>
      <c r="B117" s="2" t="s">
        <v>157</v>
      </c>
      <c r="C117" s="2" t="s">
        <v>159</v>
      </c>
      <c r="D117">
        <v>0</v>
      </c>
      <c r="E117">
        <v>200</v>
      </c>
      <c r="F117" s="2" t="s">
        <v>124</v>
      </c>
      <c r="G117" s="2" t="s">
        <v>146</v>
      </c>
      <c r="H117" s="2" t="s">
        <v>146</v>
      </c>
      <c r="I117" s="2" t="s">
        <v>158</v>
      </c>
      <c r="J117" s="2" t="s">
        <v>155</v>
      </c>
    </row>
    <row r="118" spans="1:10" x14ac:dyDescent="0.2">
      <c r="A118" s="2" t="s">
        <v>1043</v>
      </c>
      <c r="B118" s="2" t="s">
        <v>157</v>
      </c>
      <c r="C118" s="2" t="s">
        <v>159</v>
      </c>
      <c r="D118">
        <v>0</v>
      </c>
      <c r="E118">
        <v>0</v>
      </c>
      <c r="F118" t="s">
        <v>301</v>
      </c>
      <c r="G118" s="2" t="s">
        <v>146</v>
      </c>
      <c r="H118" s="2" t="s">
        <v>1047</v>
      </c>
      <c r="I118" s="2" t="s">
        <v>1044</v>
      </c>
      <c r="J118" s="2" t="s">
        <v>155</v>
      </c>
    </row>
    <row r="119" spans="1:10" x14ac:dyDescent="0.2">
      <c r="A119" s="2" t="s">
        <v>1049</v>
      </c>
      <c r="B119" s="12" t="s">
        <v>176</v>
      </c>
      <c r="C119" s="2" t="s">
        <v>159</v>
      </c>
      <c r="D119">
        <v>0</v>
      </c>
      <c r="E119">
        <v>200</v>
      </c>
      <c r="F119" t="s">
        <v>10</v>
      </c>
      <c r="G119" s="2" t="s">
        <v>146</v>
      </c>
      <c r="H119" s="2" t="s">
        <v>1050</v>
      </c>
      <c r="I119" s="2" t="s">
        <v>1051</v>
      </c>
      <c r="J119" s="2" t="s">
        <v>190</v>
      </c>
    </row>
    <row r="120" spans="1:10" x14ac:dyDescent="0.2">
      <c r="A120" s="2" t="s">
        <v>1054</v>
      </c>
      <c r="B120" s="12" t="s">
        <v>249</v>
      </c>
      <c r="C120" s="2" t="s">
        <v>159</v>
      </c>
      <c r="D120">
        <v>0</v>
      </c>
      <c r="E120">
        <v>0</v>
      </c>
      <c r="F120" t="s">
        <v>124</v>
      </c>
      <c r="G120" s="2" t="s">
        <v>1056</v>
      </c>
      <c r="H120" s="2" t="s">
        <v>146</v>
      </c>
      <c r="I120" s="2" t="s">
        <v>1055</v>
      </c>
      <c r="J120" s="2" t="s">
        <v>155</v>
      </c>
    </row>
    <row r="121" spans="1:10" x14ac:dyDescent="0.2">
      <c r="A121" s="2" t="s">
        <v>1059</v>
      </c>
      <c r="B121" s="12" t="s">
        <v>173</v>
      </c>
      <c r="C121" s="2" t="s">
        <v>174</v>
      </c>
      <c r="D121">
        <v>0</v>
      </c>
      <c r="E121">
        <v>100</v>
      </c>
      <c r="F121" t="s">
        <v>124</v>
      </c>
      <c r="G121" s="2" t="s">
        <v>146</v>
      </c>
      <c r="H121" s="2" t="s">
        <v>146</v>
      </c>
      <c r="I121" s="2" t="s">
        <v>1058</v>
      </c>
      <c r="J121" s="2" t="s">
        <v>155</v>
      </c>
    </row>
    <row r="122" spans="1:10" x14ac:dyDescent="0.2">
      <c r="A122" s="2" t="s">
        <v>1061</v>
      </c>
      <c r="B122" s="12" t="s">
        <v>169</v>
      </c>
      <c r="C122" s="2" t="s">
        <v>159</v>
      </c>
      <c r="D122">
        <v>0</v>
      </c>
      <c r="E122">
        <v>3000</v>
      </c>
      <c r="F122" t="s">
        <v>124</v>
      </c>
      <c r="G122" s="2" t="s">
        <v>146</v>
      </c>
      <c r="H122" s="2" t="s">
        <v>146</v>
      </c>
      <c r="I122" s="2" t="s">
        <v>1062</v>
      </c>
      <c r="J122" s="2" t="s">
        <v>155</v>
      </c>
    </row>
    <row r="123" spans="1:10" x14ac:dyDescent="0.2">
      <c r="A123" s="2" t="s">
        <v>1067</v>
      </c>
      <c r="B123" s="12" t="s">
        <v>157</v>
      </c>
      <c r="C123" s="2" t="s">
        <v>159</v>
      </c>
      <c r="D123">
        <v>0</v>
      </c>
      <c r="E123">
        <v>0</v>
      </c>
      <c r="F123" t="s">
        <v>1068</v>
      </c>
      <c r="G123" s="2" t="s">
        <v>146</v>
      </c>
      <c r="H123" s="2" t="s">
        <v>146</v>
      </c>
      <c r="I123" s="2" t="s">
        <v>1066</v>
      </c>
      <c r="J123" s="2" t="s">
        <v>155</v>
      </c>
    </row>
    <row r="124" spans="1:10" x14ac:dyDescent="0.2">
      <c r="A124" s="2" t="s">
        <v>1073</v>
      </c>
      <c r="B124" s="12" t="s">
        <v>249</v>
      </c>
      <c r="C124" s="2" t="s">
        <v>159</v>
      </c>
      <c r="D124">
        <v>0</v>
      </c>
      <c r="E124">
        <v>0</v>
      </c>
      <c r="F124" t="s">
        <v>124</v>
      </c>
      <c r="G124" s="2" t="s">
        <v>1074</v>
      </c>
      <c r="H124" s="2" t="s">
        <v>146</v>
      </c>
      <c r="I124" s="2" t="s">
        <v>1072</v>
      </c>
      <c r="J124" s="2" t="s">
        <v>1073</v>
      </c>
    </row>
    <row r="125" spans="1:10" x14ac:dyDescent="0.2">
      <c r="A125" s="2" t="s">
        <v>1079</v>
      </c>
      <c r="B125" s="12" t="s">
        <v>249</v>
      </c>
      <c r="C125" s="2" t="s">
        <v>159</v>
      </c>
      <c r="D125">
        <v>0</v>
      </c>
      <c r="E125">
        <v>0</v>
      </c>
      <c r="F125" t="s">
        <v>124</v>
      </c>
      <c r="G125" s="2" t="s">
        <v>1082</v>
      </c>
      <c r="H125" s="2" t="s">
        <v>146</v>
      </c>
      <c r="I125" s="2" t="s">
        <v>1076</v>
      </c>
      <c r="J125" s="2" t="s">
        <v>1079</v>
      </c>
    </row>
    <row r="126" spans="1:10" x14ac:dyDescent="0.2">
      <c r="A126" s="2" t="s">
        <v>1080</v>
      </c>
      <c r="B126" s="12" t="s">
        <v>249</v>
      </c>
      <c r="C126" s="2" t="s">
        <v>159</v>
      </c>
      <c r="D126">
        <v>0</v>
      </c>
      <c r="E126">
        <v>0</v>
      </c>
      <c r="F126" t="s">
        <v>124</v>
      </c>
      <c r="G126" s="2" t="s">
        <v>1083</v>
      </c>
      <c r="H126" s="2" t="s">
        <v>146</v>
      </c>
      <c r="I126" s="2" t="s">
        <v>1078</v>
      </c>
      <c r="J126" s="2" t="s">
        <v>1080</v>
      </c>
    </row>
    <row r="127" spans="1:10" x14ac:dyDescent="0.2">
      <c r="A127" s="2" t="s">
        <v>1081</v>
      </c>
      <c r="B127" s="12" t="s">
        <v>249</v>
      </c>
      <c r="C127" s="2" t="s">
        <v>159</v>
      </c>
      <c r="D127">
        <v>0</v>
      </c>
      <c r="E127">
        <v>0</v>
      </c>
      <c r="F127" t="s">
        <v>124</v>
      </c>
      <c r="G127" s="2" t="s">
        <v>1084</v>
      </c>
      <c r="H127" s="2" t="s">
        <v>146</v>
      </c>
      <c r="I127" s="2" t="s">
        <v>1077</v>
      </c>
      <c r="J127" s="2" t="s">
        <v>1081</v>
      </c>
    </row>
    <row r="128" spans="1:10" x14ac:dyDescent="0.2">
      <c r="A128" s="2" t="s">
        <v>1085</v>
      </c>
      <c r="B128" s="12" t="s">
        <v>249</v>
      </c>
      <c r="C128" s="2" t="s">
        <v>159</v>
      </c>
      <c r="D128">
        <v>0</v>
      </c>
      <c r="E128">
        <v>0</v>
      </c>
      <c r="F128" t="s">
        <v>124</v>
      </c>
      <c r="G128" s="2" t="s">
        <v>1154</v>
      </c>
      <c r="H128" s="2" t="s">
        <v>146</v>
      </c>
      <c r="I128" s="2" t="s">
        <v>1086</v>
      </c>
      <c r="J128" s="2" t="s">
        <v>190</v>
      </c>
    </row>
    <row r="129" spans="1:10" x14ac:dyDescent="0.2">
      <c r="A129" s="2" t="s">
        <v>1087</v>
      </c>
      <c r="B129" s="12" t="s">
        <v>176</v>
      </c>
      <c r="C129" s="2" t="s">
        <v>159</v>
      </c>
      <c r="D129">
        <v>0</v>
      </c>
      <c r="E129">
        <v>300</v>
      </c>
      <c r="F129" t="s">
        <v>202</v>
      </c>
      <c r="G129" s="2" t="s">
        <v>146</v>
      </c>
      <c r="H129" s="2" t="s">
        <v>640</v>
      </c>
      <c r="I129" s="2" t="s">
        <v>1088</v>
      </c>
      <c r="J129" s="2" t="s">
        <v>155</v>
      </c>
    </row>
    <row r="130" spans="1:10" x14ac:dyDescent="0.2">
      <c r="A130" s="2" t="s">
        <v>1097</v>
      </c>
      <c r="B130" s="12" t="s">
        <v>157</v>
      </c>
      <c r="C130" s="2" t="s">
        <v>159</v>
      </c>
      <c r="D130">
        <v>0</v>
      </c>
      <c r="E130">
        <v>0</v>
      </c>
      <c r="F130" t="s">
        <v>124</v>
      </c>
      <c r="G130" s="2" t="s">
        <v>1121</v>
      </c>
      <c r="H130" s="2" t="s">
        <v>146</v>
      </c>
      <c r="I130" s="2" t="s">
        <v>1091</v>
      </c>
      <c r="J130" s="2" t="s">
        <v>1090</v>
      </c>
    </row>
    <row r="131" spans="1:10" x14ac:dyDescent="0.2">
      <c r="A131" s="2" t="s">
        <v>1094</v>
      </c>
      <c r="B131" s="12" t="s">
        <v>249</v>
      </c>
      <c r="C131" s="2" t="s">
        <v>159</v>
      </c>
      <c r="D131">
        <v>0</v>
      </c>
      <c r="E131">
        <v>0</v>
      </c>
      <c r="F131" t="s">
        <v>124</v>
      </c>
      <c r="G131" s="2" t="s">
        <v>146</v>
      </c>
      <c r="H131" s="2" t="s">
        <v>146</v>
      </c>
      <c r="I131" s="2" t="s">
        <v>1096</v>
      </c>
      <c r="J131" s="2" t="s">
        <v>1095</v>
      </c>
    </row>
    <row r="132" spans="1:10" x14ac:dyDescent="0.2">
      <c r="A132" s="2" t="s">
        <v>1099</v>
      </c>
      <c r="B132" s="12" t="s">
        <v>249</v>
      </c>
      <c r="C132" s="2" t="s">
        <v>159</v>
      </c>
      <c r="D132">
        <v>0</v>
      </c>
      <c r="E132">
        <v>0</v>
      </c>
      <c r="F132" t="s">
        <v>124</v>
      </c>
      <c r="G132" s="2" t="s">
        <v>1158</v>
      </c>
      <c r="H132" s="2" t="s">
        <v>146</v>
      </c>
      <c r="I132" s="2" t="s">
        <v>1103</v>
      </c>
      <c r="J132" s="2" t="s">
        <v>1099</v>
      </c>
    </row>
    <row r="133" spans="1:10" x14ac:dyDescent="0.2">
      <c r="A133" s="2" t="s">
        <v>1108</v>
      </c>
      <c r="B133" s="12" t="s">
        <v>157</v>
      </c>
      <c r="C133" s="2" t="s">
        <v>159</v>
      </c>
      <c r="D133">
        <v>0</v>
      </c>
      <c r="E133">
        <v>0</v>
      </c>
      <c r="F133" t="s">
        <v>124</v>
      </c>
      <c r="G133" s="2" t="s">
        <v>146</v>
      </c>
      <c r="H133" s="2" t="s">
        <v>1110</v>
      </c>
      <c r="I133" s="2" t="s">
        <v>1109</v>
      </c>
      <c r="J133" s="2" t="s">
        <v>190</v>
      </c>
    </row>
    <row r="134" spans="1:10" x14ac:dyDescent="0.2">
      <c r="A134" s="2" t="s">
        <v>1118</v>
      </c>
      <c r="B134" s="12" t="s">
        <v>157</v>
      </c>
      <c r="C134" s="2" t="s">
        <v>159</v>
      </c>
      <c r="D134">
        <v>0</v>
      </c>
      <c r="E134">
        <v>200</v>
      </c>
      <c r="F134" t="s">
        <v>1118</v>
      </c>
      <c r="G134" s="2" t="s">
        <v>146</v>
      </c>
      <c r="H134" s="2" t="s">
        <v>146</v>
      </c>
      <c r="I134" s="2" t="s">
        <v>1119</v>
      </c>
      <c r="J134" s="2" t="s">
        <v>155</v>
      </c>
    </row>
    <row r="135" spans="1:10" x14ac:dyDescent="0.2">
      <c r="A135" s="2" t="s">
        <v>1122</v>
      </c>
      <c r="B135" s="12" t="s">
        <v>169</v>
      </c>
      <c r="C135" s="2" t="s">
        <v>181</v>
      </c>
      <c r="D135">
        <v>0</v>
      </c>
      <c r="E135">
        <v>3000</v>
      </c>
      <c r="F135" t="s">
        <v>1068</v>
      </c>
      <c r="G135" s="2" t="s">
        <v>1129</v>
      </c>
      <c r="H135" s="2" t="s">
        <v>146</v>
      </c>
      <c r="I135" s="2" t="s">
        <v>1130</v>
      </c>
      <c r="J135" s="2" t="s">
        <v>155</v>
      </c>
    </row>
    <row r="136" spans="1:10" x14ac:dyDescent="0.2">
      <c r="A136" s="2" t="s">
        <v>1123</v>
      </c>
      <c r="B136" s="12" t="s">
        <v>157</v>
      </c>
      <c r="C136" s="2" t="s">
        <v>181</v>
      </c>
      <c r="D136">
        <v>0</v>
      </c>
      <c r="E136">
        <v>100</v>
      </c>
      <c r="F136" t="s">
        <v>29</v>
      </c>
      <c r="G136" s="2" t="s">
        <v>1164</v>
      </c>
      <c r="H136" s="2" t="s">
        <v>146</v>
      </c>
      <c r="I136" s="2" t="s">
        <v>1131</v>
      </c>
      <c r="J136" s="2" t="s">
        <v>155</v>
      </c>
    </row>
    <row r="137" spans="1:10" x14ac:dyDescent="0.2">
      <c r="A137" s="2" t="s">
        <v>1124</v>
      </c>
      <c r="B137" t="s">
        <v>157</v>
      </c>
      <c r="C137" s="2" t="s">
        <v>181</v>
      </c>
      <c r="D137">
        <v>0</v>
      </c>
      <c r="E137">
        <v>100</v>
      </c>
      <c r="F137" t="s">
        <v>198</v>
      </c>
      <c r="G137" s="2" t="s">
        <v>1164</v>
      </c>
      <c r="H137" s="2" t="s">
        <v>146</v>
      </c>
      <c r="I137" s="2" t="s">
        <v>1134</v>
      </c>
      <c r="J137" s="2" t="s">
        <v>155</v>
      </c>
    </row>
    <row r="138" spans="1:10" x14ac:dyDescent="0.2">
      <c r="A138" s="2" t="s">
        <v>1125</v>
      </c>
      <c r="B138" t="s">
        <v>157</v>
      </c>
      <c r="C138" s="2" t="s">
        <v>181</v>
      </c>
      <c r="D138">
        <v>0</v>
      </c>
      <c r="E138">
        <v>100</v>
      </c>
      <c r="F138" t="s">
        <v>301</v>
      </c>
      <c r="G138" s="2" t="s">
        <v>1164</v>
      </c>
      <c r="H138" s="2" t="s">
        <v>146</v>
      </c>
      <c r="I138" s="2" t="s">
        <v>1135</v>
      </c>
      <c r="J138" s="2" t="s">
        <v>155</v>
      </c>
    </row>
    <row r="139" spans="1:10" x14ac:dyDescent="0.2">
      <c r="A139" s="2" t="s">
        <v>1126</v>
      </c>
      <c r="B139" t="s">
        <v>173</v>
      </c>
      <c r="C139" s="2" t="s">
        <v>181</v>
      </c>
      <c r="D139">
        <v>0</v>
      </c>
      <c r="E139">
        <v>175</v>
      </c>
      <c r="F139" t="s">
        <v>124</v>
      </c>
      <c r="G139" s="2" t="s">
        <v>236</v>
      </c>
      <c r="H139" s="2" t="s">
        <v>146</v>
      </c>
      <c r="I139" s="2" t="s">
        <v>1133</v>
      </c>
      <c r="J139" s="2" t="s">
        <v>155</v>
      </c>
    </row>
    <row r="140" spans="1:10" x14ac:dyDescent="0.2">
      <c r="A140" s="2" t="s">
        <v>1127</v>
      </c>
      <c r="B140" t="s">
        <v>176</v>
      </c>
      <c r="C140" s="2" t="s">
        <v>181</v>
      </c>
      <c r="D140">
        <v>0</v>
      </c>
      <c r="E140">
        <v>300</v>
      </c>
      <c r="F140" t="s">
        <v>124</v>
      </c>
      <c r="G140" t="s">
        <v>1128</v>
      </c>
      <c r="H140" s="2" t="s">
        <v>146</v>
      </c>
      <c r="I140" s="2" t="s">
        <v>1132</v>
      </c>
      <c r="J140" s="2" t="s">
        <v>155</v>
      </c>
    </row>
    <row r="141" spans="1:10" x14ac:dyDescent="0.2">
      <c r="A141" t="s">
        <v>1137</v>
      </c>
      <c r="B141" t="s">
        <v>249</v>
      </c>
      <c r="C141" t="s">
        <v>159</v>
      </c>
      <c r="D141">
        <v>0</v>
      </c>
      <c r="E141">
        <v>0</v>
      </c>
      <c r="F141" t="s">
        <v>124</v>
      </c>
      <c r="G141" t="s">
        <v>146</v>
      </c>
      <c r="H141" s="2" t="s">
        <v>146</v>
      </c>
      <c r="I141" t="s">
        <v>1143</v>
      </c>
      <c r="J141" s="2" t="s">
        <v>155</v>
      </c>
    </row>
    <row r="142" spans="1:10" x14ac:dyDescent="0.2">
      <c r="A142" t="s">
        <v>1138</v>
      </c>
      <c r="B142" t="s">
        <v>249</v>
      </c>
      <c r="C142" t="s">
        <v>159</v>
      </c>
      <c r="D142">
        <v>0</v>
      </c>
      <c r="E142">
        <v>0</v>
      </c>
      <c r="F142" t="s">
        <v>124</v>
      </c>
      <c r="G142" t="s">
        <v>196</v>
      </c>
      <c r="H142" s="2" t="s">
        <v>146</v>
      </c>
      <c r="I142" t="s">
        <v>1144</v>
      </c>
      <c r="J142" s="2" t="s">
        <v>155</v>
      </c>
    </row>
    <row r="143" spans="1:10" x14ac:dyDescent="0.2">
      <c r="A143" t="s">
        <v>1139</v>
      </c>
      <c r="B143" t="s">
        <v>157</v>
      </c>
      <c r="C143" t="s">
        <v>159</v>
      </c>
      <c r="D143">
        <v>0</v>
      </c>
      <c r="E143">
        <v>100</v>
      </c>
      <c r="F143" t="s">
        <v>10</v>
      </c>
      <c r="G143" t="s">
        <v>196</v>
      </c>
      <c r="H143" s="2" t="s">
        <v>146</v>
      </c>
      <c r="I143" t="s">
        <v>1145</v>
      </c>
      <c r="J143" s="2" t="s">
        <v>155</v>
      </c>
    </row>
    <row r="144" spans="1:10" x14ac:dyDescent="0.2">
      <c r="A144" t="s">
        <v>1140</v>
      </c>
      <c r="B144" t="s">
        <v>173</v>
      </c>
      <c r="C144" t="s">
        <v>159</v>
      </c>
      <c r="D144">
        <v>0</v>
      </c>
      <c r="E144">
        <v>150</v>
      </c>
      <c r="F144" t="s">
        <v>10</v>
      </c>
      <c r="G144" t="s">
        <v>1149</v>
      </c>
      <c r="H144" s="2" t="s">
        <v>146</v>
      </c>
      <c r="I144" t="s">
        <v>1146</v>
      </c>
      <c r="J144" s="2" t="s">
        <v>155</v>
      </c>
    </row>
    <row r="145" spans="1:10" x14ac:dyDescent="0.2">
      <c r="A145" t="s">
        <v>1141</v>
      </c>
      <c r="B145" t="s">
        <v>173</v>
      </c>
      <c r="C145" t="s">
        <v>159</v>
      </c>
      <c r="D145">
        <v>0</v>
      </c>
      <c r="E145">
        <v>200</v>
      </c>
      <c r="F145" t="s">
        <v>198</v>
      </c>
      <c r="G145" t="s">
        <v>640</v>
      </c>
      <c r="H145" s="2" t="s">
        <v>146</v>
      </c>
      <c r="I145" t="s">
        <v>1147</v>
      </c>
      <c r="J145" s="2" t="s">
        <v>155</v>
      </c>
    </row>
    <row r="146" spans="1:10" x14ac:dyDescent="0.2">
      <c r="A146" t="s">
        <v>1142</v>
      </c>
      <c r="B146" t="s">
        <v>171</v>
      </c>
      <c r="C146" t="s">
        <v>159</v>
      </c>
      <c r="D146">
        <v>0</v>
      </c>
      <c r="E146">
        <v>3</v>
      </c>
      <c r="F146" t="s">
        <v>29</v>
      </c>
      <c r="G146" t="s">
        <v>1149</v>
      </c>
      <c r="H146" s="2" t="s">
        <v>146</v>
      </c>
      <c r="I146" t="s">
        <v>1148</v>
      </c>
      <c r="J146" s="2" t="s">
        <v>155</v>
      </c>
    </row>
    <row r="147" spans="1:10" x14ac:dyDescent="0.2">
      <c r="A147" s="2" t="s">
        <v>1161</v>
      </c>
      <c r="B147" s="2" t="s">
        <v>249</v>
      </c>
      <c r="C147" s="2" t="s">
        <v>159</v>
      </c>
      <c r="D147">
        <v>0</v>
      </c>
      <c r="E147">
        <v>0</v>
      </c>
      <c r="F147" s="2" t="s">
        <v>124</v>
      </c>
      <c r="G147" s="2" t="s">
        <v>1170</v>
      </c>
      <c r="H147" s="2" t="s">
        <v>146</v>
      </c>
      <c r="I147" s="2" t="s">
        <v>1163</v>
      </c>
      <c r="J147" s="2" t="s">
        <v>1162</v>
      </c>
    </row>
    <row r="148" spans="1:10" x14ac:dyDescent="0.2">
      <c r="A148" s="2" t="s">
        <v>1165</v>
      </c>
      <c r="B148" t="s">
        <v>249</v>
      </c>
      <c r="C148" t="s">
        <v>159</v>
      </c>
      <c r="D148">
        <v>0</v>
      </c>
      <c r="E148">
        <v>0</v>
      </c>
      <c r="F148" t="s">
        <v>124</v>
      </c>
      <c r="G148" s="2" t="s">
        <v>1167</v>
      </c>
      <c r="H148" t="s">
        <v>146</v>
      </c>
      <c r="I148" s="2" t="s">
        <v>1169</v>
      </c>
      <c r="J148" s="2" t="s">
        <v>1166</v>
      </c>
    </row>
    <row r="149" spans="1:10" x14ac:dyDescent="0.2">
      <c r="A149" s="2" t="s">
        <v>1191</v>
      </c>
      <c r="B149" t="s">
        <v>173</v>
      </c>
      <c r="C149" t="s">
        <v>159</v>
      </c>
      <c r="D149">
        <v>0</v>
      </c>
      <c r="E149">
        <v>200</v>
      </c>
      <c r="F149" t="s">
        <v>10</v>
      </c>
      <c r="G149" s="2" t="s">
        <v>1197</v>
      </c>
      <c r="H149" t="s">
        <v>146</v>
      </c>
      <c r="I149" s="2" t="s">
        <v>1231</v>
      </c>
      <c r="J149" s="2" t="s">
        <v>155</v>
      </c>
    </row>
    <row r="150" spans="1:10" x14ac:dyDescent="0.2">
      <c r="A150" s="2" t="s">
        <v>1192</v>
      </c>
      <c r="B150" t="s">
        <v>173</v>
      </c>
      <c r="C150" t="s">
        <v>159</v>
      </c>
      <c r="D150">
        <v>0</v>
      </c>
      <c r="E150">
        <v>200</v>
      </c>
      <c r="F150" t="s">
        <v>39</v>
      </c>
      <c r="G150" s="2" t="s">
        <v>1197</v>
      </c>
      <c r="H150" t="s">
        <v>146</v>
      </c>
      <c r="I150" s="2" t="s">
        <v>1231</v>
      </c>
      <c r="J150" s="2" t="s">
        <v>155</v>
      </c>
    </row>
    <row r="151" spans="1:10" x14ac:dyDescent="0.2">
      <c r="A151" s="2" t="s">
        <v>1193</v>
      </c>
      <c r="B151" t="s">
        <v>173</v>
      </c>
      <c r="C151" t="s">
        <v>159</v>
      </c>
      <c r="D151">
        <v>0</v>
      </c>
      <c r="E151">
        <v>200</v>
      </c>
      <c r="F151" t="s">
        <v>29</v>
      </c>
      <c r="G151" s="2" t="s">
        <v>1197</v>
      </c>
      <c r="H151" t="s">
        <v>146</v>
      </c>
      <c r="I151" s="2" t="s">
        <v>1231</v>
      </c>
      <c r="J151" s="2" t="s">
        <v>155</v>
      </c>
    </row>
    <row r="152" spans="1:10" x14ac:dyDescent="0.2">
      <c r="A152" s="2" t="s">
        <v>1229</v>
      </c>
      <c r="B152" t="s">
        <v>249</v>
      </c>
      <c r="C152" t="s">
        <v>159</v>
      </c>
      <c r="D152">
        <v>0</v>
      </c>
      <c r="E152">
        <v>0</v>
      </c>
      <c r="F152" t="s">
        <v>124</v>
      </c>
      <c r="G152" s="2" t="s">
        <v>146</v>
      </c>
      <c r="H152" t="s">
        <v>146</v>
      </c>
      <c r="I152" s="2" t="s">
        <v>1248</v>
      </c>
      <c r="J152" s="2" t="s">
        <v>1228</v>
      </c>
    </row>
    <row r="153" spans="1:10" x14ac:dyDescent="0.2">
      <c r="A153" s="2" t="s">
        <v>1234</v>
      </c>
      <c r="B153" t="s">
        <v>157</v>
      </c>
      <c r="C153" t="s">
        <v>159</v>
      </c>
      <c r="D153">
        <v>0</v>
      </c>
      <c r="E153">
        <v>200</v>
      </c>
      <c r="F153" t="s">
        <v>1237</v>
      </c>
      <c r="G153" s="2" t="s">
        <v>146</v>
      </c>
      <c r="H153" s="2" t="s">
        <v>146</v>
      </c>
      <c r="I153" s="2" t="s">
        <v>1233</v>
      </c>
      <c r="J153" s="2" t="s">
        <v>155</v>
      </c>
    </row>
    <row r="154" spans="1:10" x14ac:dyDescent="0.2">
      <c r="A154" s="2" t="s">
        <v>1236</v>
      </c>
      <c r="B154" t="s">
        <v>176</v>
      </c>
      <c r="C154" t="s">
        <v>159</v>
      </c>
      <c r="D154">
        <v>0</v>
      </c>
      <c r="E154">
        <v>300</v>
      </c>
      <c r="F154" t="s">
        <v>1235</v>
      </c>
      <c r="G154" t="s">
        <v>146</v>
      </c>
      <c r="H154" t="s">
        <v>640</v>
      </c>
      <c r="I154" t="s">
        <v>1232</v>
      </c>
      <c r="J154" t="s">
        <v>155</v>
      </c>
    </row>
    <row r="155" spans="1:10" x14ac:dyDescent="0.2">
      <c r="A155" s="2" t="s">
        <v>1319</v>
      </c>
      <c r="B155" t="s">
        <v>1320</v>
      </c>
      <c r="C155" t="s">
        <v>159</v>
      </c>
      <c r="D155">
        <v>0</v>
      </c>
      <c r="E155">
        <v>100</v>
      </c>
      <c r="F155" t="s">
        <v>124</v>
      </c>
      <c r="G155" t="s">
        <v>146</v>
      </c>
      <c r="H155" t="s">
        <v>146</v>
      </c>
      <c r="I155" t="s">
        <v>1321</v>
      </c>
      <c r="J155"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EXP</vt:lpstr>
      <vt:lpstr>Resists</vt:lpstr>
      <vt:lpstr>Resets</vt:lpstr>
      <vt:lpstr>Weapons</vt:lpstr>
      <vt:lpstr>Armour</vt:lpstr>
      <vt:lpstr>Shields</vt:lpstr>
      <vt:lpstr>Miscellaneous</vt:lpstr>
      <vt:lpstr>Enemies</vt:lpstr>
      <vt:lpstr>Skills</vt:lpstr>
      <vt:lpstr>Mercenaries</vt:lpstr>
      <vt:lpstr>Compatibility Report</vt:lpstr>
      <vt:lpstr>Coliseum</vt:lpstr>
      <vt:lpstr>Coliseum Text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cp:lastModifiedBy>
  <dcterms:created xsi:type="dcterms:W3CDTF">2012-11-24T17:26:14Z</dcterms:created>
  <dcterms:modified xsi:type="dcterms:W3CDTF">2022-11-09T01:43:42Z</dcterms:modified>
</cp:coreProperties>
</file>