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rdi\Desktop\"/>
    </mc:Choice>
  </mc:AlternateContent>
  <bookViews>
    <workbookView xWindow="0" yWindow="0" windowWidth="21570" windowHeight="8010" activeTab="1"/>
  </bookViews>
  <sheets>
    <sheet name="גיליון 1 " sheetId="1" r:id="rId1"/>
    <sheet name="גיליון 2" sheetId="2" r:id="rId2"/>
  </sheets>
  <calcPr calcId="152511"/>
  <extLst>
    <ext uri="GoogleSheetsCustomDataVersion1">
      <go:sheetsCustomData xmlns:go="http://customooxmlschemas.google.com/" r:id="rId6" roundtripDataSignature="AMtx7mjvi1QFmVbthQA3gNhu/GAzXLJfWg=="/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8" i="2"/>
  <c r="K14" i="1" l="1"/>
  <c r="K15" i="1"/>
  <c r="K16" i="1"/>
  <c r="K17" i="1"/>
  <c r="K18" i="1"/>
  <c r="K19" i="1"/>
  <c r="G15" i="1" l="1"/>
  <c r="G16" i="1"/>
  <c r="G17" i="1"/>
  <c r="G18" i="1"/>
  <c r="G19" i="1"/>
  <c r="G14" i="1"/>
  <c r="D15" i="1"/>
  <c r="D16" i="1"/>
  <c r="D17" i="1"/>
  <c r="D18" i="1"/>
  <c r="D19" i="1"/>
  <c r="D14" i="1"/>
  <c r="O29" i="2"/>
  <c r="O27" i="2"/>
  <c r="O26" i="2"/>
  <c r="O25" i="2"/>
  <c r="O24" i="2"/>
  <c r="O23" i="2"/>
  <c r="O22" i="2"/>
  <c r="O15" i="2"/>
  <c r="O14" i="2"/>
  <c r="O13" i="2"/>
  <c r="O12" i="2"/>
  <c r="O11" i="2"/>
  <c r="O10" i="2"/>
  <c r="O9" i="2"/>
  <c r="D5" i="2"/>
  <c r="D4" i="2"/>
  <c r="D3" i="2"/>
  <c r="I62" i="2"/>
  <c r="I63" i="2"/>
  <c r="I61" i="2"/>
  <c r="M23" i="2" l="1"/>
  <c r="M24" i="2"/>
  <c r="M25" i="2"/>
  <c r="M26" i="2"/>
  <c r="M27" i="2"/>
  <c r="M28" i="2"/>
  <c r="M29" i="2"/>
  <c r="M22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</calcChain>
</file>

<file path=xl/sharedStrings.xml><?xml version="1.0" encoding="utf-8"?>
<sst xmlns="http://schemas.openxmlformats.org/spreadsheetml/2006/main" count="133" uniqueCount="87">
  <si>
    <t>שם</t>
  </si>
  <si>
    <t>ת.ז</t>
  </si>
  <si>
    <t>תאריך לידה</t>
  </si>
  <si>
    <t>מקצוע</t>
  </si>
  <si>
    <t>שכר</t>
  </si>
  <si>
    <t>גיל אברהמי</t>
  </si>
  <si>
    <t>מנהל סניף</t>
  </si>
  <si>
    <t>רונן פלוג</t>
  </si>
  <si>
    <t>מאבטח</t>
  </si>
  <si>
    <t>אבינועם אמונה</t>
  </si>
  <si>
    <t>מפקד חטיבה</t>
  </si>
  <si>
    <t>יונתן הקטן</t>
  </si>
  <si>
    <t>גנן</t>
  </si>
  <si>
    <t>אשר קרני</t>
  </si>
  <si>
    <t>פקיד</t>
  </si>
  <si>
    <t>יהודה נעמן</t>
  </si>
  <si>
    <t>מתכנת</t>
  </si>
  <si>
    <t>שם התלמידה</t>
  </si>
  <si>
    <t>מורן א</t>
  </si>
  <si>
    <t>מהו הציון שלה בלשון?</t>
  </si>
  <si>
    <t>מה הציון שלה בתנ"ך?</t>
  </si>
  <si>
    <t>מה הציון בכימיה?</t>
  </si>
  <si>
    <t>תנך</t>
  </si>
  <si>
    <t>היסטוריה</t>
  </si>
  <si>
    <t>מתמטיקה</t>
  </si>
  <si>
    <t>אנגלית</t>
  </si>
  <si>
    <t>לשון</t>
  </si>
  <si>
    <t>פיזיקה</t>
  </si>
  <si>
    <t>כימיה</t>
  </si>
  <si>
    <t>ממוצע</t>
  </si>
  <si>
    <t>יעל א</t>
  </si>
  <si>
    <t>מס' עמודה</t>
  </si>
  <si>
    <t>מהו ציונה  במקצוע</t>
  </si>
  <si>
    <t>לאה א</t>
  </si>
  <si>
    <t>חנה א</t>
  </si>
  <si>
    <t>חוה א</t>
  </si>
  <si>
    <t>חלי א</t>
  </si>
  <si>
    <t>נעמה א</t>
  </si>
  <si>
    <t>רות א</t>
  </si>
  <si>
    <t>מירי א</t>
  </si>
  <si>
    <t>דבורה א</t>
  </si>
  <si>
    <t>יעל ב</t>
  </si>
  <si>
    <t>לאה ב</t>
  </si>
  <si>
    <t>מורן ב</t>
  </si>
  <si>
    <t>חנה ב</t>
  </si>
  <si>
    <t>חוה ב</t>
  </si>
  <si>
    <t>חלי ב</t>
  </si>
  <si>
    <t>נעמה ב</t>
  </si>
  <si>
    <t>רות ב</t>
  </si>
  <si>
    <t>מירי ב</t>
  </si>
  <si>
    <t>דבורה ב</t>
  </si>
  <si>
    <t>יעל ג</t>
  </si>
  <si>
    <t>לאה ג</t>
  </si>
  <si>
    <t>מורן ג</t>
  </si>
  <si>
    <t>חנה ג</t>
  </si>
  <si>
    <t>חוה ג</t>
  </si>
  <si>
    <t>חלי ג</t>
  </si>
  <si>
    <t>נעמה ג</t>
  </si>
  <si>
    <t>רות ג</t>
  </si>
  <si>
    <t>מירי ג</t>
  </si>
  <si>
    <t>דבורה ג</t>
  </si>
  <si>
    <t>יעל ד</t>
  </si>
  <si>
    <t>לאה ד</t>
  </si>
  <si>
    <t>מורן ד</t>
  </si>
  <si>
    <t>חנה ד</t>
  </si>
  <si>
    <t>חוה ד</t>
  </si>
  <si>
    <t>חלי ד</t>
  </si>
  <si>
    <t>נעמה ד</t>
  </si>
  <si>
    <t>רות ד</t>
  </si>
  <si>
    <t>מירי ד</t>
  </si>
  <si>
    <t>דבורה ד</t>
  </si>
  <si>
    <t>יעל ה</t>
  </si>
  <si>
    <t>לאה ה</t>
  </si>
  <si>
    <t>מורן ה</t>
  </si>
  <si>
    <t>חנה ה</t>
  </si>
  <si>
    <t>חוה ה</t>
  </si>
  <si>
    <t>חלי ה</t>
  </si>
  <si>
    <t>נעמה ה</t>
  </si>
  <si>
    <t>רות ה</t>
  </si>
  <si>
    <t>מירי ה</t>
  </si>
  <si>
    <t>שולחן</t>
  </si>
  <si>
    <t>מקרר</t>
  </si>
  <si>
    <t>מוצר</t>
  </si>
  <si>
    <t>שנת ייצור</t>
  </si>
  <si>
    <t>כמה עולה</t>
  </si>
  <si>
    <t>כמה שנים אחריות</t>
  </si>
  <si>
    <t>כסא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</si>
</sst>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rial"/>
      <scheme val="minor"/>
    </font>
    <font>
      <b/>
      <sz val="11"/>
      <color rgb="FF000000"/>
      <name val="Arial"/>
    </font>
    <font>
      <sz val="11"/>
      <name val="Arial"/>
    </font>
    <font>
      <b/>
      <i/>
      <sz val="14"/>
      <color theme="1"/>
      <name val="Arial"/>
    </font>
    <font>
      <b/>
      <i/>
      <sz val="14"/>
      <color rgb="FF000000"/>
      <name val="Arial"/>
    </font>
    <font>
      <sz val="11"/>
      <color rgb="FF000000"/>
      <name val="Arial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4CCCC"/>
        <bgColor rgb="FFF4CCCC"/>
      </patternFill>
    </fill>
    <fill>
      <patternFill patternType="solid">
        <fgColor rgb="FF92D050"/>
        <bgColor rgb="FF92D050"/>
      </patternFill>
    </fill>
    <fill>
      <patternFill patternType="solid">
        <fgColor rgb="FFF4B084"/>
        <bgColor rgb="FFF4B084"/>
      </patternFill>
    </fill>
    <fill>
      <patternFill patternType="solid">
        <fgColor rgb="FFADB9CA"/>
        <bgColor rgb="FFADB9CA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right" readingOrder="2"/>
    </xf>
    <xf numFmtId="0" fontId="2" fillId="2" borderId="1" xfId="0" applyFont="1" applyFill="1" applyBorder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14" fontId="3" fillId="0" borderId="1" xfId="0" applyNumberFormat="1" applyFont="1" applyBorder="1" applyAlignment="1">
      <alignment horizontal="right" readingOrder="2"/>
    </xf>
    <xf numFmtId="0" fontId="3" fillId="0" borderId="2" xfId="0" applyFont="1" applyBorder="1" applyAlignment="1">
      <alignment horizontal="right" readingOrder="2"/>
    </xf>
    <xf numFmtId="0" fontId="3" fillId="0" borderId="2" xfId="0" applyFont="1" applyBorder="1" applyAlignment="1">
      <alignment horizontal="right" readingOrder="2"/>
    </xf>
    <xf numFmtId="0" fontId="1" fillId="0" borderId="1" xfId="0" applyFont="1" applyBorder="1" applyAlignment="1">
      <alignment horizontal="right" readingOrder="2"/>
    </xf>
    <xf numFmtId="0" fontId="2" fillId="3" borderId="1" xfId="0" applyFont="1" applyFill="1" applyBorder="1" applyAlignment="1">
      <alignment horizontal="right" readingOrder="2"/>
    </xf>
    <xf numFmtId="0" fontId="2" fillId="4" borderId="1" xfId="0" applyFont="1" applyFill="1" applyBorder="1" applyAlignment="1">
      <alignment horizontal="right" readingOrder="2"/>
    </xf>
    <xf numFmtId="0" fontId="4" fillId="5" borderId="1" xfId="0" applyFont="1" applyFill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1" fillId="0" borderId="1" xfId="0" applyFont="1" applyBorder="1" applyAlignment="1">
      <alignment horizontal="right" readingOrder="2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/>
    <xf numFmtId="0" fontId="3" fillId="10" borderId="12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9" fillId="0" borderId="17" xfId="0" applyFont="1" applyBorder="1"/>
    <xf numFmtId="0" fontId="3" fillId="0" borderId="18" xfId="0" applyFont="1" applyBorder="1" applyAlignment="1">
      <alignment horizontal="center"/>
    </xf>
    <xf numFmtId="0" fontId="8" fillId="1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20" fontId="3" fillId="0" borderId="0" xfId="0" applyNumberFormat="1" applyFont="1"/>
    <xf numFmtId="46" fontId="3" fillId="0" borderId="0" xfId="0" applyNumberFormat="1" applyFont="1"/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1" fillId="14" borderId="0" xfId="0" applyFont="1" applyFill="1" applyAlignment="1">
      <alignment horizontal="right" readingOrder="2"/>
    </xf>
    <xf numFmtId="0" fontId="0" fillId="0" borderId="1" xfId="0" applyFont="1" applyBorder="1" applyAlignment="1">
      <alignment horizontal="right" readingOrder="2"/>
    </xf>
    <xf numFmtId="0" fontId="3" fillId="14" borderId="0" xfId="0" applyFont="1" applyFill="1"/>
    <xf numFmtId="0" fontId="5" fillId="11" borderId="2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10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2" borderId="22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0" fontId="3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5" fillId="7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3" fillId="0" borderId="9" xfId="0" applyFont="1" applyBorder="1"/>
    <xf numFmtId="0" fontId="5" fillId="11" borderId="13" xfId="0" applyFont="1" applyFill="1" applyBorder="1" applyAlignment="1">
      <alignment horizontal="center" vertical="center" wrapText="1"/>
    </xf>
    <xf numFmtId="0" fontId="6" fillId="0" borderId="14" xfId="0" applyFont="1" applyBorder="1"/>
  </cellXfs>
  <cellStyles count="1">
    <cellStyle name="Normal" xfId="0" builtinId="0"/>
  </cellStyles>
  <dxfs count="13"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fgColor theme="4"/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0</xdr:row>
      <xdr:rowOff>95250</xdr:rowOff>
    </xdr:from>
    <xdr:ext cx="1181100" cy="190500"/>
    <xdr:pic>
      <xdr:nvPicPr>
        <xdr:cNvPr id="2" name="image3.png" title="תמונה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142875</xdr:colOff>
      <xdr:row>2</xdr:row>
      <xdr:rowOff>133350</xdr:rowOff>
    </xdr:from>
    <xdr:ext cx="1228725" cy="190500"/>
    <xdr:pic>
      <xdr:nvPicPr>
        <xdr:cNvPr id="3" name="image5.png" title="תמונה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66</xdr:row>
      <xdr:rowOff>171450</xdr:rowOff>
    </xdr:from>
    <xdr:ext cx="3762375" cy="704850"/>
    <xdr:pic>
      <xdr:nvPicPr>
        <xdr:cNvPr id="4" name="image4.png" title="תמונה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747758700" y="12696825"/>
          <a:ext cx="376237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314325</xdr:colOff>
      <xdr:row>19</xdr:row>
      <xdr:rowOff>161925</xdr:rowOff>
    </xdr:from>
    <xdr:ext cx="2057400" cy="266700"/>
    <xdr:pic>
      <xdr:nvPicPr>
        <xdr:cNvPr id="5" name="image1.png" title="תמונה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476250</xdr:colOff>
      <xdr:row>22</xdr:row>
      <xdr:rowOff>66675</xdr:rowOff>
    </xdr:from>
    <xdr:ext cx="2362200" cy="266700"/>
    <xdr:pic>
      <xdr:nvPicPr>
        <xdr:cNvPr id="6" name="image2.png" title="תמונה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rightToLeft="1" zoomScale="90" zoomScaleNormal="90" workbookViewId="0">
      <selection activeCell="C14" sqref="C14:C19"/>
    </sheetView>
  </sheetViews>
  <sheetFormatPr defaultColWidth="12.625" defaultRowHeight="15" customHeight="1" x14ac:dyDescent="0.2"/>
  <cols>
    <col min="1" max="2" width="8.625" customWidth="1"/>
    <col min="3" max="3" width="13.875" customWidth="1"/>
    <col min="4" max="4" width="15.875" customWidth="1"/>
    <col min="5" max="5" width="11.875" customWidth="1"/>
    <col min="6" max="6" width="14.25" customWidth="1"/>
    <col min="7" max="7" width="32" customWidth="1"/>
    <col min="8" max="9" width="8.625" customWidth="1"/>
    <col min="10" max="10" width="14.625" customWidth="1"/>
    <col min="11" max="11" width="18" customWidth="1"/>
    <col min="12" max="26" width="8.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4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1"/>
      <c r="C4" t="s">
        <v>5</v>
      </c>
      <c r="D4" s="4">
        <v>123456789</v>
      </c>
      <c r="E4" s="5">
        <v>36526</v>
      </c>
      <c r="F4" s="3" t="s">
        <v>6</v>
      </c>
      <c r="G4">
        <v>20000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1"/>
      <c r="C5" t="s">
        <v>7</v>
      </c>
      <c r="D5" s="4">
        <v>987654321</v>
      </c>
      <c r="E5" s="5">
        <v>36527</v>
      </c>
      <c r="F5" s="3" t="s">
        <v>8</v>
      </c>
      <c r="G5">
        <v>8200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"/>
      <c r="C6" t="s">
        <v>9</v>
      </c>
      <c r="D6" s="6">
        <v>234567891</v>
      </c>
      <c r="E6" s="5">
        <v>36528</v>
      </c>
      <c r="F6" s="6" t="s">
        <v>10</v>
      </c>
      <c r="G6">
        <v>9300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1"/>
      <c r="C7" t="s">
        <v>11</v>
      </c>
      <c r="D7" s="8">
        <v>345678912</v>
      </c>
      <c r="E7" s="5">
        <v>36529</v>
      </c>
      <c r="F7" s="8" t="s">
        <v>12</v>
      </c>
      <c r="G7">
        <v>4600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"/>
      <c r="C8" t="s">
        <v>13</v>
      </c>
      <c r="D8" s="8">
        <v>456789123</v>
      </c>
      <c r="E8" s="5">
        <v>36530</v>
      </c>
      <c r="F8" s="8" t="s">
        <v>14</v>
      </c>
      <c r="G8">
        <v>5300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1"/>
      <c r="C9" t="s">
        <v>15</v>
      </c>
      <c r="D9" s="8">
        <v>567891234</v>
      </c>
      <c r="E9" s="5">
        <v>36531</v>
      </c>
      <c r="F9" s="8" t="s">
        <v>16</v>
      </c>
      <c r="G9">
        <v>12600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9" t="s">
        <v>0</v>
      </c>
      <c r="D13" s="9" t="s">
        <v>3</v>
      </c>
      <c r="E13" s="1"/>
      <c r="F13" s="10" t="s">
        <v>0</v>
      </c>
      <c r="G13" s="10" t="s">
        <v>2</v>
      </c>
      <c r="H13" s="1"/>
      <c r="I13" s="1"/>
      <c r="J13" s="11" t="s">
        <v>1</v>
      </c>
      <c r="K13" s="11" t="s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1"/>
      <c r="C14" t="s">
        <v>5</v>
      </c>
      <c r="D14" s="4" t="str">
        <f>VLOOKUP(C4,$C$3:$G$9,4,0)</f>
        <v>מנהל סניף</v>
      </c>
      <c r="E14" s="12"/>
      <c r="F14" s="3" t="s">
        <v>13</v>
      </c>
      <c r="G14" s="5">
        <f>VLOOKUP(F14,$C$3:$G$9,3,0)</f>
        <v>36530</v>
      </c>
      <c r="H14" s="1"/>
      <c r="I14" s="1"/>
      <c r="J14" s="4">
        <v>987654321</v>
      </c>
      <c r="K14" s="13">
        <f t="shared" ref="K14:K19" si="0">VLOOKUP(J14,$D$3:$G$9,4,0)</f>
        <v>8200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1"/>
      <c r="C15" t="s">
        <v>7</v>
      </c>
      <c r="D15" s="4" t="str">
        <f t="shared" ref="D15:D19" si="1">VLOOKUP(C5,$C$3:$G$9,4,0)</f>
        <v>מאבטח</v>
      </c>
      <c r="E15" s="1"/>
      <c r="F15" s="3" t="s">
        <v>11</v>
      </c>
      <c r="G15" s="5">
        <f t="shared" ref="G15:G19" si="2">VLOOKUP(F15,$C$3:$G$9,3,0)</f>
        <v>36529</v>
      </c>
      <c r="H15" s="1"/>
      <c r="I15" s="1"/>
      <c r="J15" s="7">
        <v>234567891</v>
      </c>
      <c r="K15" s="13">
        <f t="shared" si="0"/>
        <v>9300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1"/>
      <c r="C16" t="s">
        <v>9</v>
      </c>
      <c r="D16" s="4" t="str">
        <f t="shared" si="1"/>
        <v>מפקד חטיבה</v>
      </c>
      <c r="E16" s="1"/>
      <c r="F16" s="3" t="s">
        <v>5</v>
      </c>
      <c r="G16" s="5">
        <f t="shared" si="2"/>
        <v>36526</v>
      </c>
      <c r="H16" s="1"/>
      <c r="I16" s="1"/>
      <c r="J16" s="13">
        <v>456789123</v>
      </c>
      <c r="K16" s="13">
        <f t="shared" si="0"/>
        <v>5300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1"/>
      <c r="C17" t="s">
        <v>11</v>
      </c>
      <c r="D17" s="4" t="str">
        <f t="shared" si="1"/>
        <v>גנן</v>
      </c>
      <c r="E17" s="1"/>
      <c r="F17" s="41" t="s">
        <v>7</v>
      </c>
      <c r="G17" s="5">
        <f t="shared" si="2"/>
        <v>36527</v>
      </c>
      <c r="H17" s="1"/>
      <c r="I17" s="1"/>
      <c r="J17" s="13">
        <v>567891234</v>
      </c>
      <c r="K17" s="13">
        <f t="shared" si="0"/>
        <v>12600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"/>
      <c r="C18" t="s">
        <v>13</v>
      </c>
      <c r="D18" s="4" t="str">
        <f t="shared" si="1"/>
        <v>פקיד</v>
      </c>
      <c r="E18" s="1"/>
      <c r="F18" s="13" t="s">
        <v>15</v>
      </c>
      <c r="G18" s="5">
        <f t="shared" si="2"/>
        <v>36531</v>
      </c>
      <c r="H18" s="1"/>
      <c r="I18" s="1"/>
      <c r="J18" s="4">
        <v>123456789</v>
      </c>
      <c r="K18" s="13">
        <f t="shared" si="0"/>
        <v>20000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/>
      <c r="C19" t="s">
        <v>15</v>
      </c>
      <c r="D19" s="4" t="str">
        <f t="shared" si="1"/>
        <v>מתכנת</v>
      </c>
      <c r="E19" s="1"/>
      <c r="F19" s="4" t="s">
        <v>9</v>
      </c>
      <c r="G19" s="5">
        <f t="shared" si="2"/>
        <v>36528</v>
      </c>
      <c r="H19" s="1"/>
      <c r="I19" s="1"/>
      <c r="J19" s="13">
        <v>345678912</v>
      </c>
      <c r="K19" s="13">
        <f t="shared" si="0"/>
        <v>4600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K14:K19">
    <cfRule type="expression" dxfId="12" priority="52">
      <formula>"IF($K$14&gt;7000)"</formula>
    </cfRule>
    <cfRule type="expression" dxfId="11" priority="29">
      <formula>IFK14&gt;5000</formula>
    </cfRule>
  </conditionalFormatting>
  <conditionalFormatting sqref="K23">
    <cfRule type="expression" priority="51">
      <formula>"IF($K$14:$K$19&gt;5000)"</formula>
    </cfRule>
    <cfRule type="expression" dxfId="10" priority="50">
      <formula>"IF($K$14:$K$19&gt;5000)"</formula>
    </cfRule>
  </conditionalFormatting>
  <conditionalFormatting sqref="K14:K19">
    <cfRule type="expression" dxfId="9" priority="47">
      <formula>$K$14</formula>
    </cfRule>
  </conditionalFormatting>
  <conditionalFormatting sqref="K14:K19">
    <cfRule type="expression" dxfId="8" priority="28">
      <formula>$K$14&gt;5000</formula>
    </cfRule>
  </conditionalFormatting>
  <conditionalFormatting sqref="K14:K19">
    <cfRule type="expression" dxfId="7" priority="27">
      <formula>K14 &gt;5000</formula>
    </cfRule>
  </conditionalFormatting>
  <conditionalFormatting sqref="K19">
    <cfRule type="expression" dxfId="6" priority="26">
      <formula>$K$14:$K$19&gt;5000</formula>
    </cfRule>
  </conditionalFormatting>
  <conditionalFormatting sqref="K14:K19">
    <cfRule type="expression" dxfId="5" priority="25">
      <formula>$K$14:$K$19&gt;5000</formula>
    </cfRule>
  </conditionalFormatting>
  <conditionalFormatting sqref="K14:K19">
    <cfRule type="expression" dxfId="4" priority="24">
      <formula>K14&gt;5000</formula>
    </cfRule>
  </conditionalFormatting>
  <conditionalFormatting sqref="I7">
    <cfRule type="expression" dxfId="3" priority="12">
      <formula>G4&lt;12000</formula>
    </cfRule>
  </conditionalFormatting>
  <conditionalFormatting sqref="G4:G9">
    <cfRule type="expression" dxfId="2" priority="10">
      <formula>G4:G9&lt;12000</formula>
    </cfRule>
  </conditionalFormatting>
  <conditionalFormatting sqref="C4:C9">
    <cfRule type="expression" dxfId="1" priority="4">
      <formula>C4:C9="אשר קרני"</formula>
    </cfRule>
  </conditionalFormatting>
  <conditionalFormatting sqref="C14:C19">
    <cfRule type="expression" dxfId="0" priority="1">
      <formula>C14:C19="רונן פלוג"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rightToLeft="1" tabSelected="1" topLeftCell="C1" zoomScaleNormal="100" workbookViewId="0">
      <selection activeCell="L8" sqref="L8"/>
    </sheetView>
  </sheetViews>
  <sheetFormatPr defaultColWidth="12.625" defaultRowHeight="15" customHeight="1" x14ac:dyDescent="0.2"/>
  <cols>
    <col min="1" max="2" width="10.625" customWidth="1"/>
    <col min="3" max="3" width="14.375" customWidth="1"/>
    <col min="4" max="8" width="10.625" customWidth="1"/>
    <col min="9" max="9" width="17.25" customWidth="1"/>
    <col min="10" max="11" width="8.625" customWidth="1"/>
    <col min="12" max="12" width="11" customWidth="1"/>
    <col min="13" max="13" width="10.5" customWidth="1"/>
    <col min="14" max="14" width="11.375" customWidth="1"/>
    <col min="15" max="15" width="37.125" customWidth="1"/>
    <col min="16" max="26" width="8.625" customWidth="1"/>
  </cols>
  <sheetData>
    <row r="1" spans="1:15" ht="14.2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M1" s="14"/>
      <c r="N1" s="14"/>
      <c r="O1" s="14"/>
    </row>
    <row r="2" spans="1:15" ht="14.25" customHeight="1" x14ac:dyDescent="0.2">
      <c r="A2" s="15"/>
      <c r="B2" s="15"/>
      <c r="C2" s="16" t="s">
        <v>17</v>
      </c>
      <c r="D2" s="51" t="s">
        <v>33</v>
      </c>
      <c r="E2" s="52"/>
      <c r="F2" s="53"/>
      <c r="G2" s="14"/>
      <c r="H2" s="14"/>
      <c r="I2" s="14"/>
      <c r="J2" s="14"/>
      <c r="K2" s="14"/>
      <c r="M2" s="42"/>
      <c r="N2" s="14"/>
      <c r="O2" s="14"/>
    </row>
    <row r="3" spans="1:15" ht="29.25" customHeight="1" x14ac:dyDescent="0.2">
      <c r="A3" s="14"/>
      <c r="B3" s="14"/>
      <c r="C3" s="17" t="s">
        <v>19</v>
      </c>
      <c r="D3" s="51">
        <f>VLOOKUP(D2,$C$7:$K$56,6,0)</f>
        <v>90</v>
      </c>
      <c r="E3" s="52"/>
      <c r="F3" s="53"/>
      <c r="G3" s="14"/>
      <c r="H3" s="14"/>
      <c r="I3" s="14"/>
      <c r="J3" s="14"/>
      <c r="K3" s="14"/>
      <c r="M3" s="14"/>
      <c r="N3" s="14"/>
      <c r="O3" s="14"/>
    </row>
    <row r="4" spans="1:15" ht="33.75" customHeight="1" x14ac:dyDescent="0.2">
      <c r="C4" s="17" t="s">
        <v>20</v>
      </c>
      <c r="D4" s="51">
        <f>VLOOKUP(D2,$C$7:$K$56,2,0)</f>
        <v>51</v>
      </c>
      <c r="E4" s="52"/>
      <c r="F4" s="53"/>
      <c r="M4" s="14"/>
      <c r="N4" s="14"/>
      <c r="O4" s="14"/>
    </row>
    <row r="5" spans="1:15" ht="25.5" customHeight="1" x14ac:dyDescent="0.2">
      <c r="C5" s="17" t="s">
        <v>21</v>
      </c>
      <c r="D5" s="51">
        <f>VLOOKUP(D2,$C$7:$K$56,8,0)</f>
        <v>59</v>
      </c>
      <c r="E5" s="52"/>
      <c r="F5" s="53"/>
      <c r="M5" s="14"/>
      <c r="N5" s="14"/>
      <c r="O5" s="14"/>
    </row>
    <row r="6" spans="1:15" ht="13.5" customHeight="1" x14ac:dyDescent="0.2">
      <c r="M6" s="54" t="s">
        <v>17</v>
      </c>
      <c r="N6" s="55"/>
      <c r="O6" s="44"/>
    </row>
    <row r="7" spans="1:15" ht="14.25" customHeight="1" x14ac:dyDescent="0.3">
      <c r="C7" s="18" t="s">
        <v>17</v>
      </c>
      <c r="D7" s="19" t="s">
        <v>22</v>
      </c>
      <c r="E7" s="19" t="s">
        <v>23</v>
      </c>
      <c r="F7" s="19" t="s">
        <v>24</v>
      </c>
      <c r="G7" s="19" t="s">
        <v>25</v>
      </c>
      <c r="H7" s="19" t="s">
        <v>26</v>
      </c>
      <c r="I7" s="19" t="s">
        <v>27</v>
      </c>
      <c r="J7" s="19" t="s">
        <v>28</v>
      </c>
      <c r="K7" s="19" t="s">
        <v>29</v>
      </c>
      <c r="M7" s="56" t="s">
        <v>30</v>
      </c>
      <c r="N7" s="46"/>
      <c r="O7" s="47"/>
    </row>
    <row r="8" spans="1:15" ht="15" customHeight="1" x14ac:dyDescent="0.25">
      <c r="C8" s="18" t="s">
        <v>30</v>
      </c>
      <c r="D8" s="20">
        <v>48</v>
      </c>
      <c r="E8" s="20">
        <v>96</v>
      </c>
      <c r="F8" s="20">
        <v>71</v>
      </c>
      <c r="G8" s="20">
        <v>43</v>
      </c>
      <c r="H8" s="20">
        <v>41</v>
      </c>
      <c r="I8" s="20">
        <v>80</v>
      </c>
      <c r="J8" s="20">
        <v>92</v>
      </c>
      <c r="K8" s="21">
        <f t="shared" ref="K8:K56" si="0">AVERAGE(C8:J8)</f>
        <v>67.285714285714292</v>
      </c>
      <c r="L8" t="str">
        <f>IF((K8&gt;90),"GOOD","FAILED")</f>
        <v>FAILED</v>
      </c>
      <c r="M8" s="22" t="s">
        <v>31</v>
      </c>
      <c r="N8" s="57" t="s">
        <v>32</v>
      </c>
      <c r="O8" s="58"/>
    </row>
    <row r="9" spans="1:15" ht="14.25" customHeight="1" thickBot="1" x14ac:dyDescent="0.35">
      <c r="C9" s="18" t="s">
        <v>33</v>
      </c>
      <c r="D9" s="20">
        <v>51</v>
      </c>
      <c r="E9" s="20">
        <v>52</v>
      </c>
      <c r="F9" s="20">
        <v>64</v>
      </c>
      <c r="G9" s="20">
        <v>64</v>
      </c>
      <c r="H9" s="20">
        <v>90</v>
      </c>
      <c r="I9" s="20">
        <v>70</v>
      </c>
      <c r="J9" s="20">
        <v>59</v>
      </c>
      <c r="K9" s="21">
        <f t="shared" si="0"/>
        <v>64.285714285714292</v>
      </c>
      <c r="L9" t="str">
        <f t="shared" ref="L9:L56" si="1">IF((K9&gt;90),"GOOD","FAILED")</f>
        <v>FAILED</v>
      </c>
      <c r="M9" s="23">
        <v>2</v>
      </c>
      <c r="N9" s="24" t="s">
        <v>22</v>
      </c>
      <c r="O9" s="25">
        <f>VLOOKUP(M7,$C$8:$K$56,2,0)</f>
        <v>48</v>
      </c>
    </row>
    <row r="10" spans="1:15" ht="14.25" customHeight="1" thickBot="1" x14ac:dyDescent="0.35">
      <c r="C10" s="18" t="s">
        <v>18</v>
      </c>
      <c r="D10" s="20">
        <v>92</v>
      </c>
      <c r="E10" s="20">
        <v>55</v>
      </c>
      <c r="F10" s="20">
        <v>45</v>
      </c>
      <c r="G10" s="20">
        <v>86</v>
      </c>
      <c r="H10" s="20">
        <v>67</v>
      </c>
      <c r="I10" s="20">
        <v>98</v>
      </c>
      <c r="J10" s="20">
        <v>64</v>
      </c>
      <c r="K10" s="21">
        <f t="shared" si="0"/>
        <v>72.428571428571431</v>
      </c>
      <c r="L10" t="str">
        <f t="shared" si="1"/>
        <v>FAILED</v>
      </c>
      <c r="M10" s="26">
        <v>3</v>
      </c>
      <c r="N10" s="27" t="s">
        <v>23</v>
      </c>
      <c r="O10" s="25">
        <f>VLOOKUP(M$7,$C$8:$K$56,3,0)</f>
        <v>96</v>
      </c>
    </row>
    <row r="11" spans="1:15" ht="14.25" customHeight="1" thickBot="1" x14ac:dyDescent="0.35">
      <c r="C11" s="18" t="s">
        <v>34</v>
      </c>
      <c r="D11" s="20">
        <v>65</v>
      </c>
      <c r="E11" s="20">
        <v>81</v>
      </c>
      <c r="F11" s="20">
        <v>62</v>
      </c>
      <c r="G11" s="20">
        <v>43</v>
      </c>
      <c r="H11" s="20">
        <v>57</v>
      </c>
      <c r="I11" s="20">
        <v>98</v>
      </c>
      <c r="J11" s="20">
        <v>63</v>
      </c>
      <c r="K11" s="21">
        <f t="shared" si="0"/>
        <v>67</v>
      </c>
      <c r="L11" t="str">
        <f t="shared" si="1"/>
        <v>FAILED</v>
      </c>
      <c r="M11" s="26">
        <v>4</v>
      </c>
      <c r="N11" s="27" t="s">
        <v>24</v>
      </c>
      <c r="O11" s="25">
        <f>VLOOKUP(M$7,$C$8:$K$56,4,0)</f>
        <v>71</v>
      </c>
    </row>
    <row r="12" spans="1:15" ht="14.25" customHeight="1" thickBot="1" x14ac:dyDescent="0.35">
      <c r="C12" s="18" t="s">
        <v>35</v>
      </c>
      <c r="D12" s="20">
        <v>56</v>
      </c>
      <c r="E12" s="20">
        <v>46</v>
      </c>
      <c r="F12" s="20">
        <v>78</v>
      </c>
      <c r="G12" s="20">
        <v>99</v>
      </c>
      <c r="H12" s="20">
        <v>88</v>
      </c>
      <c r="I12" s="20">
        <v>63</v>
      </c>
      <c r="J12" s="20">
        <v>86</v>
      </c>
      <c r="K12" s="21">
        <f t="shared" si="0"/>
        <v>73.714285714285708</v>
      </c>
      <c r="L12" t="str">
        <f t="shared" si="1"/>
        <v>FAILED</v>
      </c>
      <c r="M12" s="26">
        <v>5</v>
      </c>
      <c r="N12" s="27" t="s">
        <v>25</v>
      </c>
      <c r="O12" s="25">
        <f>VLOOKUP(M$7,$C$8:$K$56,5,0)</f>
        <v>43</v>
      </c>
    </row>
    <row r="13" spans="1:15" ht="14.25" customHeight="1" thickBot="1" x14ac:dyDescent="0.35">
      <c r="C13" s="18" t="s">
        <v>36</v>
      </c>
      <c r="D13" s="20">
        <v>76</v>
      </c>
      <c r="E13" s="20">
        <v>84</v>
      </c>
      <c r="F13" s="20">
        <v>94</v>
      </c>
      <c r="G13" s="20">
        <v>96</v>
      </c>
      <c r="H13" s="20">
        <v>74</v>
      </c>
      <c r="I13" s="20">
        <v>74</v>
      </c>
      <c r="J13" s="20">
        <v>42</v>
      </c>
      <c r="K13" s="21">
        <f t="shared" si="0"/>
        <v>77.142857142857139</v>
      </c>
      <c r="L13" t="str">
        <f t="shared" si="1"/>
        <v>FAILED</v>
      </c>
      <c r="M13" s="26">
        <v>6</v>
      </c>
      <c r="N13" s="27" t="s">
        <v>26</v>
      </c>
      <c r="O13" s="25">
        <f>VLOOKUP(M$7,$C$8:$K$56,6,0)</f>
        <v>41</v>
      </c>
    </row>
    <row r="14" spans="1:15" ht="14.25" customHeight="1" thickBot="1" x14ac:dyDescent="0.35">
      <c r="C14" s="18" t="s">
        <v>37</v>
      </c>
      <c r="D14" s="20">
        <v>84</v>
      </c>
      <c r="E14" s="20">
        <v>73</v>
      </c>
      <c r="F14" s="20">
        <v>92</v>
      </c>
      <c r="G14" s="20">
        <v>100</v>
      </c>
      <c r="H14" s="20">
        <v>93</v>
      </c>
      <c r="I14" s="20">
        <v>94</v>
      </c>
      <c r="J14" s="20">
        <v>71</v>
      </c>
      <c r="K14" s="21">
        <f t="shared" si="0"/>
        <v>86.714285714285708</v>
      </c>
      <c r="L14" t="str">
        <f t="shared" si="1"/>
        <v>FAILED</v>
      </c>
      <c r="M14" s="26">
        <v>7</v>
      </c>
      <c r="N14" s="27" t="s">
        <v>27</v>
      </c>
      <c r="O14" s="25">
        <f>VLOOKUP(M$7,$C$8:$K$56,7,0)</f>
        <v>80</v>
      </c>
    </row>
    <row r="15" spans="1:15" ht="14.25" customHeight="1" thickBot="1" x14ac:dyDescent="0.35">
      <c r="C15" s="18" t="s">
        <v>38</v>
      </c>
      <c r="D15" s="20">
        <v>72</v>
      </c>
      <c r="E15" s="20">
        <v>65</v>
      </c>
      <c r="F15" s="20">
        <v>66</v>
      </c>
      <c r="G15" s="20">
        <v>57</v>
      </c>
      <c r="H15" s="20">
        <v>65</v>
      </c>
      <c r="I15" s="20">
        <v>51</v>
      </c>
      <c r="J15" s="20">
        <v>57</v>
      </c>
      <c r="K15" s="21">
        <f t="shared" si="0"/>
        <v>61.857142857142854</v>
      </c>
      <c r="L15" t="str">
        <f t="shared" si="1"/>
        <v>FAILED</v>
      </c>
      <c r="M15" s="26">
        <v>8</v>
      </c>
      <c r="N15" s="27" t="s">
        <v>28</v>
      </c>
      <c r="O15" s="25">
        <f>VLOOKUP(M$7,$C$8:$K$56,8,0)</f>
        <v>92</v>
      </c>
    </row>
    <row r="16" spans="1:15" ht="14.25" customHeight="1" thickBot="1" x14ac:dyDescent="0.35">
      <c r="C16" s="18" t="s">
        <v>39</v>
      </c>
      <c r="D16" s="20">
        <v>61</v>
      </c>
      <c r="E16" s="20">
        <v>77</v>
      </c>
      <c r="F16" s="20">
        <v>57</v>
      </c>
      <c r="G16" s="20">
        <v>98</v>
      </c>
      <c r="H16" s="20">
        <v>48</v>
      </c>
      <c r="I16" s="20">
        <v>75</v>
      </c>
      <c r="J16" s="20">
        <v>63</v>
      </c>
      <c r="K16" s="21">
        <f t="shared" si="0"/>
        <v>68.428571428571431</v>
      </c>
      <c r="L16" t="str">
        <f t="shared" si="1"/>
        <v>FAILED</v>
      </c>
      <c r="M16" s="28">
        <v>9</v>
      </c>
      <c r="N16" s="29" t="s">
        <v>29</v>
      </c>
      <c r="O16" s="25"/>
    </row>
    <row r="17" spans="3:15" ht="14.25" customHeight="1" x14ac:dyDescent="0.25">
      <c r="C17" s="18" t="s">
        <v>40</v>
      </c>
      <c r="D17" s="20">
        <v>62</v>
      </c>
      <c r="E17" s="20">
        <v>53</v>
      </c>
      <c r="F17" s="20">
        <v>46</v>
      </c>
      <c r="G17" s="20">
        <v>91</v>
      </c>
      <c r="H17" s="20">
        <v>52</v>
      </c>
      <c r="I17" s="20">
        <v>70</v>
      </c>
      <c r="J17" s="20">
        <v>49</v>
      </c>
      <c r="K17" s="21">
        <f t="shared" si="0"/>
        <v>60.428571428571431</v>
      </c>
      <c r="L17" t="str">
        <f t="shared" si="1"/>
        <v>FAILED</v>
      </c>
    </row>
    <row r="18" spans="3:15" ht="14.25" customHeight="1" x14ac:dyDescent="0.25">
      <c r="C18" s="18" t="s">
        <v>41</v>
      </c>
      <c r="D18" s="20">
        <v>96</v>
      </c>
      <c r="E18" s="20">
        <v>83</v>
      </c>
      <c r="F18" s="20">
        <v>75</v>
      </c>
      <c r="G18" s="20">
        <v>92</v>
      </c>
      <c r="H18" s="20">
        <v>70</v>
      </c>
      <c r="I18" s="20">
        <v>93</v>
      </c>
      <c r="J18" s="20">
        <v>81</v>
      </c>
      <c r="K18" s="21">
        <f t="shared" si="0"/>
        <v>84.285714285714292</v>
      </c>
      <c r="L18" t="str">
        <f t="shared" si="1"/>
        <v>FAILED</v>
      </c>
    </row>
    <row r="19" spans="3:15" ht="14.25" customHeight="1" x14ac:dyDescent="0.25">
      <c r="C19" s="18" t="s">
        <v>42</v>
      </c>
      <c r="D19" s="20">
        <v>85</v>
      </c>
      <c r="E19" s="20">
        <v>76</v>
      </c>
      <c r="F19" s="20">
        <v>87</v>
      </c>
      <c r="G19" s="20">
        <v>76</v>
      </c>
      <c r="H19" s="20">
        <v>89</v>
      </c>
      <c r="I19" s="20">
        <v>75</v>
      </c>
      <c r="J19" s="20">
        <v>100</v>
      </c>
      <c r="K19" s="21">
        <f t="shared" si="0"/>
        <v>84</v>
      </c>
      <c r="L19" t="str">
        <f t="shared" si="1"/>
        <v>FAILED</v>
      </c>
      <c r="M19" s="48" t="s">
        <v>17</v>
      </c>
      <c r="N19" s="49"/>
      <c r="O19" s="50"/>
    </row>
    <row r="20" spans="3:15" ht="14.25" customHeight="1" x14ac:dyDescent="0.25">
      <c r="C20" s="18" t="s">
        <v>43</v>
      </c>
      <c r="D20" s="20">
        <v>84</v>
      </c>
      <c r="E20" s="20">
        <v>94</v>
      </c>
      <c r="F20" s="20">
        <v>95</v>
      </c>
      <c r="G20" s="20">
        <v>94</v>
      </c>
      <c r="H20" s="20">
        <v>89</v>
      </c>
      <c r="I20" s="20">
        <v>84</v>
      </c>
      <c r="J20" s="20">
        <v>94</v>
      </c>
      <c r="K20" s="21">
        <f t="shared" si="0"/>
        <v>90.571428571428569</v>
      </c>
      <c r="L20" t="str">
        <f t="shared" si="1"/>
        <v>GOOD</v>
      </c>
      <c r="M20" s="45" t="s">
        <v>40</v>
      </c>
      <c r="N20" s="46"/>
      <c r="O20" s="47"/>
    </row>
    <row r="21" spans="3:15" ht="14.25" customHeight="1" x14ac:dyDescent="0.25">
      <c r="C21" s="18" t="s">
        <v>44</v>
      </c>
      <c r="D21" s="20">
        <v>98</v>
      </c>
      <c r="E21" s="20">
        <v>78</v>
      </c>
      <c r="F21" s="20">
        <v>80</v>
      </c>
      <c r="G21" s="20">
        <v>76</v>
      </c>
      <c r="H21" s="20">
        <v>74</v>
      </c>
      <c r="I21" s="20">
        <v>92</v>
      </c>
      <c r="J21" s="20">
        <v>94</v>
      </c>
      <c r="K21" s="21">
        <f t="shared" si="0"/>
        <v>84.571428571428569</v>
      </c>
      <c r="L21" t="str">
        <f t="shared" si="1"/>
        <v>FAILED</v>
      </c>
      <c r="M21" s="30" t="s">
        <v>31</v>
      </c>
      <c r="N21" s="43" t="s">
        <v>32</v>
      </c>
      <c r="O21" s="44"/>
    </row>
    <row r="22" spans="3:15" ht="14.25" customHeight="1" thickBot="1" x14ac:dyDescent="0.35">
      <c r="C22" s="18" t="s">
        <v>45</v>
      </c>
      <c r="D22" s="20">
        <v>99</v>
      </c>
      <c r="E22" s="20">
        <v>88</v>
      </c>
      <c r="F22" s="20">
        <v>96</v>
      </c>
      <c r="G22" s="20">
        <v>85</v>
      </c>
      <c r="H22" s="20">
        <v>80</v>
      </c>
      <c r="I22" s="20">
        <v>84</v>
      </c>
      <c r="J22" s="20">
        <v>99</v>
      </c>
      <c r="K22" s="21">
        <f t="shared" si="0"/>
        <v>90.142857142857139</v>
      </c>
      <c r="L22" t="str">
        <f t="shared" si="1"/>
        <v>GOOD</v>
      </c>
      <c r="M22" s="23">
        <f>MATCH(N22,$C$7:$K$7,0)</f>
        <v>4</v>
      </c>
      <c r="N22" s="31" t="s">
        <v>24</v>
      </c>
      <c r="O22" s="25">
        <f>VLOOKUP($M$20,$C$7:$K$56,4,0)</f>
        <v>46</v>
      </c>
    </row>
    <row r="23" spans="3:15" ht="14.25" customHeight="1" thickBot="1" x14ac:dyDescent="0.35">
      <c r="C23" s="18" t="s">
        <v>46</v>
      </c>
      <c r="D23" s="20">
        <v>77</v>
      </c>
      <c r="E23" s="20">
        <v>84</v>
      </c>
      <c r="F23" s="20">
        <v>94</v>
      </c>
      <c r="G23" s="20">
        <v>91</v>
      </c>
      <c r="H23" s="20">
        <v>99</v>
      </c>
      <c r="I23" s="20">
        <v>87</v>
      </c>
      <c r="J23" s="20">
        <v>100</v>
      </c>
      <c r="K23" s="21">
        <f t="shared" si="0"/>
        <v>90.285714285714292</v>
      </c>
      <c r="L23" t="str">
        <f t="shared" si="1"/>
        <v>GOOD</v>
      </c>
      <c r="M23" s="23">
        <f t="shared" ref="M23:M29" si="2">MATCH(N23,$C$7:$K$7,0)</f>
        <v>8</v>
      </c>
      <c r="N23" s="32" t="s">
        <v>28</v>
      </c>
      <c r="O23" s="25">
        <f>VLOOKUP($M$20,$C$7:$K$56,8,0)</f>
        <v>49</v>
      </c>
    </row>
    <row r="24" spans="3:15" ht="14.25" customHeight="1" thickBot="1" x14ac:dyDescent="0.35">
      <c r="C24" s="18" t="s">
        <v>47</v>
      </c>
      <c r="D24" s="20">
        <v>71</v>
      </c>
      <c r="E24" s="20">
        <v>92</v>
      </c>
      <c r="F24" s="20">
        <v>77</v>
      </c>
      <c r="G24" s="20">
        <v>100</v>
      </c>
      <c r="H24" s="20">
        <v>75</v>
      </c>
      <c r="I24" s="20">
        <v>85</v>
      </c>
      <c r="J24" s="20">
        <v>84</v>
      </c>
      <c r="K24" s="21">
        <f t="shared" si="0"/>
        <v>83.428571428571431</v>
      </c>
      <c r="L24" t="str">
        <f t="shared" si="1"/>
        <v>FAILED</v>
      </c>
      <c r="M24" s="23">
        <f t="shared" si="2"/>
        <v>5</v>
      </c>
      <c r="N24" s="32" t="s">
        <v>25</v>
      </c>
      <c r="O24" s="25">
        <f>VLOOKUP($M$20,$C$7:$K$56,5,0)</f>
        <v>91</v>
      </c>
    </row>
    <row r="25" spans="3:15" ht="14.25" customHeight="1" thickBot="1" x14ac:dyDescent="0.35">
      <c r="C25" s="18" t="s">
        <v>48</v>
      </c>
      <c r="D25" s="20">
        <v>97</v>
      </c>
      <c r="E25" s="20">
        <v>73</v>
      </c>
      <c r="F25" s="20">
        <v>78</v>
      </c>
      <c r="G25" s="20">
        <v>98</v>
      </c>
      <c r="H25" s="20">
        <v>95</v>
      </c>
      <c r="I25" s="20">
        <v>83</v>
      </c>
      <c r="J25" s="20">
        <v>99</v>
      </c>
      <c r="K25" s="21">
        <f t="shared" si="0"/>
        <v>89</v>
      </c>
      <c r="L25" t="str">
        <f t="shared" si="1"/>
        <v>FAILED</v>
      </c>
      <c r="M25" s="23">
        <f t="shared" si="2"/>
        <v>2</v>
      </c>
      <c r="N25" s="32" t="s">
        <v>22</v>
      </c>
      <c r="O25" s="25">
        <f>VLOOKUP($M$20,$C$7:$K$56,2,0)</f>
        <v>62</v>
      </c>
    </row>
    <row r="26" spans="3:15" ht="14.25" customHeight="1" thickBot="1" x14ac:dyDescent="0.35">
      <c r="C26" s="18" t="s">
        <v>49</v>
      </c>
      <c r="D26" s="20">
        <v>96</v>
      </c>
      <c r="E26" s="20">
        <v>78</v>
      </c>
      <c r="F26" s="20">
        <v>98</v>
      </c>
      <c r="G26" s="20">
        <v>92</v>
      </c>
      <c r="H26" s="20">
        <v>74</v>
      </c>
      <c r="I26" s="20">
        <v>81</v>
      </c>
      <c r="J26" s="20">
        <v>97</v>
      </c>
      <c r="K26" s="21">
        <f t="shared" si="0"/>
        <v>88</v>
      </c>
      <c r="L26" t="str">
        <f t="shared" si="1"/>
        <v>FAILED</v>
      </c>
      <c r="M26" s="23">
        <f t="shared" si="2"/>
        <v>3</v>
      </c>
      <c r="N26" s="32" t="s">
        <v>23</v>
      </c>
      <c r="O26" s="25">
        <f>VLOOKUP($M$20,$C$7:$K$56,3,0)</f>
        <v>53</v>
      </c>
    </row>
    <row r="27" spans="3:15" ht="14.25" customHeight="1" thickBot="1" x14ac:dyDescent="0.35">
      <c r="C27" s="18" t="s">
        <v>50</v>
      </c>
      <c r="D27" s="20">
        <v>85</v>
      </c>
      <c r="E27" s="20">
        <v>83</v>
      </c>
      <c r="F27" s="20">
        <v>75</v>
      </c>
      <c r="G27" s="20">
        <v>98</v>
      </c>
      <c r="H27" s="20">
        <v>99</v>
      </c>
      <c r="I27" s="20">
        <v>76</v>
      </c>
      <c r="J27" s="20">
        <v>72</v>
      </c>
      <c r="K27" s="21">
        <f t="shared" si="0"/>
        <v>84</v>
      </c>
      <c r="L27" t="str">
        <f t="shared" si="1"/>
        <v>FAILED</v>
      </c>
      <c r="M27" s="23">
        <f t="shared" si="2"/>
        <v>6</v>
      </c>
      <c r="N27" s="32" t="s">
        <v>26</v>
      </c>
      <c r="O27" s="25">
        <f>VLOOKUP($M$20,$C$7:$K$56,6,0)</f>
        <v>52</v>
      </c>
    </row>
    <row r="28" spans="3:15" ht="14.25" customHeight="1" thickBot="1" x14ac:dyDescent="0.35">
      <c r="C28" s="18" t="s">
        <v>51</v>
      </c>
      <c r="D28" s="20">
        <v>95</v>
      </c>
      <c r="E28" s="20">
        <v>70</v>
      </c>
      <c r="F28" s="20">
        <v>95</v>
      </c>
      <c r="G28" s="20">
        <v>88</v>
      </c>
      <c r="H28" s="20">
        <v>90</v>
      </c>
      <c r="I28" s="20">
        <v>78</v>
      </c>
      <c r="J28" s="20">
        <v>86</v>
      </c>
      <c r="K28" s="21">
        <f t="shared" si="0"/>
        <v>86</v>
      </c>
      <c r="L28" t="str">
        <f t="shared" si="1"/>
        <v>FAILED</v>
      </c>
      <c r="M28" s="23">
        <f t="shared" si="2"/>
        <v>9</v>
      </c>
      <c r="N28" s="32" t="s">
        <v>29</v>
      </c>
      <c r="O28" s="25"/>
    </row>
    <row r="29" spans="3:15" ht="14.25" customHeight="1" thickBot="1" x14ac:dyDescent="0.35">
      <c r="C29" s="18" t="s">
        <v>52</v>
      </c>
      <c r="D29" s="20">
        <v>72</v>
      </c>
      <c r="E29" s="20">
        <v>97</v>
      </c>
      <c r="F29" s="20">
        <v>92</v>
      </c>
      <c r="G29" s="20">
        <v>72</v>
      </c>
      <c r="H29" s="20">
        <v>80</v>
      </c>
      <c r="I29" s="20">
        <v>74</v>
      </c>
      <c r="J29" s="20">
        <v>98</v>
      </c>
      <c r="K29" s="21">
        <f t="shared" si="0"/>
        <v>83.571428571428569</v>
      </c>
      <c r="L29" t="str">
        <f t="shared" si="1"/>
        <v>FAILED</v>
      </c>
      <c r="M29" s="23">
        <f t="shared" si="2"/>
        <v>7</v>
      </c>
      <c r="N29" s="33" t="s">
        <v>27</v>
      </c>
      <c r="O29" s="25">
        <f>VLOOKUP($M$20,$C$7:$K$56,7,0)</f>
        <v>70</v>
      </c>
    </row>
    <row r="30" spans="3:15" ht="14.25" customHeight="1" x14ac:dyDescent="0.25">
      <c r="C30" s="18" t="s">
        <v>53</v>
      </c>
      <c r="D30" s="20">
        <v>79</v>
      </c>
      <c r="E30" s="20">
        <v>73</v>
      </c>
      <c r="F30" s="20">
        <v>71</v>
      </c>
      <c r="G30" s="20">
        <v>71</v>
      </c>
      <c r="H30" s="20">
        <v>88</v>
      </c>
      <c r="I30" s="20">
        <v>72</v>
      </c>
      <c r="J30" s="20">
        <v>78</v>
      </c>
      <c r="K30" s="21">
        <f t="shared" si="0"/>
        <v>76</v>
      </c>
      <c r="L30" t="str">
        <f t="shared" si="1"/>
        <v>FAILED</v>
      </c>
    </row>
    <row r="31" spans="3:15" ht="14.25" customHeight="1" x14ac:dyDescent="0.25">
      <c r="C31" s="18" t="s">
        <v>54</v>
      </c>
      <c r="D31" s="20">
        <v>95</v>
      </c>
      <c r="E31" s="20">
        <v>94</v>
      </c>
      <c r="F31" s="20">
        <v>98</v>
      </c>
      <c r="G31" s="20">
        <v>70</v>
      </c>
      <c r="H31" s="20">
        <v>93</v>
      </c>
      <c r="I31" s="20">
        <v>95</v>
      </c>
      <c r="J31" s="20">
        <v>70</v>
      </c>
      <c r="K31" s="21">
        <f t="shared" si="0"/>
        <v>87.857142857142861</v>
      </c>
      <c r="L31" t="str">
        <f t="shared" si="1"/>
        <v>FAILED</v>
      </c>
    </row>
    <row r="32" spans="3:15" ht="14.25" customHeight="1" x14ac:dyDescent="0.25">
      <c r="C32" s="18" t="s">
        <v>55</v>
      </c>
      <c r="D32" s="20">
        <v>74</v>
      </c>
      <c r="E32" s="20">
        <v>75</v>
      </c>
      <c r="F32" s="20">
        <v>74</v>
      </c>
      <c r="G32" s="20">
        <v>92</v>
      </c>
      <c r="H32" s="20">
        <v>86</v>
      </c>
      <c r="I32" s="20">
        <v>87</v>
      </c>
      <c r="J32" s="20">
        <v>99</v>
      </c>
      <c r="K32" s="21">
        <f t="shared" si="0"/>
        <v>83.857142857142861</v>
      </c>
      <c r="L32" t="str">
        <f t="shared" si="1"/>
        <v>FAILED</v>
      </c>
    </row>
    <row r="33" spans="3:15" ht="14.25" customHeight="1" x14ac:dyDescent="0.25">
      <c r="C33" s="18" t="s">
        <v>56</v>
      </c>
      <c r="D33" s="20">
        <v>77</v>
      </c>
      <c r="E33" s="20">
        <v>100</v>
      </c>
      <c r="F33" s="20">
        <v>94</v>
      </c>
      <c r="G33" s="20">
        <v>78</v>
      </c>
      <c r="H33" s="20">
        <v>84</v>
      </c>
      <c r="I33" s="20">
        <v>82</v>
      </c>
      <c r="J33" s="20">
        <v>72</v>
      </c>
      <c r="K33" s="21">
        <f t="shared" si="0"/>
        <v>83.857142857142861</v>
      </c>
      <c r="L33" t="str">
        <f t="shared" si="1"/>
        <v>FAILED</v>
      </c>
    </row>
    <row r="34" spans="3:15" ht="14.25" customHeight="1" x14ac:dyDescent="0.25">
      <c r="C34" s="18" t="s">
        <v>57</v>
      </c>
      <c r="D34" s="20">
        <v>86</v>
      </c>
      <c r="E34" s="20">
        <v>91</v>
      </c>
      <c r="F34" s="20">
        <v>87</v>
      </c>
      <c r="G34" s="20">
        <v>77</v>
      </c>
      <c r="H34" s="20">
        <v>84</v>
      </c>
      <c r="I34" s="20">
        <v>78</v>
      </c>
      <c r="J34" s="20">
        <v>92</v>
      </c>
      <c r="K34" s="21">
        <f t="shared" si="0"/>
        <v>85</v>
      </c>
      <c r="L34" t="str">
        <f t="shared" si="1"/>
        <v>FAILED</v>
      </c>
    </row>
    <row r="35" spans="3:15" ht="14.25" customHeight="1" x14ac:dyDescent="0.25">
      <c r="C35" s="18" t="s">
        <v>58</v>
      </c>
      <c r="D35" s="20">
        <v>98</v>
      </c>
      <c r="E35" s="20">
        <v>98</v>
      </c>
      <c r="F35" s="20">
        <v>91</v>
      </c>
      <c r="G35" s="20">
        <v>97</v>
      </c>
      <c r="H35" s="20">
        <v>75</v>
      </c>
      <c r="I35" s="20">
        <v>72</v>
      </c>
      <c r="J35" s="20">
        <v>90</v>
      </c>
      <c r="K35" s="21">
        <f t="shared" si="0"/>
        <v>88.714285714285708</v>
      </c>
      <c r="L35" t="str">
        <f t="shared" si="1"/>
        <v>FAILED</v>
      </c>
    </row>
    <row r="36" spans="3:15" ht="14.25" customHeight="1" x14ac:dyDescent="0.25">
      <c r="C36" s="18" t="s">
        <v>59</v>
      </c>
      <c r="D36" s="20">
        <v>70</v>
      </c>
      <c r="E36" s="20">
        <v>95</v>
      </c>
      <c r="F36" s="20">
        <v>95</v>
      </c>
      <c r="G36" s="20">
        <v>85</v>
      </c>
      <c r="H36" s="20">
        <v>100</v>
      </c>
      <c r="I36" s="20">
        <v>93</v>
      </c>
      <c r="J36" s="20">
        <v>94</v>
      </c>
      <c r="K36" s="21">
        <f t="shared" si="0"/>
        <v>90.285714285714292</v>
      </c>
      <c r="L36" t="str">
        <f t="shared" si="1"/>
        <v>GOOD</v>
      </c>
    </row>
    <row r="37" spans="3:15" ht="14.25" customHeight="1" x14ac:dyDescent="0.25">
      <c r="C37" s="18" t="s">
        <v>60</v>
      </c>
      <c r="D37" s="20">
        <v>81</v>
      </c>
      <c r="E37" s="20">
        <v>85</v>
      </c>
      <c r="F37" s="20">
        <v>87</v>
      </c>
      <c r="G37" s="20">
        <v>70</v>
      </c>
      <c r="H37" s="20">
        <v>85</v>
      </c>
      <c r="I37" s="20">
        <v>77</v>
      </c>
      <c r="J37" s="20">
        <v>88</v>
      </c>
      <c r="K37" s="21">
        <f t="shared" si="0"/>
        <v>81.857142857142861</v>
      </c>
      <c r="L37" t="str">
        <f t="shared" si="1"/>
        <v>FAILED</v>
      </c>
    </row>
    <row r="38" spans="3:15" ht="14.25" customHeight="1" x14ac:dyDescent="0.25">
      <c r="C38" s="18" t="s">
        <v>61</v>
      </c>
      <c r="D38" s="20">
        <v>74</v>
      </c>
      <c r="E38" s="20">
        <v>74</v>
      </c>
      <c r="F38" s="20">
        <v>79</v>
      </c>
      <c r="G38" s="20">
        <v>91</v>
      </c>
      <c r="H38" s="20">
        <v>80</v>
      </c>
      <c r="I38" s="20">
        <v>83</v>
      </c>
      <c r="J38" s="20">
        <v>87</v>
      </c>
      <c r="K38" s="21">
        <f t="shared" si="0"/>
        <v>81.142857142857139</v>
      </c>
      <c r="L38" t="str">
        <f t="shared" si="1"/>
        <v>FAILED</v>
      </c>
    </row>
    <row r="39" spans="3:15" ht="14.25" customHeight="1" x14ac:dyDescent="0.25">
      <c r="C39" s="18" t="s">
        <v>62</v>
      </c>
      <c r="D39" s="20">
        <v>80</v>
      </c>
      <c r="E39" s="20">
        <v>83</v>
      </c>
      <c r="F39" s="20">
        <v>82</v>
      </c>
      <c r="G39" s="20">
        <v>95</v>
      </c>
      <c r="H39" s="20">
        <v>81</v>
      </c>
      <c r="I39" s="20">
        <v>89</v>
      </c>
      <c r="J39" s="20">
        <v>92</v>
      </c>
      <c r="K39" s="21">
        <f t="shared" si="0"/>
        <v>86</v>
      </c>
      <c r="L39" t="str">
        <f t="shared" si="1"/>
        <v>FAILED</v>
      </c>
    </row>
    <row r="40" spans="3:15" ht="14.25" customHeight="1" x14ac:dyDescent="0.25">
      <c r="C40" s="18" t="s">
        <v>63</v>
      </c>
      <c r="D40" s="20">
        <v>83</v>
      </c>
      <c r="E40" s="20">
        <v>81</v>
      </c>
      <c r="F40" s="20">
        <v>98</v>
      </c>
      <c r="G40" s="20">
        <v>99</v>
      </c>
      <c r="H40" s="20">
        <v>87</v>
      </c>
      <c r="I40" s="20">
        <v>74</v>
      </c>
      <c r="J40" s="20">
        <v>78</v>
      </c>
      <c r="K40" s="21">
        <f t="shared" si="0"/>
        <v>85.714285714285708</v>
      </c>
      <c r="L40" t="str">
        <f t="shared" si="1"/>
        <v>FAILED</v>
      </c>
    </row>
    <row r="41" spans="3:15" ht="14.25" customHeight="1" x14ac:dyDescent="0.25">
      <c r="C41" s="18" t="s">
        <v>64</v>
      </c>
      <c r="D41" s="20">
        <v>84</v>
      </c>
      <c r="E41" s="20">
        <v>79</v>
      </c>
      <c r="F41" s="20">
        <v>99</v>
      </c>
      <c r="G41" s="20">
        <v>78</v>
      </c>
      <c r="H41" s="20">
        <v>75</v>
      </c>
      <c r="I41" s="20">
        <v>97</v>
      </c>
      <c r="J41" s="20">
        <v>74</v>
      </c>
      <c r="K41" s="21">
        <f t="shared" si="0"/>
        <v>83.714285714285708</v>
      </c>
      <c r="L41" t="str">
        <f t="shared" si="1"/>
        <v>FAILED</v>
      </c>
    </row>
    <row r="42" spans="3:15" ht="14.25" customHeight="1" x14ac:dyDescent="0.25">
      <c r="C42" s="18" t="s">
        <v>65</v>
      </c>
      <c r="D42" s="20">
        <v>91</v>
      </c>
      <c r="E42" s="20">
        <v>84</v>
      </c>
      <c r="F42" s="20">
        <v>91</v>
      </c>
      <c r="G42" s="20">
        <v>86</v>
      </c>
      <c r="H42" s="20">
        <v>90</v>
      </c>
      <c r="I42" s="20">
        <v>94</v>
      </c>
      <c r="J42" s="20">
        <v>74</v>
      </c>
      <c r="K42" s="21">
        <f t="shared" si="0"/>
        <v>87.142857142857139</v>
      </c>
      <c r="L42" t="str">
        <f t="shared" si="1"/>
        <v>FAILED</v>
      </c>
      <c r="M42" s="34"/>
      <c r="N42" s="34"/>
      <c r="O42" s="34"/>
    </row>
    <row r="43" spans="3:15" ht="14.25" customHeight="1" x14ac:dyDescent="0.25">
      <c r="C43" s="18" t="s">
        <v>66</v>
      </c>
      <c r="D43" s="20">
        <v>86</v>
      </c>
      <c r="E43" s="20">
        <v>97</v>
      </c>
      <c r="F43" s="20">
        <v>73</v>
      </c>
      <c r="G43" s="20">
        <v>97</v>
      </c>
      <c r="H43" s="20">
        <v>94</v>
      </c>
      <c r="I43" s="20">
        <v>76</v>
      </c>
      <c r="J43" s="20">
        <v>84</v>
      </c>
      <c r="K43" s="21">
        <f t="shared" si="0"/>
        <v>86.714285714285708</v>
      </c>
      <c r="L43" t="str">
        <f t="shared" si="1"/>
        <v>FAILED</v>
      </c>
      <c r="M43" s="34"/>
      <c r="N43" s="34"/>
      <c r="O43" s="34"/>
    </row>
    <row r="44" spans="3:15" ht="14.25" customHeight="1" x14ac:dyDescent="0.25">
      <c r="C44" s="18" t="s">
        <v>67</v>
      </c>
      <c r="D44" s="20">
        <v>96</v>
      </c>
      <c r="E44" s="20">
        <v>100</v>
      </c>
      <c r="F44" s="20">
        <v>72</v>
      </c>
      <c r="G44" s="20">
        <v>99</v>
      </c>
      <c r="H44" s="20">
        <v>87</v>
      </c>
      <c r="I44" s="20">
        <v>72</v>
      </c>
      <c r="J44" s="20">
        <v>81</v>
      </c>
      <c r="K44" s="21">
        <f t="shared" si="0"/>
        <v>86.714285714285708</v>
      </c>
      <c r="L44" t="str">
        <f t="shared" si="1"/>
        <v>FAILED</v>
      </c>
    </row>
    <row r="45" spans="3:15" ht="14.25" customHeight="1" x14ac:dyDescent="0.25">
      <c r="C45" s="18" t="s">
        <v>68</v>
      </c>
      <c r="D45" s="20">
        <v>93</v>
      </c>
      <c r="E45" s="20">
        <v>94</v>
      </c>
      <c r="F45" s="20">
        <v>90</v>
      </c>
      <c r="G45" s="20">
        <v>96</v>
      </c>
      <c r="H45" s="20">
        <v>81</v>
      </c>
      <c r="I45" s="20">
        <v>86</v>
      </c>
      <c r="J45" s="20">
        <v>89</v>
      </c>
      <c r="K45" s="21">
        <f t="shared" si="0"/>
        <v>89.857142857142861</v>
      </c>
      <c r="L45" t="str">
        <f t="shared" si="1"/>
        <v>FAILED</v>
      </c>
      <c r="O45" s="35"/>
    </row>
    <row r="46" spans="3:15" ht="14.25" customHeight="1" x14ac:dyDescent="0.25">
      <c r="C46" s="18" t="s">
        <v>69</v>
      </c>
      <c r="D46" s="20">
        <v>89</v>
      </c>
      <c r="E46" s="20">
        <v>99</v>
      </c>
      <c r="F46" s="20">
        <v>88</v>
      </c>
      <c r="G46" s="20">
        <v>93</v>
      </c>
      <c r="H46" s="20">
        <v>78</v>
      </c>
      <c r="I46" s="20">
        <v>79</v>
      </c>
      <c r="J46" s="20">
        <v>89</v>
      </c>
      <c r="K46" s="21">
        <f t="shared" si="0"/>
        <v>87.857142857142861</v>
      </c>
      <c r="L46" t="str">
        <f t="shared" si="1"/>
        <v>FAILED</v>
      </c>
      <c r="O46" s="35"/>
    </row>
    <row r="47" spans="3:15" ht="14.25" customHeight="1" x14ac:dyDescent="0.25">
      <c r="C47" s="18" t="s">
        <v>70</v>
      </c>
      <c r="D47" s="20">
        <v>87</v>
      </c>
      <c r="E47" s="20">
        <v>71</v>
      </c>
      <c r="F47" s="20">
        <v>96</v>
      </c>
      <c r="G47" s="20">
        <v>82</v>
      </c>
      <c r="H47" s="20">
        <v>97</v>
      </c>
      <c r="I47" s="20">
        <v>74</v>
      </c>
      <c r="J47" s="20">
        <v>87</v>
      </c>
      <c r="K47" s="21">
        <f t="shared" si="0"/>
        <v>84.857142857142861</v>
      </c>
      <c r="L47" t="str">
        <f t="shared" si="1"/>
        <v>FAILED</v>
      </c>
    </row>
    <row r="48" spans="3:15" ht="14.25" customHeight="1" x14ac:dyDescent="0.25">
      <c r="C48" s="18" t="s">
        <v>71</v>
      </c>
      <c r="D48" s="20">
        <v>83</v>
      </c>
      <c r="E48" s="20">
        <v>80</v>
      </c>
      <c r="F48" s="20">
        <v>84</v>
      </c>
      <c r="G48" s="20">
        <v>79</v>
      </c>
      <c r="H48" s="20">
        <v>90</v>
      </c>
      <c r="I48" s="20">
        <v>73</v>
      </c>
      <c r="J48" s="20">
        <v>88</v>
      </c>
      <c r="K48" s="21">
        <f t="shared" si="0"/>
        <v>82.428571428571431</v>
      </c>
      <c r="L48" t="str">
        <f t="shared" si="1"/>
        <v>FAILED</v>
      </c>
    </row>
    <row r="49" spans="3:12" ht="14.25" customHeight="1" x14ac:dyDescent="0.25">
      <c r="C49" s="18" t="s">
        <v>72</v>
      </c>
      <c r="D49" s="20">
        <v>89</v>
      </c>
      <c r="E49" s="20">
        <v>80</v>
      </c>
      <c r="F49" s="20">
        <v>75</v>
      </c>
      <c r="G49" s="20">
        <v>86</v>
      </c>
      <c r="H49" s="20">
        <v>79</v>
      </c>
      <c r="I49" s="20">
        <v>72</v>
      </c>
      <c r="J49" s="20">
        <v>97</v>
      </c>
      <c r="K49" s="21">
        <f t="shared" si="0"/>
        <v>82.571428571428569</v>
      </c>
      <c r="L49" t="str">
        <f t="shared" si="1"/>
        <v>FAILED</v>
      </c>
    </row>
    <row r="50" spans="3:12" ht="14.25" customHeight="1" x14ac:dyDescent="0.25">
      <c r="C50" s="18" t="s">
        <v>73</v>
      </c>
      <c r="D50" s="20">
        <v>76</v>
      </c>
      <c r="E50" s="20">
        <v>71</v>
      </c>
      <c r="F50" s="20">
        <v>90</v>
      </c>
      <c r="G50" s="20">
        <v>79</v>
      </c>
      <c r="H50" s="20">
        <v>96</v>
      </c>
      <c r="I50" s="20">
        <v>81</v>
      </c>
      <c r="J50" s="20">
        <v>84</v>
      </c>
      <c r="K50" s="21">
        <f t="shared" si="0"/>
        <v>82.428571428571431</v>
      </c>
      <c r="L50" t="str">
        <f t="shared" si="1"/>
        <v>FAILED</v>
      </c>
    </row>
    <row r="51" spans="3:12" ht="14.25" customHeight="1" x14ac:dyDescent="0.25">
      <c r="C51" s="18" t="s">
        <v>74</v>
      </c>
      <c r="D51" s="20">
        <v>81</v>
      </c>
      <c r="E51" s="20">
        <v>95</v>
      </c>
      <c r="F51" s="20">
        <v>88</v>
      </c>
      <c r="G51" s="20">
        <v>74</v>
      </c>
      <c r="H51" s="20">
        <v>97</v>
      </c>
      <c r="I51" s="20">
        <v>91</v>
      </c>
      <c r="J51" s="20">
        <v>96</v>
      </c>
      <c r="K51" s="21">
        <f t="shared" si="0"/>
        <v>88.857142857142861</v>
      </c>
      <c r="L51" t="str">
        <f t="shared" si="1"/>
        <v>FAILED</v>
      </c>
    </row>
    <row r="52" spans="3:12" ht="14.25" customHeight="1" x14ac:dyDescent="0.25">
      <c r="C52" s="18" t="s">
        <v>75</v>
      </c>
      <c r="D52" s="20">
        <v>85</v>
      </c>
      <c r="E52" s="20">
        <v>87</v>
      </c>
      <c r="F52" s="20">
        <v>80</v>
      </c>
      <c r="G52" s="20">
        <v>80</v>
      </c>
      <c r="H52" s="20">
        <v>89</v>
      </c>
      <c r="I52" s="20">
        <v>81</v>
      </c>
      <c r="J52" s="20">
        <v>89</v>
      </c>
      <c r="K52" s="21">
        <f t="shared" si="0"/>
        <v>84.428571428571431</v>
      </c>
      <c r="L52" t="str">
        <f t="shared" si="1"/>
        <v>FAILED</v>
      </c>
    </row>
    <row r="53" spans="3:12" ht="14.25" customHeight="1" x14ac:dyDescent="0.25">
      <c r="C53" s="18" t="s">
        <v>76</v>
      </c>
      <c r="D53" s="20">
        <v>93</v>
      </c>
      <c r="E53" s="20">
        <v>81</v>
      </c>
      <c r="F53" s="20">
        <v>81</v>
      </c>
      <c r="G53" s="20">
        <v>81</v>
      </c>
      <c r="H53" s="20">
        <v>79</v>
      </c>
      <c r="I53" s="20">
        <v>88</v>
      </c>
      <c r="J53" s="20">
        <v>77</v>
      </c>
      <c r="K53" s="21">
        <f t="shared" si="0"/>
        <v>82.857142857142861</v>
      </c>
      <c r="L53" t="str">
        <f t="shared" si="1"/>
        <v>FAILED</v>
      </c>
    </row>
    <row r="54" spans="3:12" ht="14.25" customHeight="1" x14ac:dyDescent="0.25">
      <c r="C54" s="18" t="s">
        <v>77</v>
      </c>
      <c r="D54" s="20">
        <v>75</v>
      </c>
      <c r="E54" s="20">
        <v>81</v>
      </c>
      <c r="F54" s="20">
        <v>99</v>
      </c>
      <c r="G54" s="20">
        <v>96</v>
      </c>
      <c r="H54" s="20">
        <v>77</v>
      </c>
      <c r="I54" s="20">
        <v>84</v>
      </c>
      <c r="J54" s="20">
        <v>79</v>
      </c>
      <c r="K54" s="21">
        <f t="shared" si="0"/>
        <v>84.428571428571431</v>
      </c>
      <c r="L54" t="str">
        <f t="shared" si="1"/>
        <v>FAILED</v>
      </c>
    </row>
    <row r="55" spans="3:12" ht="14.25" customHeight="1" x14ac:dyDescent="0.25">
      <c r="C55" s="18" t="s">
        <v>78</v>
      </c>
      <c r="D55" s="20">
        <v>95</v>
      </c>
      <c r="E55" s="20">
        <v>74</v>
      </c>
      <c r="F55" s="20">
        <v>70</v>
      </c>
      <c r="G55" s="20">
        <v>71</v>
      </c>
      <c r="H55" s="20">
        <v>76</v>
      </c>
      <c r="I55" s="20">
        <v>76</v>
      </c>
      <c r="J55" s="20">
        <v>78</v>
      </c>
      <c r="K55" s="21">
        <f t="shared" si="0"/>
        <v>77.142857142857139</v>
      </c>
      <c r="L55" t="str">
        <f t="shared" si="1"/>
        <v>FAILED</v>
      </c>
    </row>
    <row r="56" spans="3:12" ht="14.25" customHeight="1" x14ac:dyDescent="0.25">
      <c r="C56" s="18" t="s">
        <v>79</v>
      </c>
      <c r="D56" s="20">
        <v>72</v>
      </c>
      <c r="E56" s="20">
        <v>77</v>
      </c>
      <c r="F56" s="20">
        <v>70</v>
      </c>
      <c r="G56" s="20">
        <v>91</v>
      </c>
      <c r="H56" s="20">
        <v>98</v>
      </c>
      <c r="I56" s="20">
        <v>90</v>
      </c>
      <c r="J56" s="20">
        <v>70</v>
      </c>
      <c r="K56" s="21">
        <f t="shared" si="0"/>
        <v>81.142857142857139</v>
      </c>
      <c r="L56" t="str">
        <f t="shared" si="1"/>
        <v>FAILED</v>
      </c>
    </row>
    <row r="57" spans="3:12" ht="14.25" customHeight="1" x14ac:dyDescent="0.2"/>
    <row r="58" spans="3:12" ht="14.25" customHeight="1" x14ac:dyDescent="0.2"/>
    <row r="59" spans="3:12" ht="14.25" customHeight="1" x14ac:dyDescent="0.2"/>
    <row r="60" spans="3:12" ht="14.25" customHeight="1" x14ac:dyDescent="0.25">
      <c r="C60" s="20"/>
      <c r="D60" s="36" t="s">
        <v>86</v>
      </c>
      <c r="E60" s="36" t="s">
        <v>80</v>
      </c>
      <c r="F60" s="36" t="s">
        <v>81</v>
      </c>
      <c r="H60" s="37" t="s">
        <v>82</v>
      </c>
      <c r="I60" s="37" t="s">
        <v>83</v>
      </c>
    </row>
    <row r="61" spans="3:12" ht="14.25" customHeight="1" x14ac:dyDescent="0.25">
      <c r="C61" s="36" t="s">
        <v>84</v>
      </c>
      <c r="D61" s="20">
        <v>90</v>
      </c>
      <c r="E61" s="20">
        <v>550</v>
      </c>
      <c r="F61" s="20">
        <v>1500</v>
      </c>
      <c r="H61" s="38" t="s">
        <v>81</v>
      </c>
      <c r="I61" s="39">
        <f>HLOOKUP(H61,$C$60:$F$63,3,0)</f>
        <v>2018</v>
      </c>
    </row>
    <row r="62" spans="3:12" ht="14.25" customHeight="1" x14ac:dyDescent="0.25">
      <c r="C62" s="36" t="s">
        <v>83</v>
      </c>
      <c r="D62" s="20">
        <v>1990</v>
      </c>
      <c r="E62" s="20">
        <v>2003</v>
      </c>
      <c r="F62" s="20">
        <v>2018</v>
      </c>
      <c r="H62" s="38" t="s">
        <v>80</v>
      </c>
      <c r="I62" s="39">
        <f t="shared" ref="I62:I63" si="3">HLOOKUP(H62,$C$60:$F$63,3,0)</f>
        <v>2003</v>
      </c>
    </row>
    <row r="63" spans="3:12" ht="14.25" customHeight="1" x14ac:dyDescent="0.25">
      <c r="C63" s="36" t="s">
        <v>85</v>
      </c>
      <c r="D63" s="20">
        <v>3</v>
      </c>
      <c r="E63" s="20">
        <v>10</v>
      </c>
      <c r="F63" s="20">
        <v>20</v>
      </c>
      <c r="H63" s="39" t="s">
        <v>86</v>
      </c>
      <c r="I63" s="39">
        <f t="shared" si="3"/>
        <v>1990</v>
      </c>
    </row>
    <row r="64" spans="3:1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N21:O21"/>
    <mergeCell ref="M20:O20"/>
    <mergeCell ref="M19:O19"/>
    <mergeCell ref="D2:F2"/>
    <mergeCell ref="D3:F3"/>
    <mergeCell ref="D4:F4"/>
    <mergeCell ref="D5:F5"/>
    <mergeCell ref="M6:O6"/>
    <mergeCell ref="M7:O7"/>
    <mergeCell ref="N8:O8"/>
  </mergeCells>
  <dataValidations disablePrompts="1" count="1">
    <dataValidation type="list" allowBlank="1" showInputMessage="1" showErrorMessage="1" sqref="M20:O20 M7:O7">
      <formula1>$C$8:$C$56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 1 </vt:lpstr>
      <vt:lpstr>גיליון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romano</dc:creator>
  <cp:lastModifiedBy>Windows User</cp:lastModifiedBy>
  <dcterms:created xsi:type="dcterms:W3CDTF">2018-09-26T10:14:44Z</dcterms:created>
  <dcterms:modified xsi:type="dcterms:W3CDTF">2024-01-21T17:52:02Z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0x010100F121FA3037D39347A9AF3E46C725E110</vt:lpwstr>
  </property>
</Properties>
</file>