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uni\Desktop\Statistics\"/>
    </mc:Choice>
  </mc:AlternateContent>
  <bookViews>
    <workbookView xWindow="0" yWindow="0" windowWidth="19200" windowHeight="693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29" i="1" l="1"/>
  <c r="B21" i="1"/>
  <c r="E8" i="1"/>
  <c r="D8" i="1"/>
  <c r="C8" i="1"/>
  <c r="F7" i="1"/>
  <c r="F6" i="1"/>
  <c r="C17" i="1" s="1"/>
  <c r="D17" i="1" s="1"/>
  <c r="F5" i="1"/>
  <c r="F8" i="1" s="1"/>
  <c r="G29" i="1"/>
  <c r="G12" i="1"/>
  <c r="H13" i="1"/>
  <c r="C15" i="1" l="1"/>
  <c r="D15" i="1" s="1"/>
  <c r="C20" i="1"/>
  <c r="D20" i="1" s="1"/>
  <c r="C19" i="1"/>
  <c r="D19" i="1" s="1"/>
  <c r="C12" i="1"/>
  <c r="C18" i="1"/>
  <c r="D18" i="1" s="1"/>
  <c r="C16" i="1"/>
  <c r="D16" i="1" s="1"/>
  <c r="C13" i="1"/>
  <c r="D13" i="1" s="1"/>
  <c r="C14" i="1"/>
  <c r="D14" i="1" s="1"/>
  <c r="C21" i="1" l="1"/>
  <c r="D12" i="1"/>
  <c r="D21" i="1" s="1"/>
  <c r="E26" i="1" s="1"/>
</calcChain>
</file>

<file path=xl/sharedStrings.xml><?xml version="1.0" encoding="utf-8"?>
<sst xmlns="http://schemas.openxmlformats.org/spreadsheetml/2006/main" count="70" uniqueCount="64">
  <si>
    <t>Test whether there is association between number of children and education level attained at</t>
  </si>
  <si>
    <t>3% level of significance?</t>
  </si>
  <si>
    <t xml:space="preserve"> </t>
  </si>
  <si>
    <t>No. of Children</t>
  </si>
  <si>
    <t xml:space="preserve">          Education Level</t>
  </si>
  <si>
    <t>R.T.</t>
  </si>
  <si>
    <t>+2</t>
  </si>
  <si>
    <t>Bachelor</t>
  </si>
  <si>
    <t>Master</t>
  </si>
  <si>
    <t xml:space="preserve"> 2-3</t>
  </si>
  <si>
    <t>&gt;3</t>
  </si>
  <si>
    <t>C.T.</t>
  </si>
  <si>
    <r>
      <rPr>
        <sz val="14"/>
        <color theme="1"/>
        <rFont val="Times New Roman"/>
        <charset val="134"/>
      </rPr>
      <t>Solution:- Calculation table for χ</t>
    </r>
    <r>
      <rPr>
        <vertAlign val="superscript"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>-statistic</t>
    </r>
  </si>
  <si>
    <t>O</t>
  </si>
  <si>
    <t>E</t>
  </si>
  <si>
    <r>
      <t>(O-E)</t>
    </r>
    <r>
      <rPr>
        <vertAlign val="superscript"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>/E</t>
    </r>
  </si>
  <si>
    <t>Formula</t>
  </si>
  <si>
    <t>E=</t>
  </si>
  <si>
    <t>(O-E)2/E=</t>
  </si>
  <si>
    <t>r=</t>
  </si>
  <si>
    <t>c=</t>
  </si>
  <si>
    <t>d.f=</t>
  </si>
  <si>
    <t>α =</t>
  </si>
  <si>
    <t>Here, we set up hypothesis as:</t>
  </si>
  <si>
    <r>
      <rPr>
        <sz val="14"/>
        <color theme="1"/>
        <rFont val="Times New Roman"/>
        <charset val="134"/>
      </rPr>
      <t>H</t>
    </r>
    <r>
      <rPr>
        <vertAlign val="subscript"/>
        <sz val="14"/>
        <color theme="1"/>
        <rFont val="Times New Roman"/>
        <charset val="134"/>
      </rPr>
      <t>0</t>
    </r>
    <r>
      <rPr>
        <sz val="14"/>
        <color theme="1"/>
        <rFont val="Times New Roman"/>
        <charset val="134"/>
      </rPr>
      <t>: There is no association between number of children and education level attained</t>
    </r>
  </si>
  <si>
    <t xml:space="preserve">       </t>
  </si>
  <si>
    <r>
      <rPr>
        <sz val="14"/>
        <color theme="1"/>
        <rFont val="Times New Roman"/>
        <charset val="134"/>
      </rPr>
      <t>H</t>
    </r>
    <r>
      <rPr>
        <vertAlign val="subscript"/>
        <sz val="14"/>
        <color theme="1"/>
        <rFont val="Times New Roman"/>
        <charset val="134"/>
      </rPr>
      <t>1</t>
    </r>
    <r>
      <rPr>
        <sz val="14"/>
        <color theme="1"/>
        <rFont val="Times New Roman"/>
        <charset val="134"/>
      </rPr>
      <t>: There is association between number of chcildren and education level attained</t>
    </r>
  </si>
  <si>
    <r>
      <t>Here,                   χ</t>
    </r>
    <r>
      <rPr>
        <vertAlign val="superscript"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 xml:space="preserve"> Cal =</t>
    </r>
  </si>
  <si>
    <t xml:space="preserve">                          </t>
  </si>
  <si>
    <t>d.f.=</t>
  </si>
  <si>
    <r>
      <rPr>
        <sz val="14"/>
        <color theme="1"/>
        <rFont val="Times New Roman"/>
        <charset val="134"/>
      </rPr>
      <t xml:space="preserve">χ </t>
    </r>
    <r>
      <rPr>
        <vertAlign val="subscript"/>
        <sz val="14"/>
        <color theme="1"/>
        <rFont val="Times New Roman"/>
        <charset val="134"/>
      </rPr>
      <t>tab</t>
    </r>
    <r>
      <rPr>
        <sz val="14"/>
        <color theme="1"/>
        <rFont val="Times New Roman"/>
        <charset val="134"/>
      </rPr>
      <t xml:space="preserve"> =</t>
    </r>
  </si>
  <si>
    <r>
      <t>Decision: Since Chi-square cal&gt; Chi-square tab, so we Reject H</t>
    </r>
    <r>
      <rPr>
        <vertAlign val="subscript"/>
        <sz val="14"/>
        <color theme="1"/>
        <rFont val="Times New Roman"/>
        <charset val="134"/>
      </rPr>
      <t>0</t>
    </r>
    <r>
      <rPr>
        <sz val="14"/>
        <color theme="1"/>
        <rFont val="Times New Roman"/>
        <charset val="134"/>
      </rPr>
      <t xml:space="preserve"> and accept H</t>
    </r>
    <r>
      <rPr>
        <vertAlign val="subscript"/>
        <sz val="14"/>
        <color theme="1"/>
        <rFont val="Times New Roman"/>
        <charset val="134"/>
      </rPr>
      <t>1</t>
    </r>
    <r>
      <rPr>
        <sz val="14"/>
        <color theme="1"/>
        <rFont val="Times New Roman"/>
        <charset val="134"/>
      </rPr>
      <t xml:space="preserve"> with the conclusion  </t>
    </r>
  </si>
  <si>
    <t xml:space="preserve">  </t>
  </si>
  <si>
    <t xml:space="preserve"> that there is association between number of children and education level attained.</t>
  </si>
  <si>
    <t>Analyze the data.</t>
  </si>
  <si>
    <t>A 10</t>
  </si>
  <si>
    <t>B 20</t>
  </si>
  <si>
    <t>A 30</t>
  </si>
  <si>
    <t>C 25</t>
  </si>
  <si>
    <t>B 10</t>
  </si>
  <si>
    <t>A 40</t>
  </si>
  <si>
    <t>C 40</t>
  </si>
  <si>
    <t>C 20</t>
  </si>
  <si>
    <t>A 20</t>
  </si>
  <si>
    <t>B 25</t>
  </si>
  <si>
    <t xml:space="preserve">Solution:- Calculation for ANOVA table </t>
  </si>
  <si>
    <t>Given design is CRD with three treatments and four  replications.</t>
  </si>
  <si>
    <t>Treatments</t>
  </si>
  <si>
    <t>A</t>
  </si>
  <si>
    <t xml:space="preserve">B </t>
  </si>
  <si>
    <t>C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</si>
  <si>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</si>
  <si>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</si>
  <si>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</si>
  <si>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</si>
  <si>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</si>
  <si>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</si>
  <si>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</si>
  <si>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</si>
  <si>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Errors</t>
  </si>
  <si>
    <t>Total</t>
  </si>
  <si>
    <t>Name: Bijay Sah Rauniyar</t>
  </si>
  <si>
    <t>Roll No:-23</t>
  </si>
  <si>
    <t>Name:- Bijay Sah Rauniyar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</si>
</sst>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_ "/>
  </numFmts>
  <fonts count="10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i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4"/>
      <color rgb="FFFF0000"/>
      <name val="Times New Roman"/>
      <charset val="134"/>
    </font>
    <font>
      <sz val="14"/>
      <color theme="1"/>
      <name val="Calibri"/>
      <charset val="134"/>
    </font>
    <font>
      <sz val="18"/>
      <color theme="1"/>
      <name val="Times New Roman"/>
      <charset val="134"/>
    </font>
    <font>
      <vertAlign val="superscript"/>
      <sz val="14"/>
      <color theme="1"/>
      <name val="Times New Roman"/>
      <charset val="134"/>
    </font>
    <font>
      <vertAlign val="subscript"/>
      <sz val="14"/>
      <color theme="1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/>
    <xf numFmtId="0" fontId="0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Border="1"/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workbookViewId="0">
      <selection activeCell="C38" sqref="C38"/>
    </sheetView>
  </sheetViews>
  <sheetFormatPr defaultColWidth="8.90625" defaultRowHeight="18"/>
  <cols>
    <col min="1" max="1" width="8.90625" style="1"/>
    <col min="2" max="2" width="11.36328125" style="1" customWidth="1"/>
    <col min="3" max="3" width="16.26953125" style="1"/>
    <col min="4" max="4" width="11" style="1" customWidth="1"/>
    <col min="5" max="5" width="16.26953125" style="1"/>
    <col min="6" max="16384" width="8.90625" style="1"/>
  </cols>
  <sheetData>
    <row r="1" spans="1:10">
      <c r="A1" s="1" t="s">
        <v>0</v>
      </c>
    </row>
    <row r="2" spans="1:10">
      <c r="A2" s="1" t="s">
        <v>1</v>
      </c>
    </row>
    <row r="3" spans="1:10">
      <c r="A3" s="1" t="s">
        <v>2</v>
      </c>
      <c r="B3" s="27" t="s">
        <v>3</v>
      </c>
      <c r="C3" s="17" t="s">
        <v>4</v>
      </c>
      <c r="D3" s="17"/>
      <c r="E3" s="17"/>
      <c r="F3" s="27" t="s">
        <v>5</v>
      </c>
      <c r="G3" s="18"/>
    </row>
    <row r="4" spans="1:10">
      <c r="B4" s="27"/>
      <c r="C4" s="19" t="s">
        <v>6</v>
      </c>
      <c r="D4" s="20" t="s">
        <v>7</v>
      </c>
      <c r="E4" s="20" t="s">
        <v>8</v>
      </c>
      <c r="F4" s="27"/>
    </row>
    <row r="5" spans="1:10">
      <c r="B5" s="20">
        <v>1</v>
      </c>
      <c r="C5" s="20">
        <v>20</v>
      </c>
      <c r="D5" s="20">
        <v>35</v>
      </c>
      <c r="E5" s="20">
        <v>50</v>
      </c>
      <c r="F5" s="20">
        <f>SUM(C5:E5)</f>
        <v>105</v>
      </c>
    </row>
    <row r="6" spans="1:10">
      <c r="B6" s="21" t="s">
        <v>9</v>
      </c>
      <c r="C6" s="20">
        <v>40</v>
      </c>
      <c r="D6" s="20">
        <v>40</v>
      </c>
      <c r="E6" s="20">
        <v>60</v>
      </c>
      <c r="F6" s="20">
        <f t="shared" ref="F6:F7" si="0">SUM(C6:E6)</f>
        <v>140</v>
      </c>
    </row>
    <row r="7" spans="1:10">
      <c r="B7" s="20" t="s">
        <v>10</v>
      </c>
      <c r="C7" s="20">
        <v>60</v>
      </c>
      <c r="D7" s="20">
        <v>70</v>
      </c>
      <c r="E7" s="20">
        <v>25</v>
      </c>
      <c r="F7" s="20">
        <f t="shared" si="0"/>
        <v>155</v>
      </c>
    </row>
    <row r="8" spans="1:10">
      <c r="B8" s="20" t="s">
        <v>11</v>
      </c>
      <c r="C8" s="20">
        <f t="shared" ref="C8:F8" si="1">SUM(C5:C7)</f>
        <v>120</v>
      </c>
      <c r="D8" s="20">
        <f t="shared" si="1"/>
        <v>145</v>
      </c>
      <c r="E8" s="20">
        <f t="shared" si="1"/>
        <v>135</v>
      </c>
      <c r="F8" s="20">
        <f t="shared" si="1"/>
        <v>400</v>
      </c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20">
      <c r="A10" s="1" t="s">
        <v>12</v>
      </c>
    </row>
    <row r="11" spans="1:10" ht="20">
      <c r="B11" s="22" t="s">
        <v>13</v>
      </c>
      <c r="C11" s="22" t="s">
        <v>14</v>
      </c>
      <c r="D11" s="22" t="s">
        <v>15</v>
      </c>
      <c r="F11" s="1" t="s">
        <v>16</v>
      </c>
    </row>
    <row r="12" spans="1:10">
      <c r="B12" s="22">
        <v>20</v>
      </c>
      <c r="C12" s="22">
        <f>F5*C8/F8</f>
        <v>31.5</v>
      </c>
      <c r="D12" s="22">
        <f>(B12-C12)^2/C12</f>
        <v>4.1984126984126986</v>
      </c>
      <c r="F12" s="1" t="s">
        <v>17</v>
      </c>
      <c r="G12" s="1" t="str">
        <f ca="1">_xlfn.FORMULATEXT(C12)</f>
        <v>=F5*C8/F8</v>
      </c>
    </row>
    <row r="13" spans="1:10">
      <c r="B13" s="22">
        <v>35</v>
      </c>
      <c r="C13" s="22">
        <f>F5*D8/F8</f>
        <v>38.0625</v>
      </c>
      <c r="D13" s="22">
        <f t="shared" ref="D13:D19" si="2">(B13-C13)^2/C13</f>
        <v>0.24640804597701149</v>
      </c>
      <c r="F13" s="1" t="s">
        <v>18</v>
      </c>
      <c r="H13" s="1" t="str">
        <f ca="1">_xlfn.FORMULATEXT(D12)</f>
        <v>=(B12-C12)^2/C12</v>
      </c>
    </row>
    <row r="14" spans="1:10">
      <c r="B14" s="22">
        <v>50</v>
      </c>
      <c r="C14" s="22">
        <f>F5*E8/F8</f>
        <v>35.4375</v>
      </c>
      <c r="D14" s="22">
        <f t="shared" si="2"/>
        <v>5.9842372134038797</v>
      </c>
      <c r="F14" s="1" t="s">
        <v>19</v>
      </c>
      <c r="G14" s="1">
        <v>3</v>
      </c>
      <c r="H14" s="1" t="s">
        <v>20</v>
      </c>
      <c r="I14" s="1">
        <v>3</v>
      </c>
    </row>
    <row r="15" spans="1:10">
      <c r="B15" s="22">
        <v>40</v>
      </c>
      <c r="C15" s="22">
        <f>F6*C8/F8</f>
        <v>42</v>
      </c>
      <c r="D15" s="22">
        <f t="shared" si="2"/>
        <v>9.5238095238095233E-2</v>
      </c>
    </row>
    <row r="16" spans="1:10">
      <c r="B16" s="22">
        <v>40</v>
      </c>
      <c r="C16" s="22">
        <f>F6*D8/F8</f>
        <v>50.75</v>
      </c>
      <c r="D16" s="22">
        <f t="shared" si="2"/>
        <v>2.2770935960591134</v>
      </c>
      <c r="F16" s="1" t="s">
        <v>21</v>
      </c>
      <c r="G16" s="1">
        <v>4</v>
      </c>
    </row>
    <row r="17" spans="1:7">
      <c r="B17" s="22">
        <v>60</v>
      </c>
      <c r="C17" s="22">
        <f>F6*E8/F8</f>
        <v>47.25</v>
      </c>
      <c r="D17" s="22">
        <f t="shared" si="2"/>
        <v>3.4404761904761907</v>
      </c>
      <c r="F17" s="1" t="s">
        <v>22</v>
      </c>
      <c r="G17" s="1">
        <v>0.03</v>
      </c>
    </row>
    <row r="18" spans="1:7">
      <c r="B18" s="22">
        <v>60</v>
      </c>
      <c r="C18" s="22">
        <f>F7*C8/F8</f>
        <v>46.5</v>
      </c>
      <c r="D18" s="22">
        <f t="shared" si="2"/>
        <v>3.9193548387096775</v>
      </c>
    </row>
    <row r="19" spans="1:7">
      <c r="B19" s="22">
        <v>70</v>
      </c>
      <c r="C19" s="22">
        <f>D8*F7/F8</f>
        <v>56.1875</v>
      </c>
      <c r="D19" s="22">
        <f t="shared" si="2"/>
        <v>3.3955088987764181</v>
      </c>
    </row>
    <row r="20" spans="1:7">
      <c r="B20" s="22">
        <v>25</v>
      </c>
      <c r="C20" s="22">
        <f>F7*E8/F8</f>
        <v>52.3125</v>
      </c>
      <c r="D20" s="22">
        <f>(B20-C20)^2/C20</f>
        <v>14.259931302270012</v>
      </c>
    </row>
    <row r="21" spans="1:7">
      <c r="B21" s="22">
        <f>SUM(B12:B20)</f>
        <v>400</v>
      </c>
      <c r="C21" s="23">
        <f>SUM(C12:C20)</f>
        <v>400</v>
      </c>
      <c r="D21" s="23">
        <f>SUM(D12:D20)</f>
        <v>37.816660879323095</v>
      </c>
    </row>
    <row r="23" spans="1:7">
      <c r="A23" s="1" t="s">
        <v>23</v>
      </c>
    </row>
    <row r="24" spans="1:7" ht="21">
      <c r="A24" s="1" t="s">
        <v>2</v>
      </c>
      <c r="B24" s="1" t="s">
        <v>24</v>
      </c>
    </row>
    <row r="25" spans="1:7" ht="21">
      <c r="A25" s="1" t="s">
        <v>25</v>
      </c>
      <c r="B25" s="1" t="s">
        <v>26</v>
      </c>
    </row>
    <row r="26" spans="1:7" ht="20">
      <c r="A26" s="1" t="s">
        <v>27</v>
      </c>
      <c r="D26" s="22"/>
      <c r="E26" s="24">
        <f>D21</f>
        <v>37.816660879323095</v>
      </c>
    </row>
    <row r="27" spans="1:7" ht="18.5">
      <c r="B27" s="25" t="s">
        <v>28</v>
      </c>
      <c r="C27" s="1" t="s">
        <v>22</v>
      </c>
      <c r="D27" s="22"/>
      <c r="E27" s="22">
        <v>0.03</v>
      </c>
    </row>
    <row r="28" spans="1:7">
      <c r="C28" s="1" t="s">
        <v>29</v>
      </c>
      <c r="D28" s="22"/>
      <c r="E28" s="22">
        <v>4</v>
      </c>
    </row>
    <row r="29" spans="1:7" ht="21">
      <c r="C29" s="1" t="s">
        <v>30</v>
      </c>
      <c r="D29" s="22"/>
      <c r="E29" s="24">
        <f>CHIINV(E27,E28)</f>
        <v>10.711898289670382</v>
      </c>
      <c r="G29" s="1" t="str">
        <f ca="1">_xlfn.FORMULATEXT(E29)</f>
        <v>=CHIINV(E27,E28)</v>
      </c>
    </row>
    <row r="31" spans="1:7" ht="21">
      <c r="A31" s="1" t="s">
        <v>31</v>
      </c>
    </row>
    <row r="32" spans="1:7">
      <c r="A32" s="1" t="s">
        <v>32</v>
      </c>
      <c r="B32" s="1" t="s">
        <v>33</v>
      </c>
    </row>
    <row r="34" spans="2:2" ht="23">
      <c r="B34" s="26" t="s">
        <v>61</v>
      </c>
    </row>
    <row r="35" spans="2:2">
      <c r="B35" s="1" t="s">
        <v>62</v>
      </c>
    </row>
  </sheetData>
  <mergeCells count="2">
    <mergeCell ref="B3:B4"/>
    <mergeCell ref="F3:F4"/>
  </mergeCells>
  <printOptions headings="1" gridLines="1"/>
  <pageMargins left="0.7" right="0.7" top="0.75" bottom="0.75" header="0.3" footer="0.3"/>
  <pageSetup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25" sqref="D25"/>
    </sheetView>
  </sheetViews>
  <sheetFormatPr defaultColWidth="8.90625" defaultRowHeight="18"/>
  <cols>
    <col min="1" max="1" width="19.36328125" style="1" customWidth="1"/>
    <col min="2" max="16384" width="8.90625" style="1"/>
  </cols>
  <sheetData>
    <row r="1" spans="1:10">
      <c r="A1" s="1" t="s">
        <v>34</v>
      </c>
    </row>
    <row r="2" spans="1:10">
      <c r="A2" s="1" t="s">
        <v>35</v>
      </c>
      <c r="B2" s="1" t="s">
        <v>36</v>
      </c>
      <c r="C2" s="1" t="s">
        <v>37</v>
      </c>
      <c r="D2" s="1" t="s">
        <v>38</v>
      </c>
    </row>
    <row r="3" spans="1:10">
      <c r="A3" s="1" t="s">
        <v>36</v>
      </c>
      <c r="B3" s="1" t="s">
        <v>39</v>
      </c>
      <c r="C3" s="1" t="s">
        <v>40</v>
      </c>
      <c r="D3" s="1" t="s">
        <v>41</v>
      </c>
    </row>
    <row r="4" spans="1:10">
      <c r="A4" s="1" t="s">
        <v>42</v>
      </c>
      <c r="B4" s="1" t="s">
        <v>43</v>
      </c>
      <c r="C4" s="1" t="s">
        <v>38</v>
      </c>
      <c r="D4" s="1" t="s">
        <v>44</v>
      </c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1" t="s">
        <v>45</v>
      </c>
    </row>
    <row r="7" spans="1:10">
      <c r="A7" s="1" t="s">
        <v>46</v>
      </c>
    </row>
    <row r="8" spans="1:10">
      <c r="A8" s="1" t="s">
        <v>47</v>
      </c>
    </row>
    <row r="9" spans="1:10">
      <c r="A9" s="3" t="s">
        <v>48</v>
      </c>
      <c r="B9" s="3">
        <v>10</v>
      </c>
      <c r="C9" s="3">
        <v>20</v>
      </c>
      <c r="D9" s="3">
        <v>30</v>
      </c>
      <c r="E9" s="3">
        <v>40</v>
      </c>
    </row>
    <row r="10" spans="1:10">
      <c r="A10" s="3" t="s">
        <v>49</v>
      </c>
      <c r="B10" s="3">
        <v>20</v>
      </c>
      <c r="C10" s="3">
        <v>20</v>
      </c>
      <c r="D10" s="3">
        <v>10</v>
      </c>
      <c r="E10" s="3">
        <v>20</v>
      </c>
    </row>
    <row r="11" spans="1:10">
      <c r="A11" s="3" t="s">
        <v>50</v>
      </c>
      <c r="B11" s="3">
        <v>25</v>
      </c>
      <c r="C11" s="3">
        <v>40</v>
      </c>
      <c r="D11" s="3">
        <v>20</v>
      </c>
      <c r="E11" s="3">
        <v>25</v>
      </c>
    </row>
    <row r="13" spans="1:10">
      <c r="A13"/>
      <c r="B13"/>
      <c r="C13"/>
      <c r="D13"/>
      <c r="E13"/>
      <c r="F13"/>
      <c r="G13"/>
    </row>
    <row r="14" spans="1:10">
      <c r="A14" s="4" t="s">
        <v>51</v>
      </c>
      <c r="B14" s="5"/>
      <c r="C14" s="5"/>
      <c r="D14" s="5"/>
      <c r="E14" s="5"/>
      <c r="F14" s="5"/>
      <c r="G14" s="5"/>
    </row>
    <row r="15" spans="1:10">
      <c r="A15" s="6" t="s">
        <v>52</v>
      </c>
      <c r="B15" s="6" t="s">
        <v>53</v>
      </c>
      <c r="C15" s="6" t="s">
        <v>54</v>
      </c>
      <c r="D15" s="6" t="s">
        <v>55</v>
      </c>
      <c r="E15" s="6" t="s">
        <v>56</v>
      </c>
      <c r="F15" s="6" t="s">
        <v>57</v>
      </c>
      <c r="G15" s="6" t="s">
        <v>58</v>
      </c>
    </row>
    <row r="16" spans="1:10">
      <c r="A16" s="7" t="s">
        <v>47</v>
      </c>
      <c r="B16" s="7">
        <v>116.666666666667</v>
      </c>
      <c r="C16" s="7">
        <v>2</v>
      </c>
      <c r="D16" s="7">
        <v>58.3333333333334</v>
      </c>
      <c r="E16" s="7">
        <v>0.6</v>
      </c>
      <c r="F16" s="7">
        <v>0.56936467600098795</v>
      </c>
      <c r="G16" s="7">
        <v>4.2564947290937498</v>
      </c>
    </row>
    <row r="17" spans="1:7">
      <c r="A17" s="7" t="s">
        <v>59</v>
      </c>
      <c r="B17" s="7">
        <v>875</v>
      </c>
      <c r="C17" s="7">
        <v>9</v>
      </c>
      <c r="D17" s="7">
        <v>97.2222222222222</v>
      </c>
      <c r="E17" s="7"/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>
      <c r="A19" s="7" t="s">
        <v>60</v>
      </c>
      <c r="B19" s="7">
        <v>991.66666666666697</v>
      </c>
      <c r="C19" s="7">
        <v>11</v>
      </c>
      <c r="D19" s="7"/>
      <c r="E19" s="7"/>
      <c r="F19" s="7"/>
      <c r="G19" s="7"/>
    </row>
    <row r="20" spans="1:7">
      <c r="A20" s="8"/>
      <c r="B20" s="8"/>
      <c r="C20" s="8"/>
      <c r="D20" s="8"/>
      <c r="E20" s="8"/>
      <c r="F20" s="8"/>
      <c r="G20" s="8"/>
    </row>
    <row r="21" spans="1:7">
      <c r="A21" s="9"/>
      <c r="B21" s="8" t="s">
        <v>63</v>
      </c>
      <c r="C21" s="11"/>
      <c r="D21" s="11"/>
      <c r="E21" s="12"/>
      <c r="F21" s="9"/>
      <c r="G21" s="9"/>
    </row>
    <row r="22" spans="1:7">
      <c r="A22" s="8"/>
      <c r="B22" s="8" t="s">
        <v>62</v>
      </c>
      <c r="C22" s="10"/>
      <c r="D22" s="10"/>
      <c r="E22" s="13"/>
      <c r="F22" s="14"/>
      <c r="G22" s="14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6"/>
      <c r="B24" s="16"/>
      <c r="C24" s="16"/>
      <c r="D24" s="16"/>
      <c r="E24" s="16"/>
      <c r="F24" s="16"/>
      <c r="G24" s="16"/>
    </row>
    <row r="25" spans="1:7">
      <c r="A25" s="16"/>
      <c r="B25" s="16"/>
      <c r="C25" s="16"/>
      <c r="D25" s="16"/>
      <c r="E25" s="16"/>
      <c r="F25" s="16"/>
      <c r="G25" s="16"/>
    </row>
    <row r="26" spans="1:7">
      <c r="A26" s="16"/>
      <c r="B26" s="16"/>
      <c r="C26" s="16"/>
      <c r="D26" s="16"/>
      <c r="E26" s="16"/>
      <c r="F26" s="16"/>
      <c r="G26" s="16"/>
    </row>
    <row r="27" spans="1:7">
      <c r="A27" s="16"/>
      <c r="B27" s="16"/>
      <c r="C27" s="16"/>
      <c r="D27" s="14"/>
      <c r="E27" s="16"/>
      <c r="F27" s="16"/>
      <c r="G27" s="16"/>
    </row>
    <row r="28" spans="1:7">
      <c r="A28" s="8"/>
      <c r="B28" s="8"/>
      <c r="C28" s="8"/>
      <c r="D28" s="8"/>
      <c r="E28" s="8"/>
      <c r="F28" s="8"/>
      <c r="G28" s="8"/>
    </row>
  </sheetData>
  <printOptions headings="1" gridLines="1"/>
  <pageMargins left="0.7" right="0.7" top="0.75" bottom="0.75" header="0.3" footer="0.3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Sangit</dc:creator>
  <cp:lastModifiedBy>Bijay Rauniyar</cp:lastModifiedBy>
  <dcterms:created xsi:type="dcterms:W3CDTF">2024-03-14T04:39:00Z</dcterms:created>
  <dcterms:modified xsi:type="dcterms:W3CDTF">2024-05-03T13:31:34Z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12DADBD2ED3F49DEB464418E4D4768FD_12</vt:lpwstr>
  </property>
  <property fmtid="{D5CDD505-2E9C-101B-9397-08002B2CF9AE}" pid="3" name="KSOProductBuildVer">
    <vt:lpwstr>1033-12.2.0.13489</vt:lpwstr>
  </property>
</Properties>
</file>