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<sst xmlns="http://schemas.openxmlformats.org/spreadsheetml/2006/main" count="28" uniqueCount="18">
  <si>
    <t>Actual</t>
  </si>
  <si>
    <t>mass (Earth mass)</t>
  </si>
  <si>
    <t>radius (km)</t>
  </si>
  <si>
    <t>smj-axis (10^6 km)</t>
  </si>
  <si>
    <t>aphelion (10^6 km)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</si>
  <si>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</si>
  <si>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</si>
  <si>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</si>
  <si>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</si>
  <si>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</si>
  <si>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</si>
  <si>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</si>
  <si>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</si>
  <si>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</si>
  <si>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Scaled</t>
  </si>
  <si>
    <t>radius</t>
  </si>
  <si>
    <t xml:space="preserve">smj-axis </t>
  </si>
  <si>
    <t>aphelion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</si>
</sst>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10.75"/>
    <col customWidth="1" min="4" max="4" width="15.25"/>
    <col customWidth="1" min="5" max="5" width="15.13"/>
    <col customWidth="1" min="7" max="7" width="14.88"/>
    <col customWidth="1" min="8" max="8" width="19.63"/>
    <col customWidth="1" min="9" max="9" width="14.5"/>
  </cols>
  <sheetData>
    <row r="1">
      <c r="A1" s="1" t="s">
        <v>0</v>
      </c>
    </row>
    <row r="3">
      <c r="A3" s="2"/>
      <c r="B3" s="2" t="s">
        <v>1</v>
      </c>
      <c r="C3" s="3" t="s">
        <v>2</v>
      </c>
      <c r="D3" s="2" t="s">
        <v>3</v>
      </c>
      <c r="E3" s="1" t="s">
        <v>4</v>
      </c>
      <c r="F3" s="2"/>
      <c r="G3" s="2"/>
      <c r="H3" s="2"/>
      <c r="I3" s="2"/>
    </row>
    <row r="4">
      <c r="A4" s="2" t="s">
        <v>5</v>
      </c>
      <c r="B4" s="4">
        <v>333000.0</v>
      </c>
      <c r="C4" s="4">
        <v>697700.0</v>
      </c>
      <c r="D4" s="2"/>
      <c r="F4" s="2"/>
      <c r="G4" s="4"/>
      <c r="H4" s="5"/>
      <c r="I4" s="2"/>
    </row>
    <row r="5">
      <c r="A5" s="2" t="s">
        <v>6</v>
      </c>
      <c r="B5" s="4">
        <v>0.0553</v>
      </c>
      <c r="C5" s="6">
        <f>4879/2</f>
        <v>2439.5</v>
      </c>
      <c r="D5" s="4">
        <v>57.9</v>
      </c>
      <c r="E5" s="1">
        <v>69.8</v>
      </c>
      <c r="F5" s="2"/>
      <c r="G5" s="4"/>
      <c r="H5" s="5"/>
      <c r="I5" s="5"/>
    </row>
    <row r="6">
      <c r="A6" s="2" t="s">
        <v>7</v>
      </c>
      <c r="B6" s="4">
        <v>0.815</v>
      </c>
      <c r="C6" s="4">
        <f>12104/2</f>
        <v>6052</v>
      </c>
      <c r="D6" s="4">
        <v>108.2</v>
      </c>
      <c r="E6" s="1">
        <v>108.9</v>
      </c>
      <c r="F6" s="2"/>
      <c r="G6" s="4"/>
      <c r="H6" s="5"/>
      <c r="I6" s="5"/>
    </row>
    <row r="7">
      <c r="A7" s="2" t="s">
        <v>8</v>
      </c>
      <c r="B7" s="4">
        <v>1.0</v>
      </c>
      <c r="C7" s="4">
        <f>12756/2</f>
        <v>6378</v>
      </c>
      <c r="D7" s="4">
        <v>149.6</v>
      </c>
      <c r="E7" s="1">
        <v>152.1</v>
      </c>
      <c r="F7" s="2"/>
      <c r="G7" s="4"/>
      <c r="H7" s="4"/>
      <c r="I7" s="5"/>
    </row>
    <row r="8">
      <c r="A8" s="2" t="s">
        <v>9</v>
      </c>
      <c r="B8" s="4">
        <v>0.107</v>
      </c>
      <c r="C8" s="4">
        <f>6792/2</f>
        <v>3396</v>
      </c>
      <c r="D8" s="4">
        <v>228.0</v>
      </c>
      <c r="E8" s="1">
        <v>249.3</v>
      </c>
      <c r="F8" s="2"/>
      <c r="G8" s="4"/>
      <c r="H8" s="4"/>
      <c r="I8" s="5"/>
    </row>
    <row r="9">
      <c r="A9" s="2" t="s">
        <v>10</v>
      </c>
      <c r="B9" s="4">
        <v>317.8</v>
      </c>
      <c r="C9" s="4">
        <f>142984/2</f>
        <v>71492</v>
      </c>
      <c r="D9" s="4">
        <v>778.5</v>
      </c>
      <c r="E9" s="1">
        <v>816.4</v>
      </c>
      <c r="F9" s="2"/>
      <c r="G9" s="4"/>
      <c r="H9" s="4"/>
      <c r="I9" s="5"/>
    </row>
    <row r="10">
      <c r="A10" s="2" t="s">
        <v>11</v>
      </c>
      <c r="B10" s="4">
        <v>95.2</v>
      </c>
      <c r="C10" s="4">
        <f>120536/2</f>
        <v>60268</v>
      </c>
      <c r="D10" s="4">
        <v>1432.0</v>
      </c>
      <c r="E10" s="1">
        <v>1506.5</v>
      </c>
      <c r="F10" s="2"/>
      <c r="G10" s="4"/>
      <c r="H10" s="4"/>
      <c r="I10" s="5"/>
    </row>
    <row r="11">
      <c r="A11" s="2" t="s">
        <v>12</v>
      </c>
      <c r="B11" s="4">
        <v>14.5</v>
      </c>
      <c r="C11" s="4">
        <f>51118/2</f>
        <v>25559</v>
      </c>
      <c r="D11" s="4">
        <v>2867.0</v>
      </c>
      <c r="E11" s="1">
        <v>3001.4</v>
      </c>
      <c r="F11" s="2"/>
      <c r="G11" s="4"/>
      <c r="H11" s="4"/>
      <c r="I11" s="5"/>
    </row>
    <row r="12">
      <c r="A12" s="2" t="s">
        <v>13</v>
      </c>
      <c r="B12" s="4">
        <v>17.1</v>
      </c>
      <c r="C12" s="4">
        <f>49528/2</f>
        <v>24764</v>
      </c>
      <c r="D12" s="4">
        <v>4515.0</v>
      </c>
      <c r="E12" s="1">
        <v>4558.9</v>
      </c>
      <c r="F12" s="2"/>
      <c r="G12" s="4"/>
      <c r="H12" s="4"/>
      <c r="I12" s="5"/>
    </row>
    <row r="15">
      <c r="A15" s="2" t="s">
        <v>14</v>
      </c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 t="s">
        <v>1</v>
      </c>
      <c r="C17" s="7" t="s">
        <v>15</v>
      </c>
      <c r="D17" s="7" t="s">
        <v>16</v>
      </c>
      <c r="E17" s="1" t="s">
        <v>17</v>
      </c>
    </row>
    <row r="18">
      <c r="A18" s="2" t="s">
        <v>5</v>
      </c>
      <c r="B18" s="4">
        <v>333000.0</v>
      </c>
      <c r="C18" s="5">
        <v>697.7</v>
      </c>
      <c r="D18" s="2"/>
    </row>
    <row r="19">
      <c r="A19" s="2" t="s">
        <v>6</v>
      </c>
      <c r="B19" s="4">
        <v>0.0553</v>
      </c>
      <c r="C19" s="5">
        <v>2.44</v>
      </c>
      <c r="D19" s="5">
        <v>579.0</v>
      </c>
      <c r="E19" s="8">
        <f t="shared" ref="E19:E26" si="1">E5 * 10</f>
        <v>698</v>
      </c>
    </row>
    <row r="20">
      <c r="A20" s="2" t="s">
        <v>7</v>
      </c>
      <c r="B20" s="4">
        <v>0.815</v>
      </c>
      <c r="C20" s="5">
        <v>6.052</v>
      </c>
      <c r="D20" s="5">
        <v>1082.0</v>
      </c>
      <c r="E20" s="8">
        <f t="shared" si="1"/>
        <v>1089</v>
      </c>
    </row>
    <row r="21">
      <c r="A21" s="2" t="s">
        <v>8</v>
      </c>
      <c r="B21" s="4">
        <v>1.0</v>
      </c>
      <c r="C21" s="4">
        <f>12756/2 *10^(-3)</f>
        <v>6.378</v>
      </c>
      <c r="D21" s="5">
        <v>1496.0</v>
      </c>
      <c r="E21" s="8">
        <f t="shared" si="1"/>
        <v>1521</v>
      </c>
    </row>
    <row r="22">
      <c r="A22" s="2" t="s">
        <v>9</v>
      </c>
      <c r="B22" s="4">
        <v>0.107</v>
      </c>
      <c r="C22" s="4">
        <f>6792/2 *10^(-3)</f>
        <v>3.396</v>
      </c>
      <c r="D22" s="5">
        <v>2280.0</v>
      </c>
      <c r="E22" s="8">
        <f t="shared" si="1"/>
        <v>2493</v>
      </c>
    </row>
    <row r="23">
      <c r="A23" s="2" t="s">
        <v>10</v>
      </c>
      <c r="B23" s="4">
        <v>317.8</v>
      </c>
      <c r="C23" s="4">
        <f>142984/2 *10^(-3)</f>
        <v>71.492</v>
      </c>
      <c r="D23" s="5">
        <v>7785.0</v>
      </c>
      <c r="E23" s="8">
        <f t="shared" si="1"/>
        <v>8164</v>
      </c>
    </row>
    <row r="24">
      <c r="A24" s="2" t="s">
        <v>11</v>
      </c>
      <c r="B24" s="4">
        <v>95.2</v>
      </c>
      <c r="C24" s="4">
        <f>120536/2 *10^(-3)</f>
        <v>60.268</v>
      </c>
      <c r="D24" s="5">
        <v>14320.0</v>
      </c>
      <c r="E24" s="8">
        <f t="shared" si="1"/>
        <v>15065</v>
      </c>
    </row>
    <row r="25">
      <c r="A25" s="2" t="s">
        <v>12</v>
      </c>
      <c r="B25" s="4">
        <v>14.5</v>
      </c>
      <c r="C25" s="4">
        <f>51118/2 *10^(-3)</f>
        <v>25.559</v>
      </c>
      <c r="D25" s="5">
        <v>28670.0</v>
      </c>
      <c r="E25" s="8">
        <f t="shared" si="1"/>
        <v>30014</v>
      </c>
    </row>
    <row r="26">
      <c r="A26" s="2" t="s">
        <v>13</v>
      </c>
      <c r="B26" s="4">
        <v>17.1</v>
      </c>
      <c r="C26" s="4">
        <f>49528/2
 *10^(-3)</f>
        <v>24.764</v>
      </c>
      <c r="D26" s="5">
        <v>45150.0</v>
      </c>
      <c r="E26" s="8">
        <f t="shared" si="1"/>
        <v>45589</v>
      </c>
    </row>
  </sheetData>
  <drawing r:id="rId1"/>
</worksheet>
</file>